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360" windowWidth="20736" windowHeight="10680" tabRatio="907" firstSheet="49" activeTab="85"/>
  </bookViews>
  <sheets>
    <sheet name="Datos" sheetId="467" r:id="rId1"/>
    <sheet name="BASE DE DATOS" sheetId="563" r:id="rId2"/>
    <sheet name="DESEGREGACION TECNOLOGICA" sheetId="633" r:id="rId3"/>
    <sheet name="Presupuesto " sheetId="463" r:id="rId4"/>
    <sheet name="1" sheetId="420" r:id="rId5"/>
    <sheet name="2" sheetId="560" r:id="rId6"/>
    <sheet name="3" sheetId="561" r:id="rId7"/>
    <sheet name="4" sheetId="425" r:id="rId8"/>
    <sheet name="5" sheetId="426" r:id="rId9"/>
    <sheet name="6" sheetId="427" r:id="rId10"/>
    <sheet name="7" sheetId="565" r:id="rId11"/>
    <sheet name="8" sheetId="566" r:id="rId12"/>
    <sheet name="9" sheetId="568" r:id="rId13"/>
    <sheet name="10" sheetId="569" r:id="rId14"/>
    <sheet name="11" sheetId="588" r:id="rId15"/>
    <sheet name="12" sheetId="589" r:id="rId16"/>
    <sheet name="13" sheetId="602" r:id="rId17"/>
    <sheet name="14" sheetId="590" r:id="rId18"/>
    <sheet name="15" sheetId="591" r:id="rId19"/>
    <sheet name="16" sheetId="592" r:id="rId20"/>
    <sheet name="17" sheetId="593" r:id="rId21"/>
    <sheet name="18" sheetId="594" r:id="rId22"/>
    <sheet name="19" sheetId="621" r:id="rId23"/>
    <sheet name="20" sheetId="249" r:id="rId24"/>
    <sheet name="21" sheetId="603" r:id="rId25"/>
    <sheet name="22" sheetId="604" r:id="rId26"/>
    <sheet name="23" sheetId="605" r:id="rId27"/>
    <sheet name="24" sheetId="606" r:id="rId28"/>
    <sheet name="25" sheetId="624" r:id="rId29"/>
    <sheet name="26" sheetId="625" r:id="rId30"/>
    <sheet name="27" sheetId="248" r:id="rId31"/>
    <sheet name="28" sheetId="607" r:id="rId32"/>
    <sheet name="29" sheetId="608" r:id="rId33"/>
    <sheet name="30" sheetId="609" r:id="rId34"/>
    <sheet name="31" sheetId="250" r:id="rId35"/>
    <sheet name="32" sheetId="613" r:id="rId36"/>
    <sheet name="33" sheetId="614" r:id="rId37"/>
    <sheet name="34" sheetId="616" r:id="rId38"/>
    <sheet name="35" sheetId="618" r:id="rId39"/>
    <sheet name="36" sheetId="627" r:id="rId40"/>
    <sheet name="37" sheetId="203" r:id="rId41"/>
    <sheet name="38" sheetId="596" r:id="rId42"/>
    <sheet name="39" sheetId="597" r:id="rId43"/>
    <sheet name="40" sheetId="598" r:id="rId44"/>
    <sheet name="41" sheetId="599" r:id="rId45"/>
    <sheet name="42" sheetId="600" r:id="rId46"/>
    <sheet name="43" sheetId="601" r:id="rId47"/>
    <sheet name="44" sheetId="622" r:id="rId48"/>
    <sheet name="45" sheetId="623" r:id="rId49"/>
    <sheet name="46" sheetId="615" r:id="rId50"/>
    <sheet name="47" sheetId="220" r:id="rId51"/>
    <sheet name="48" sheetId="570" r:id="rId52"/>
    <sheet name="49" sheetId="221" r:id="rId53"/>
    <sheet name="50" sheetId="572" r:id="rId54"/>
    <sheet name="51" sheetId="573" r:id="rId55"/>
    <sheet name="52" sheetId="580" r:id="rId56"/>
    <sheet name="53" sheetId="579" r:id="rId57"/>
    <sheet name="54" sheetId="581" r:id="rId58"/>
    <sheet name="55" sheetId="582" r:id="rId59"/>
    <sheet name="56" sheetId="583" r:id="rId60"/>
    <sheet name="57" sheetId="584" r:id="rId61"/>
    <sheet name="58" sheetId="585" r:id="rId62"/>
    <sheet name="59" sheetId="586" r:id="rId63"/>
    <sheet name="60" sheetId="587" r:id="rId64"/>
    <sheet name="61" sheetId="223" r:id="rId65"/>
    <sheet name="62" sheetId="224" r:id="rId66"/>
    <sheet name="63" sheetId="595" r:id="rId67"/>
    <sheet name="64" sheetId="162" r:id="rId68"/>
    <sheet name="65" sheetId="163" r:id="rId69"/>
    <sheet name="66" sheetId="164" r:id="rId70"/>
    <sheet name="67" sheetId="574" r:id="rId71"/>
    <sheet name="68" sheetId="165" r:id="rId72"/>
    <sheet name="69" sheetId="166" r:id="rId73"/>
    <sheet name="70" sheetId="484" r:id="rId74"/>
    <sheet name="71" sheetId="577" r:id="rId75"/>
    <sheet name="72" sheetId="619" r:id="rId76"/>
    <sheet name="73" sheetId="620" r:id="rId77"/>
    <sheet name="74" sheetId="575" r:id="rId78"/>
    <sheet name="75" sheetId="576" r:id="rId79"/>
    <sheet name="76" sheetId="578" r:id="rId80"/>
    <sheet name="77" sheetId="628" r:id="rId81"/>
    <sheet name="79" sheetId="630" r:id="rId82"/>
    <sheet name="78" sheetId="629" r:id="rId83"/>
    <sheet name="80" sheetId="631" r:id="rId84"/>
    <sheet name="81" sheetId="632" r:id="rId85"/>
    <sheet name="82" sheetId="634" r:id="rId86"/>
    <sheet name="83" sheetId="635" r:id="rId87"/>
    <sheet name="84" sheetId="636" r:id="rId88"/>
    <sheet name="85" sheetId="637" r:id="rId89"/>
    <sheet name="86" sheetId="638" r:id="rId90"/>
    <sheet name="87" sheetId="639" r:id="rId91"/>
    <sheet name="88" sheetId="640" r:id="rId92"/>
    <sheet name="89" sheetId="641" r:id="rId93"/>
  </sheets>
  <externalReferences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</externalReferences>
  <definedNames>
    <definedName name="\a">#N/A</definedName>
    <definedName name="\b">#N/A</definedName>
    <definedName name="\c">#N/A</definedName>
    <definedName name="\d">#N/A</definedName>
    <definedName name="\e">#N/A</definedName>
    <definedName name="\f">#N/A</definedName>
    <definedName name="\g">#N/A</definedName>
    <definedName name="\h">#N/A</definedName>
    <definedName name="\i" localSheetId="13">#REF!</definedName>
    <definedName name="\i" localSheetId="14">#REF!</definedName>
    <definedName name="\i" localSheetId="15">#REF!</definedName>
    <definedName name="\i" localSheetId="16">#REF!</definedName>
    <definedName name="\i" localSheetId="17">#REF!</definedName>
    <definedName name="\i" localSheetId="18">#REF!</definedName>
    <definedName name="\i" localSheetId="19">#REF!</definedName>
    <definedName name="\i" localSheetId="20">#REF!</definedName>
    <definedName name="\i" localSheetId="21">#REF!</definedName>
    <definedName name="\i" localSheetId="22">#REF!</definedName>
    <definedName name="\i" localSheetId="24">#REF!</definedName>
    <definedName name="\i" localSheetId="25">#REF!</definedName>
    <definedName name="\i" localSheetId="26">#REF!</definedName>
    <definedName name="\i" localSheetId="27">#REF!</definedName>
    <definedName name="\i" localSheetId="28">#REF!</definedName>
    <definedName name="\i" localSheetId="29">#REF!</definedName>
    <definedName name="\i" localSheetId="31">#REF!</definedName>
    <definedName name="\i" localSheetId="32">#REF!</definedName>
    <definedName name="\i" localSheetId="33">#REF!</definedName>
    <definedName name="\i" localSheetId="35">#REF!</definedName>
    <definedName name="\i" localSheetId="36">#REF!</definedName>
    <definedName name="\i" localSheetId="37">#REF!</definedName>
    <definedName name="\i" localSheetId="38">#REF!</definedName>
    <definedName name="\i" localSheetId="39">#REF!</definedName>
    <definedName name="\i" localSheetId="41">#REF!</definedName>
    <definedName name="\i" localSheetId="42">#REF!</definedName>
    <definedName name="\i" localSheetId="43">#REF!</definedName>
    <definedName name="\i" localSheetId="44">#REF!</definedName>
    <definedName name="\i" localSheetId="45">#REF!</definedName>
    <definedName name="\i" localSheetId="46">#REF!</definedName>
    <definedName name="\i" localSheetId="47">#REF!</definedName>
    <definedName name="\i" localSheetId="48">#REF!</definedName>
    <definedName name="\i" localSheetId="49">#REF!</definedName>
    <definedName name="\i" localSheetId="51">#REF!</definedName>
    <definedName name="\i" localSheetId="53">#REF!</definedName>
    <definedName name="\i" localSheetId="54">#REF!</definedName>
    <definedName name="\i" localSheetId="55">#REF!</definedName>
    <definedName name="\i" localSheetId="56">#REF!</definedName>
    <definedName name="\i" localSheetId="57">#REF!</definedName>
    <definedName name="\i" localSheetId="58">#REF!</definedName>
    <definedName name="\i" localSheetId="59">#REF!</definedName>
    <definedName name="\i" localSheetId="60">#REF!</definedName>
    <definedName name="\i" localSheetId="61">#REF!</definedName>
    <definedName name="\i" localSheetId="62">#REF!</definedName>
    <definedName name="\i" localSheetId="63">#REF!</definedName>
    <definedName name="\i" localSheetId="66">#REF!</definedName>
    <definedName name="\i" localSheetId="70">#REF!</definedName>
    <definedName name="\i" localSheetId="10">#REF!</definedName>
    <definedName name="\i" localSheetId="74">#REF!</definedName>
    <definedName name="\i" localSheetId="75">#REF!</definedName>
    <definedName name="\i" localSheetId="76">#REF!</definedName>
    <definedName name="\i" localSheetId="77">#REF!</definedName>
    <definedName name="\i" localSheetId="78">#REF!</definedName>
    <definedName name="\i" localSheetId="79">#REF!</definedName>
    <definedName name="\i" localSheetId="80">#REF!</definedName>
    <definedName name="\i" localSheetId="82">#REF!</definedName>
    <definedName name="\i" localSheetId="81">#REF!</definedName>
    <definedName name="\i" localSheetId="11">#REF!</definedName>
    <definedName name="\i" localSheetId="83">#REF!</definedName>
    <definedName name="\i" localSheetId="84">#REF!</definedName>
    <definedName name="\i" localSheetId="85">#REF!</definedName>
    <definedName name="\i" localSheetId="86">#REF!</definedName>
    <definedName name="\i" localSheetId="87">#REF!</definedName>
    <definedName name="\i" localSheetId="88">#REF!</definedName>
    <definedName name="\i" localSheetId="89">#REF!</definedName>
    <definedName name="\i" localSheetId="90">#REF!</definedName>
    <definedName name="\i" localSheetId="91">#REF!</definedName>
    <definedName name="\i" localSheetId="92">#REF!</definedName>
    <definedName name="\i" localSheetId="12">#REF!</definedName>
    <definedName name="\I" localSheetId="1">#N/A</definedName>
    <definedName name="\i">#REF!</definedName>
    <definedName name="\J">#N/A</definedName>
    <definedName name="\K">#N/A</definedName>
    <definedName name="\L">#N/A</definedName>
    <definedName name="\M">#N/A</definedName>
    <definedName name="\O">#N/A</definedName>
    <definedName name="\p" localSheetId="13">#REF!</definedName>
    <definedName name="\p" localSheetId="14">#REF!</definedName>
    <definedName name="\p" localSheetId="15">#REF!</definedName>
    <definedName name="\p" localSheetId="16">#REF!</definedName>
    <definedName name="\p" localSheetId="17">#REF!</definedName>
    <definedName name="\p" localSheetId="18">#REF!</definedName>
    <definedName name="\p" localSheetId="19">#REF!</definedName>
    <definedName name="\p" localSheetId="20">#REF!</definedName>
    <definedName name="\p" localSheetId="21">#REF!</definedName>
    <definedName name="\p" localSheetId="22">#REF!</definedName>
    <definedName name="\p" localSheetId="24">#REF!</definedName>
    <definedName name="\p" localSheetId="25">#REF!</definedName>
    <definedName name="\p" localSheetId="26">#REF!</definedName>
    <definedName name="\p" localSheetId="27">#REF!</definedName>
    <definedName name="\p" localSheetId="28">#REF!</definedName>
    <definedName name="\p" localSheetId="29">#REF!</definedName>
    <definedName name="\p" localSheetId="31">#REF!</definedName>
    <definedName name="\p" localSheetId="32">#REF!</definedName>
    <definedName name="\p" localSheetId="33">#REF!</definedName>
    <definedName name="\p" localSheetId="35">#REF!</definedName>
    <definedName name="\p" localSheetId="36">#REF!</definedName>
    <definedName name="\p" localSheetId="37">#REF!</definedName>
    <definedName name="\p" localSheetId="38">#REF!</definedName>
    <definedName name="\p" localSheetId="39">#REF!</definedName>
    <definedName name="\p" localSheetId="41">#REF!</definedName>
    <definedName name="\p" localSheetId="42">#REF!</definedName>
    <definedName name="\p" localSheetId="43">#REF!</definedName>
    <definedName name="\p" localSheetId="44">#REF!</definedName>
    <definedName name="\p" localSheetId="45">#REF!</definedName>
    <definedName name="\p" localSheetId="46">#REF!</definedName>
    <definedName name="\p" localSheetId="47">#REF!</definedName>
    <definedName name="\p" localSheetId="48">#REF!</definedName>
    <definedName name="\p" localSheetId="49">#REF!</definedName>
    <definedName name="\p" localSheetId="51">#REF!</definedName>
    <definedName name="\p" localSheetId="53">#REF!</definedName>
    <definedName name="\p" localSheetId="54">#REF!</definedName>
    <definedName name="\p" localSheetId="55">#REF!</definedName>
    <definedName name="\p" localSheetId="56">#REF!</definedName>
    <definedName name="\p" localSheetId="57">#REF!</definedName>
    <definedName name="\p" localSheetId="58">#REF!</definedName>
    <definedName name="\p" localSheetId="59">#REF!</definedName>
    <definedName name="\p" localSheetId="60">#REF!</definedName>
    <definedName name="\p" localSheetId="61">#REF!</definedName>
    <definedName name="\p" localSheetId="62">#REF!</definedName>
    <definedName name="\p" localSheetId="63">#REF!</definedName>
    <definedName name="\p" localSheetId="66">#REF!</definedName>
    <definedName name="\p" localSheetId="70">#REF!</definedName>
    <definedName name="\p" localSheetId="10">#REF!</definedName>
    <definedName name="\p" localSheetId="74">#REF!</definedName>
    <definedName name="\p" localSheetId="75">#REF!</definedName>
    <definedName name="\p" localSheetId="76">#REF!</definedName>
    <definedName name="\p" localSheetId="77">#REF!</definedName>
    <definedName name="\p" localSheetId="78">#REF!</definedName>
    <definedName name="\p" localSheetId="79">#REF!</definedName>
    <definedName name="\p" localSheetId="80">#REF!</definedName>
    <definedName name="\p" localSheetId="82">#REF!</definedName>
    <definedName name="\p" localSheetId="81">#REF!</definedName>
    <definedName name="\p" localSheetId="11">#REF!</definedName>
    <definedName name="\p" localSheetId="83">#REF!</definedName>
    <definedName name="\p" localSheetId="84">#REF!</definedName>
    <definedName name="\p" localSheetId="85">#REF!</definedName>
    <definedName name="\p" localSheetId="86">#REF!</definedName>
    <definedName name="\p" localSheetId="87">#REF!</definedName>
    <definedName name="\p" localSheetId="88">#REF!</definedName>
    <definedName name="\p" localSheetId="89">#REF!</definedName>
    <definedName name="\p" localSheetId="90">#REF!</definedName>
    <definedName name="\p" localSheetId="91">#REF!</definedName>
    <definedName name="\p" localSheetId="92">#REF!</definedName>
    <definedName name="\p" localSheetId="12">#REF!</definedName>
    <definedName name="\P" localSheetId="1">#N/A</definedName>
    <definedName name="\p">#REF!</definedName>
    <definedName name="\r">#N/A</definedName>
    <definedName name="\s" localSheetId="13">#REF!</definedName>
    <definedName name="\s" localSheetId="14">#REF!</definedName>
    <definedName name="\s" localSheetId="15">#REF!</definedName>
    <definedName name="\s" localSheetId="16">#REF!</definedName>
    <definedName name="\s" localSheetId="17">#REF!</definedName>
    <definedName name="\s" localSheetId="18">#REF!</definedName>
    <definedName name="\s" localSheetId="19">#REF!</definedName>
    <definedName name="\s" localSheetId="20">#REF!</definedName>
    <definedName name="\s" localSheetId="21">#REF!</definedName>
    <definedName name="\s" localSheetId="22">#REF!</definedName>
    <definedName name="\s" localSheetId="24">#REF!</definedName>
    <definedName name="\s" localSheetId="25">#REF!</definedName>
    <definedName name="\s" localSheetId="26">#REF!</definedName>
    <definedName name="\s" localSheetId="27">#REF!</definedName>
    <definedName name="\s" localSheetId="28">#REF!</definedName>
    <definedName name="\s" localSheetId="29">#REF!</definedName>
    <definedName name="\s" localSheetId="31">#REF!</definedName>
    <definedName name="\s" localSheetId="32">#REF!</definedName>
    <definedName name="\s" localSheetId="33">#REF!</definedName>
    <definedName name="\s" localSheetId="35">#REF!</definedName>
    <definedName name="\s" localSheetId="36">#REF!</definedName>
    <definedName name="\s" localSheetId="37">#REF!</definedName>
    <definedName name="\s" localSheetId="38">#REF!</definedName>
    <definedName name="\s" localSheetId="39">#REF!</definedName>
    <definedName name="\s" localSheetId="41">#REF!</definedName>
    <definedName name="\s" localSheetId="42">#REF!</definedName>
    <definedName name="\s" localSheetId="43">#REF!</definedName>
    <definedName name="\s" localSheetId="44">#REF!</definedName>
    <definedName name="\s" localSheetId="45">#REF!</definedName>
    <definedName name="\s" localSheetId="46">#REF!</definedName>
    <definedName name="\s" localSheetId="47">#REF!</definedName>
    <definedName name="\s" localSheetId="48">#REF!</definedName>
    <definedName name="\s" localSheetId="49">#REF!</definedName>
    <definedName name="\s" localSheetId="51">#REF!</definedName>
    <definedName name="\s" localSheetId="53">#REF!</definedName>
    <definedName name="\s" localSheetId="54">#REF!</definedName>
    <definedName name="\s" localSheetId="55">#REF!</definedName>
    <definedName name="\s" localSheetId="56">#REF!</definedName>
    <definedName name="\s" localSheetId="57">#REF!</definedName>
    <definedName name="\s" localSheetId="58">#REF!</definedName>
    <definedName name="\s" localSheetId="59">#REF!</definedName>
    <definedName name="\s" localSheetId="60">#REF!</definedName>
    <definedName name="\s" localSheetId="61">#REF!</definedName>
    <definedName name="\s" localSheetId="62">#REF!</definedName>
    <definedName name="\s" localSheetId="63">#REF!</definedName>
    <definedName name="\s" localSheetId="66">#REF!</definedName>
    <definedName name="\s" localSheetId="70">#REF!</definedName>
    <definedName name="\s" localSheetId="10">#REF!</definedName>
    <definedName name="\s" localSheetId="74">#REF!</definedName>
    <definedName name="\s" localSheetId="75">#REF!</definedName>
    <definedName name="\s" localSheetId="76">#REF!</definedName>
    <definedName name="\s" localSheetId="77">#REF!</definedName>
    <definedName name="\s" localSheetId="78">#REF!</definedName>
    <definedName name="\s" localSheetId="79">#REF!</definedName>
    <definedName name="\s" localSheetId="80">#REF!</definedName>
    <definedName name="\s" localSheetId="82">#REF!</definedName>
    <definedName name="\s" localSheetId="81">#REF!</definedName>
    <definedName name="\s" localSheetId="11">#REF!</definedName>
    <definedName name="\s" localSheetId="83">#REF!</definedName>
    <definedName name="\s" localSheetId="84">#REF!</definedName>
    <definedName name="\s" localSheetId="85">#REF!</definedName>
    <definedName name="\s" localSheetId="86">#REF!</definedName>
    <definedName name="\s" localSheetId="87">#REF!</definedName>
    <definedName name="\s" localSheetId="88">#REF!</definedName>
    <definedName name="\s" localSheetId="89">#REF!</definedName>
    <definedName name="\s" localSheetId="90">#REF!</definedName>
    <definedName name="\s" localSheetId="91">#REF!</definedName>
    <definedName name="\s" localSheetId="92">#REF!</definedName>
    <definedName name="\s" localSheetId="12">#REF!</definedName>
    <definedName name="\s">#REF!</definedName>
    <definedName name="\t">#N/A</definedName>
    <definedName name="\u">#N/A</definedName>
    <definedName name="\Y">#N/A</definedName>
    <definedName name="\z">#N/A</definedName>
    <definedName name="______A22" localSheetId="13">#REF!</definedName>
    <definedName name="______A22" localSheetId="14">#REF!</definedName>
    <definedName name="______A22" localSheetId="15">#REF!</definedName>
    <definedName name="______A22" localSheetId="16">#REF!</definedName>
    <definedName name="______A22" localSheetId="17">#REF!</definedName>
    <definedName name="______A22" localSheetId="18">#REF!</definedName>
    <definedName name="______A22" localSheetId="19">#REF!</definedName>
    <definedName name="______A22" localSheetId="20">#REF!</definedName>
    <definedName name="______A22" localSheetId="21">#REF!</definedName>
    <definedName name="______A22" localSheetId="22">#REF!</definedName>
    <definedName name="______A22" localSheetId="24">#REF!</definedName>
    <definedName name="______A22" localSheetId="25">#REF!</definedName>
    <definedName name="______A22" localSheetId="26">#REF!</definedName>
    <definedName name="______A22" localSheetId="27">#REF!</definedName>
    <definedName name="______A22" localSheetId="28">#REF!</definedName>
    <definedName name="______A22" localSheetId="29">#REF!</definedName>
    <definedName name="______A22" localSheetId="31">#REF!</definedName>
    <definedName name="______A22" localSheetId="32">#REF!</definedName>
    <definedName name="______A22" localSheetId="33">#REF!</definedName>
    <definedName name="______A22" localSheetId="35">#REF!</definedName>
    <definedName name="______A22" localSheetId="36">#REF!</definedName>
    <definedName name="______A22" localSheetId="37">#REF!</definedName>
    <definedName name="______A22" localSheetId="38">#REF!</definedName>
    <definedName name="______A22" localSheetId="39">#REF!</definedName>
    <definedName name="______A22" localSheetId="41">#REF!</definedName>
    <definedName name="______A22" localSheetId="42">#REF!</definedName>
    <definedName name="______A22" localSheetId="43">#REF!</definedName>
    <definedName name="______A22" localSheetId="44">#REF!</definedName>
    <definedName name="______A22" localSheetId="45">#REF!</definedName>
    <definedName name="______A22" localSheetId="46">#REF!</definedName>
    <definedName name="______A22" localSheetId="47">#REF!</definedName>
    <definedName name="______A22" localSheetId="48">#REF!</definedName>
    <definedName name="______A22" localSheetId="49">#REF!</definedName>
    <definedName name="______A22" localSheetId="51">#REF!</definedName>
    <definedName name="______A22" localSheetId="53">#REF!</definedName>
    <definedName name="______A22" localSheetId="54">#REF!</definedName>
    <definedName name="______A22" localSheetId="55">#REF!</definedName>
    <definedName name="______A22" localSheetId="56">#REF!</definedName>
    <definedName name="______A22" localSheetId="57">#REF!</definedName>
    <definedName name="______A22" localSheetId="58">#REF!</definedName>
    <definedName name="______A22" localSheetId="59">#REF!</definedName>
    <definedName name="______A22" localSheetId="60">#REF!</definedName>
    <definedName name="______A22" localSheetId="61">#REF!</definedName>
    <definedName name="______A22" localSheetId="62">#REF!</definedName>
    <definedName name="______A22" localSheetId="63">#REF!</definedName>
    <definedName name="______A22" localSheetId="66">#REF!</definedName>
    <definedName name="______A22" localSheetId="70">#REF!</definedName>
    <definedName name="______A22" localSheetId="10">#REF!</definedName>
    <definedName name="______A22" localSheetId="74">#REF!</definedName>
    <definedName name="______A22" localSheetId="75">#REF!</definedName>
    <definedName name="______A22" localSheetId="76">#REF!</definedName>
    <definedName name="______A22" localSheetId="77">#REF!</definedName>
    <definedName name="______A22" localSheetId="78">#REF!</definedName>
    <definedName name="______A22" localSheetId="79">#REF!</definedName>
    <definedName name="______A22" localSheetId="80">#REF!</definedName>
    <definedName name="______A22" localSheetId="82">#REF!</definedName>
    <definedName name="______A22" localSheetId="81">#REF!</definedName>
    <definedName name="______A22" localSheetId="11">#REF!</definedName>
    <definedName name="______A22" localSheetId="83">#REF!</definedName>
    <definedName name="______A22" localSheetId="84">#REF!</definedName>
    <definedName name="______A22" localSheetId="85">#REF!</definedName>
    <definedName name="______A22" localSheetId="86">#REF!</definedName>
    <definedName name="______A22" localSheetId="87">#REF!</definedName>
    <definedName name="______A22" localSheetId="88">#REF!</definedName>
    <definedName name="______A22" localSheetId="89">#REF!</definedName>
    <definedName name="______A22" localSheetId="90">#REF!</definedName>
    <definedName name="______A22" localSheetId="91">#REF!</definedName>
    <definedName name="______A22" localSheetId="92">#REF!</definedName>
    <definedName name="______A22" localSheetId="12">#REF!</definedName>
    <definedName name="______A22">#REF!</definedName>
    <definedName name="_____A22" localSheetId="13">#REF!</definedName>
    <definedName name="_____A22" localSheetId="14">#REF!</definedName>
    <definedName name="_____A22" localSheetId="15">#REF!</definedName>
    <definedName name="_____A22" localSheetId="16">#REF!</definedName>
    <definedName name="_____A22" localSheetId="17">#REF!</definedName>
    <definedName name="_____A22" localSheetId="18">#REF!</definedName>
    <definedName name="_____A22" localSheetId="19">#REF!</definedName>
    <definedName name="_____A22" localSheetId="20">#REF!</definedName>
    <definedName name="_____A22" localSheetId="21">#REF!</definedName>
    <definedName name="_____A22" localSheetId="22">#REF!</definedName>
    <definedName name="_____A22" localSheetId="24">#REF!</definedName>
    <definedName name="_____A22" localSheetId="25">#REF!</definedName>
    <definedName name="_____A22" localSheetId="26">#REF!</definedName>
    <definedName name="_____A22" localSheetId="27">#REF!</definedName>
    <definedName name="_____A22" localSheetId="28">#REF!</definedName>
    <definedName name="_____A22" localSheetId="29">#REF!</definedName>
    <definedName name="_____A22" localSheetId="31">#REF!</definedName>
    <definedName name="_____A22" localSheetId="32">#REF!</definedName>
    <definedName name="_____A22" localSheetId="33">#REF!</definedName>
    <definedName name="_____A22" localSheetId="35">#REF!</definedName>
    <definedName name="_____A22" localSheetId="36">#REF!</definedName>
    <definedName name="_____A22" localSheetId="37">#REF!</definedName>
    <definedName name="_____A22" localSheetId="38">#REF!</definedName>
    <definedName name="_____A22" localSheetId="39">#REF!</definedName>
    <definedName name="_____A22" localSheetId="41">#REF!</definedName>
    <definedName name="_____A22" localSheetId="42">#REF!</definedName>
    <definedName name="_____A22" localSheetId="43">#REF!</definedName>
    <definedName name="_____A22" localSheetId="44">#REF!</definedName>
    <definedName name="_____A22" localSheetId="45">#REF!</definedName>
    <definedName name="_____A22" localSheetId="46">#REF!</definedName>
    <definedName name="_____A22" localSheetId="47">#REF!</definedName>
    <definedName name="_____A22" localSheetId="48">#REF!</definedName>
    <definedName name="_____A22" localSheetId="49">#REF!</definedName>
    <definedName name="_____A22" localSheetId="51">#REF!</definedName>
    <definedName name="_____A22" localSheetId="53">#REF!</definedName>
    <definedName name="_____A22" localSheetId="54">#REF!</definedName>
    <definedName name="_____A22" localSheetId="55">#REF!</definedName>
    <definedName name="_____A22" localSheetId="56">#REF!</definedName>
    <definedName name="_____A22" localSheetId="57">#REF!</definedName>
    <definedName name="_____A22" localSheetId="58">#REF!</definedName>
    <definedName name="_____A22" localSheetId="59">#REF!</definedName>
    <definedName name="_____A22" localSheetId="60">#REF!</definedName>
    <definedName name="_____A22" localSheetId="61">#REF!</definedName>
    <definedName name="_____A22" localSheetId="62">#REF!</definedName>
    <definedName name="_____A22" localSheetId="63">#REF!</definedName>
    <definedName name="_____A22" localSheetId="66">#REF!</definedName>
    <definedName name="_____A22" localSheetId="70">#REF!</definedName>
    <definedName name="_____A22" localSheetId="10">#REF!</definedName>
    <definedName name="_____A22" localSheetId="74">#REF!</definedName>
    <definedName name="_____A22" localSheetId="75">#REF!</definedName>
    <definedName name="_____A22" localSheetId="76">#REF!</definedName>
    <definedName name="_____A22" localSheetId="77">#REF!</definedName>
    <definedName name="_____A22" localSheetId="78">#REF!</definedName>
    <definedName name="_____A22" localSheetId="79">#REF!</definedName>
    <definedName name="_____A22" localSheetId="80">#REF!</definedName>
    <definedName name="_____A22" localSheetId="82">#REF!</definedName>
    <definedName name="_____A22" localSheetId="81">#REF!</definedName>
    <definedName name="_____A22" localSheetId="11">#REF!</definedName>
    <definedName name="_____A22" localSheetId="83">#REF!</definedName>
    <definedName name="_____A22" localSheetId="84">#REF!</definedName>
    <definedName name="_____A22" localSheetId="85">#REF!</definedName>
    <definedName name="_____A22" localSheetId="86">#REF!</definedName>
    <definedName name="_____A22" localSheetId="87">#REF!</definedName>
    <definedName name="_____A22" localSheetId="88">#REF!</definedName>
    <definedName name="_____A22" localSheetId="89">#REF!</definedName>
    <definedName name="_____A22" localSheetId="90">#REF!</definedName>
    <definedName name="_____A22" localSheetId="91">#REF!</definedName>
    <definedName name="_____A22" localSheetId="92">#REF!</definedName>
    <definedName name="_____A22" localSheetId="12">#REF!</definedName>
    <definedName name="_____A22">#REF!</definedName>
    <definedName name="____A22" localSheetId="13">#REF!</definedName>
    <definedName name="____A22" localSheetId="14">#REF!</definedName>
    <definedName name="____A22" localSheetId="15">#REF!</definedName>
    <definedName name="____A22" localSheetId="16">#REF!</definedName>
    <definedName name="____A22" localSheetId="17">#REF!</definedName>
    <definedName name="____A22" localSheetId="18">#REF!</definedName>
    <definedName name="____A22" localSheetId="19">#REF!</definedName>
    <definedName name="____A22" localSheetId="20">#REF!</definedName>
    <definedName name="____A22" localSheetId="21">#REF!</definedName>
    <definedName name="____A22" localSheetId="22">#REF!</definedName>
    <definedName name="____A22" localSheetId="24">#REF!</definedName>
    <definedName name="____A22" localSheetId="25">#REF!</definedName>
    <definedName name="____A22" localSheetId="26">#REF!</definedName>
    <definedName name="____A22" localSheetId="27">#REF!</definedName>
    <definedName name="____A22" localSheetId="28">#REF!</definedName>
    <definedName name="____A22" localSheetId="29">#REF!</definedName>
    <definedName name="____A22" localSheetId="31">#REF!</definedName>
    <definedName name="____A22" localSheetId="32">#REF!</definedName>
    <definedName name="____A22" localSheetId="33">#REF!</definedName>
    <definedName name="____A22" localSheetId="35">#REF!</definedName>
    <definedName name="____A22" localSheetId="36">#REF!</definedName>
    <definedName name="____A22" localSheetId="37">#REF!</definedName>
    <definedName name="____A22" localSheetId="38">#REF!</definedName>
    <definedName name="____A22" localSheetId="39">#REF!</definedName>
    <definedName name="____A22" localSheetId="41">#REF!</definedName>
    <definedName name="____A22" localSheetId="42">#REF!</definedName>
    <definedName name="____A22" localSheetId="43">#REF!</definedName>
    <definedName name="____A22" localSheetId="44">#REF!</definedName>
    <definedName name="____A22" localSheetId="45">#REF!</definedName>
    <definedName name="____A22" localSheetId="46">#REF!</definedName>
    <definedName name="____A22" localSheetId="47">#REF!</definedName>
    <definedName name="____A22" localSheetId="48">#REF!</definedName>
    <definedName name="____A22" localSheetId="49">#REF!</definedName>
    <definedName name="____A22" localSheetId="51">#REF!</definedName>
    <definedName name="____A22" localSheetId="53">#REF!</definedName>
    <definedName name="____A22" localSheetId="54">#REF!</definedName>
    <definedName name="____A22" localSheetId="55">#REF!</definedName>
    <definedName name="____A22" localSheetId="56">#REF!</definedName>
    <definedName name="____A22" localSheetId="57">#REF!</definedName>
    <definedName name="____A22" localSheetId="58">#REF!</definedName>
    <definedName name="____A22" localSheetId="59">#REF!</definedName>
    <definedName name="____A22" localSheetId="60">#REF!</definedName>
    <definedName name="____A22" localSheetId="61">#REF!</definedName>
    <definedName name="____A22" localSheetId="62">#REF!</definedName>
    <definedName name="____A22" localSheetId="63">#REF!</definedName>
    <definedName name="____A22" localSheetId="66">#REF!</definedName>
    <definedName name="____A22" localSheetId="70">#REF!</definedName>
    <definedName name="____A22" localSheetId="10">#REF!</definedName>
    <definedName name="____A22" localSheetId="74">#REF!</definedName>
    <definedName name="____A22" localSheetId="75">#REF!</definedName>
    <definedName name="____A22" localSheetId="76">#REF!</definedName>
    <definedName name="____A22" localSheetId="77">#REF!</definedName>
    <definedName name="____A22" localSheetId="78">#REF!</definedName>
    <definedName name="____A22" localSheetId="79">#REF!</definedName>
    <definedName name="____A22" localSheetId="80">#REF!</definedName>
    <definedName name="____A22" localSheetId="82">#REF!</definedName>
    <definedName name="____A22" localSheetId="81">#REF!</definedName>
    <definedName name="____A22" localSheetId="11">#REF!</definedName>
    <definedName name="____A22" localSheetId="83">#REF!</definedName>
    <definedName name="____A22" localSheetId="84">#REF!</definedName>
    <definedName name="____A22" localSheetId="85">#REF!</definedName>
    <definedName name="____A22" localSheetId="86">#REF!</definedName>
    <definedName name="____A22" localSheetId="87">#REF!</definedName>
    <definedName name="____A22" localSheetId="88">#REF!</definedName>
    <definedName name="____A22" localSheetId="89">#REF!</definedName>
    <definedName name="____A22" localSheetId="90">#REF!</definedName>
    <definedName name="____A22" localSheetId="91">#REF!</definedName>
    <definedName name="____A22" localSheetId="92">#REF!</definedName>
    <definedName name="____A22" localSheetId="12">#REF!</definedName>
    <definedName name="____A22">#REF!</definedName>
    <definedName name="___A22" localSheetId="13">#REF!</definedName>
    <definedName name="___A22" localSheetId="14">#REF!</definedName>
    <definedName name="___A22" localSheetId="15">#REF!</definedName>
    <definedName name="___A22" localSheetId="16">#REF!</definedName>
    <definedName name="___A22" localSheetId="17">#REF!</definedName>
    <definedName name="___A22" localSheetId="18">#REF!</definedName>
    <definedName name="___A22" localSheetId="19">#REF!</definedName>
    <definedName name="___A22" localSheetId="20">#REF!</definedName>
    <definedName name="___A22" localSheetId="21">#REF!</definedName>
    <definedName name="___A22" localSheetId="22">#REF!</definedName>
    <definedName name="___A22" localSheetId="24">#REF!</definedName>
    <definedName name="___A22" localSheetId="25">#REF!</definedName>
    <definedName name="___A22" localSheetId="26">#REF!</definedName>
    <definedName name="___A22" localSheetId="27">#REF!</definedName>
    <definedName name="___A22" localSheetId="28">#REF!</definedName>
    <definedName name="___A22" localSheetId="29">#REF!</definedName>
    <definedName name="___A22" localSheetId="31">#REF!</definedName>
    <definedName name="___A22" localSheetId="32">#REF!</definedName>
    <definedName name="___A22" localSheetId="33">#REF!</definedName>
    <definedName name="___A22" localSheetId="35">#REF!</definedName>
    <definedName name="___A22" localSheetId="36">#REF!</definedName>
    <definedName name="___A22" localSheetId="37">#REF!</definedName>
    <definedName name="___A22" localSheetId="38">#REF!</definedName>
    <definedName name="___A22" localSheetId="39">#REF!</definedName>
    <definedName name="___A22" localSheetId="41">#REF!</definedName>
    <definedName name="___A22" localSheetId="42">#REF!</definedName>
    <definedName name="___A22" localSheetId="43">#REF!</definedName>
    <definedName name="___A22" localSheetId="44">#REF!</definedName>
    <definedName name="___A22" localSheetId="45">#REF!</definedName>
    <definedName name="___A22" localSheetId="46">#REF!</definedName>
    <definedName name="___A22" localSheetId="47">#REF!</definedName>
    <definedName name="___A22" localSheetId="48">#REF!</definedName>
    <definedName name="___A22" localSheetId="49">#REF!</definedName>
    <definedName name="___A22" localSheetId="51">#REF!</definedName>
    <definedName name="___A22" localSheetId="53">#REF!</definedName>
    <definedName name="___A22" localSheetId="54">#REF!</definedName>
    <definedName name="___A22" localSheetId="55">#REF!</definedName>
    <definedName name="___A22" localSheetId="56">#REF!</definedName>
    <definedName name="___A22" localSheetId="57">#REF!</definedName>
    <definedName name="___A22" localSheetId="58">#REF!</definedName>
    <definedName name="___A22" localSheetId="59">#REF!</definedName>
    <definedName name="___A22" localSheetId="60">#REF!</definedName>
    <definedName name="___A22" localSheetId="61">#REF!</definedName>
    <definedName name="___A22" localSheetId="62">#REF!</definedName>
    <definedName name="___A22" localSheetId="63">#REF!</definedName>
    <definedName name="___A22" localSheetId="66">#REF!</definedName>
    <definedName name="___A22" localSheetId="70">#REF!</definedName>
    <definedName name="___A22" localSheetId="10">#REF!</definedName>
    <definedName name="___A22" localSheetId="74">#REF!</definedName>
    <definedName name="___A22" localSheetId="75">#REF!</definedName>
    <definedName name="___A22" localSheetId="76">#REF!</definedName>
    <definedName name="___A22" localSheetId="77">#REF!</definedName>
    <definedName name="___A22" localSheetId="78">#REF!</definedName>
    <definedName name="___A22" localSheetId="79">#REF!</definedName>
    <definedName name="___A22" localSheetId="80">#REF!</definedName>
    <definedName name="___A22" localSheetId="82">#REF!</definedName>
    <definedName name="___A22" localSheetId="81">#REF!</definedName>
    <definedName name="___A22" localSheetId="11">#REF!</definedName>
    <definedName name="___A22" localSheetId="83">#REF!</definedName>
    <definedName name="___A22" localSheetId="84">#REF!</definedName>
    <definedName name="___A22" localSheetId="85">#REF!</definedName>
    <definedName name="___A22" localSheetId="86">#REF!</definedName>
    <definedName name="___A22" localSheetId="87">#REF!</definedName>
    <definedName name="___A22" localSheetId="88">#REF!</definedName>
    <definedName name="___A22" localSheetId="89">#REF!</definedName>
    <definedName name="___A22" localSheetId="90">#REF!</definedName>
    <definedName name="___A22" localSheetId="91">#REF!</definedName>
    <definedName name="___A22" localSheetId="92">#REF!</definedName>
    <definedName name="___A22" localSheetId="12">#REF!</definedName>
    <definedName name="___A22">#REF!</definedName>
    <definedName name="__A22" localSheetId="13">#REF!</definedName>
    <definedName name="__A22" localSheetId="14">#REF!</definedName>
    <definedName name="__A22" localSheetId="15">#REF!</definedName>
    <definedName name="__A22" localSheetId="16">#REF!</definedName>
    <definedName name="__A22" localSheetId="17">#REF!</definedName>
    <definedName name="__A22" localSheetId="18">#REF!</definedName>
    <definedName name="__A22" localSheetId="19">#REF!</definedName>
    <definedName name="__A22" localSheetId="20">#REF!</definedName>
    <definedName name="__A22" localSheetId="21">#REF!</definedName>
    <definedName name="__A22" localSheetId="22">#REF!</definedName>
    <definedName name="__A22" localSheetId="24">#REF!</definedName>
    <definedName name="__A22" localSheetId="25">#REF!</definedName>
    <definedName name="__A22" localSheetId="26">#REF!</definedName>
    <definedName name="__A22" localSheetId="27">#REF!</definedName>
    <definedName name="__A22" localSheetId="28">#REF!</definedName>
    <definedName name="__A22" localSheetId="29">#REF!</definedName>
    <definedName name="__A22" localSheetId="31">#REF!</definedName>
    <definedName name="__A22" localSheetId="32">#REF!</definedName>
    <definedName name="__A22" localSheetId="33">#REF!</definedName>
    <definedName name="__A22" localSheetId="35">#REF!</definedName>
    <definedName name="__A22" localSheetId="36">#REF!</definedName>
    <definedName name="__A22" localSheetId="37">#REF!</definedName>
    <definedName name="__A22" localSheetId="38">#REF!</definedName>
    <definedName name="__A22" localSheetId="39">#REF!</definedName>
    <definedName name="__A22" localSheetId="41">#REF!</definedName>
    <definedName name="__A22" localSheetId="42">#REF!</definedName>
    <definedName name="__A22" localSheetId="43">#REF!</definedName>
    <definedName name="__A22" localSheetId="44">#REF!</definedName>
    <definedName name="__A22" localSheetId="45">#REF!</definedName>
    <definedName name="__A22" localSheetId="46">#REF!</definedName>
    <definedName name="__A22" localSheetId="47">#REF!</definedName>
    <definedName name="__A22" localSheetId="48">#REF!</definedName>
    <definedName name="__A22" localSheetId="49">#REF!</definedName>
    <definedName name="__A22" localSheetId="51">#REF!</definedName>
    <definedName name="__A22" localSheetId="53">#REF!</definedName>
    <definedName name="__A22" localSheetId="54">#REF!</definedName>
    <definedName name="__A22" localSheetId="55">#REF!</definedName>
    <definedName name="__A22" localSheetId="56">#REF!</definedName>
    <definedName name="__A22" localSheetId="57">#REF!</definedName>
    <definedName name="__A22" localSheetId="58">#REF!</definedName>
    <definedName name="__A22" localSheetId="59">#REF!</definedName>
    <definedName name="__A22" localSheetId="60">#REF!</definedName>
    <definedName name="__A22" localSheetId="61">#REF!</definedName>
    <definedName name="__A22" localSheetId="62">#REF!</definedName>
    <definedName name="__A22" localSheetId="63">#REF!</definedName>
    <definedName name="__A22" localSheetId="66">#REF!</definedName>
    <definedName name="__A22" localSheetId="70">#REF!</definedName>
    <definedName name="__A22" localSheetId="10">#REF!</definedName>
    <definedName name="__A22" localSheetId="74">#REF!</definedName>
    <definedName name="__A22" localSheetId="75">#REF!</definedName>
    <definedName name="__A22" localSheetId="76">#REF!</definedName>
    <definedName name="__A22" localSheetId="77">#REF!</definedName>
    <definedName name="__A22" localSheetId="78">#REF!</definedName>
    <definedName name="__A22" localSheetId="79">#REF!</definedName>
    <definedName name="__A22" localSheetId="80">#REF!</definedName>
    <definedName name="__A22" localSheetId="82">#REF!</definedName>
    <definedName name="__A22" localSheetId="81">#REF!</definedName>
    <definedName name="__A22" localSheetId="11">#REF!</definedName>
    <definedName name="__A22" localSheetId="83">#REF!</definedName>
    <definedName name="__A22" localSheetId="84">#REF!</definedName>
    <definedName name="__A22" localSheetId="85">#REF!</definedName>
    <definedName name="__A22" localSheetId="86">#REF!</definedName>
    <definedName name="__A22" localSheetId="87">#REF!</definedName>
    <definedName name="__A22" localSheetId="88">#REF!</definedName>
    <definedName name="__A22" localSheetId="89">#REF!</definedName>
    <definedName name="__A22" localSheetId="90">#REF!</definedName>
    <definedName name="__A22" localSheetId="91">#REF!</definedName>
    <definedName name="__A22" localSheetId="92">#REF!</definedName>
    <definedName name="__A22" localSheetId="12">#REF!</definedName>
    <definedName name="__A22">#REF!</definedName>
    <definedName name="__INT1" localSheetId="13">#REF!</definedName>
    <definedName name="__INT1" localSheetId="14">#REF!</definedName>
    <definedName name="__INT1" localSheetId="15">#REF!</definedName>
    <definedName name="__INT1" localSheetId="16">#REF!</definedName>
    <definedName name="__INT1" localSheetId="17">#REF!</definedName>
    <definedName name="__INT1" localSheetId="18">#REF!</definedName>
    <definedName name="__INT1" localSheetId="19">#REF!</definedName>
    <definedName name="__INT1" localSheetId="20">#REF!</definedName>
    <definedName name="__INT1" localSheetId="21">#REF!</definedName>
    <definedName name="__INT1" localSheetId="22">#REF!</definedName>
    <definedName name="__INT1" localSheetId="24">#REF!</definedName>
    <definedName name="__INT1" localSheetId="25">#REF!</definedName>
    <definedName name="__INT1" localSheetId="26">#REF!</definedName>
    <definedName name="__INT1" localSheetId="27">#REF!</definedName>
    <definedName name="__INT1" localSheetId="28">#REF!</definedName>
    <definedName name="__INT1" localSheetId="29">#REF!</definedName>
    <definedName name="__INT1" localSheetId="31">#REF!</definedName>
    <definedName name="__INT1" localSheetId="32">#REF!</definedName>
    <definedName name="__INT1" localSheetId="33">#REF!</definedName>
    <definedName name="__INT1" localSheetId="35">#REF!</definedName>
    <definedName name="__INT1" localSheetId="36">#REF!</definedName>
    <definedName name="__INT1" localSheetId="37">#REF!</definedName>
    <definedName name="__INT1" localSheetId="38">#REF!</definedName>
    <definedName name="__INT1" localSheetId="39">#REF!</definedName>
    <definedName name="__INT1" localSheetId="41">#REF!</definedName>
    <definedName name="__INT1" localSheetId="42">#REF!</definedName>
    <definedName name="__INT1" localSheetId="43">#REF!</definedName>
    <definedName name="__INT1" localSheetId="44">#REF!</definedName>
    <definedName name="__INT1" localSheetId="45">#REF!</definedName>
    <definedName name="__INT1" localSheetId="46">#REF!</definedName>
    <definedName name="__INT1" localSheetId="47">#REF!</definedName>
    <definedName name="__INT1" localSheetId="48">#REF!</definedName>
    <definedName name="__INT1" localSheetId="49">#REF!</definedName>
    <definedName name="__INT1" localSheetId="51">#REF!</definedName>
    <definedName name="__INT1" localSheetId="53">#REF!</definedName>
    <definedName name="__INT1" localSheetId="54">#REF!</definedName>
    <definedName name="__INT1" localSheetId="55">#REF!</definedName>
    <definedName name="__INT1" localSheetId="56">#REF!</definedName>
    <definedName name="__INT1" localSheetId="57">#REF!</definedName>
    <definedName name="__INT1" localSheetId="58">#REF!</definedName>
    <definedName name="__INT1" localSheetId="59">#REF!</definedName>
    <definedName name="__INT1" localSheetId="60">#REF!</definedName>
    <definedName name="__INT1" localSheetId="61">#REF!</definedName>
    <definedName name="__INT1" localSheetId="62">#REF!</definedName>
    <definedName name="__INT1" localSheetId="63">#REF!</definedName>
    <definedName name="__INT1" localSheetId="66">#REF!</definedName>
    <definedName name="__INT1" localSheetId="70">#REF!</definedName>
    <definedName name="__INT1" localSheetId="10">#REF!</definedName>
    <definedName name="__INT1" localSheetId="74">#REF!</definedName>
    <definedName name="__INT1" localSheetId="75">#REF!</definedName>
    <definedName name="__INT1" localSheetId="76">#REF!</definedName>
    <definedName name="__INT1" localSheetId="77">#REF!</definedName>
    <definedName name="__INT1" localSheetId="78">#REF!</definedName>
    <definedName name="__INT1" localSheetId="79">#REF!</definedName>
    <definedName name="__INT1" localSheetId="80">#REF!</definedName>
    <definedName name="__INT1" localSheetId="82">#REF!</definedName>
    <definedName name="__INT1" localSheetId="81">#REF!</definedName>
    <definedName name="__INT1" localSheetId="11">#REF!</definedName>
    <definedName name="__INT1" localSheetId="83">#REF!</definedName>
    <definedName name="__INT1" localSheetId="84">#REF!</definedName>
    <definedName name="__INT1" localSheetId="85">#REF!</definedName>
    <definedName name="__INT1" localSheetId="86">#REF!</definedName>
    <definedName name="__INT1" localSheetId="87">#REF!</definedName>
    <definedName name="__INT1" localSheetId="88">#REF!</definedName>
    <definedName name="__INT1" localSheetId="89">#REF!</definedName>
    <definedName name="__INT1" localSheetId="90">#REF!</definedName>
    <definedName name="__INT1" localSheetId="91">#REF!</definedName>
    <definedName name="__INT1" localSheetId="92">#REF!</definedName>
    <definedName name="__INT1" localSheetId="12">#REF!</definedName>
    <definedName name="__INT1">#REF!</definedName>
    <definedName name="__VIA1" localSheetId="13">#REF!</definedName>
    <definedName name="__VIA1" localSheetId="14">#REF!</definedName>
    <definedName name="__VIA1" localSheetId="15">#REF!</definedName>
    <definedName name="__VIA1" localSheetId="16">#REF!</definedName>
    <definedName name="__VIA1" localSheetId="17">#REF!</definedName>
    <definedName name="__VIA1" localSheetId="18">#REF!</definedName>
    <definedName name="__VIA1" localSheetId="19">#REF!</definedName>
    <definedName name="__VIA1" localSheetId="20">#REF!</definedName>
    <definedName name="__VIA1" localSheetId="21">#REF!</definedName>
    <definedName name="__VIA1" localSheetId="22">#REF!</definedName>
    <definedName name="__VIA1" localSheetId="24">#REF!</definedName>
    <definedName name="__VIA1" localSheetId="25">#REF!</definedName>
    <definedName name="__VIA1" localSheetId="26">#REF!</definedName>
    <definedName name="__VIA1" localSheetId="27">#REF!</definedName>
    <definedName name="__VIA1" localSheetId="28">#REF!</definedName>
    <definedName name="__VIA1" localSheetId="29">#REF!</definedName>
    <definedName name="__VIA1" localSheetId="31">#REF!</definedName>
    <definedName name="__VIA1" localSheetId="32">#REF!</definedName>
    <definedName name="__VIA1" localSheetId="33">#REF!</definedName>
    <definedName name="__VIA1" localSheetId="35">#REF!</definedName>
    <definedName name="__VIA1" localSheetId="36">#REF!</definedName>
    <definedName name="__VIA1" localSheetId="37">#REF!</definedName>
    <definedName name="__VIA1" localSheetId="38">#REF!</definedName>
    <definedName name="__VIA1" localSheetId="39">#REF!</definedName>
    <definedName name="__VIA1" localSheetId="41">#REF!</definedName>
    <definedName name="__VIA1" localSheetId="42">#REF!</definedName>
    <definedName name="__VIA1" localSheetId="43">#REF!</definedName>
    <definedName name="__VIA1" localSheetId="44">#REF!</definedName>
    <definedName name="__VIA1" localSheetId="45">#REF!</definedName>
    <definedName name="__VIA1" localSheetId="46">#REF!</definedName>
    <definedName name="__VIA1" localSheetId="47">#REF!</definedName>
    <definedName name="__VIA1" localSheetId="48">#REF!</definedName>
    <definedName name="__VIA1" localSheetId="49">#REF!</definedName>
    <definedName name="__VIA1" localSheetId="51">#REF!</definedName>
    <definedName name="__VIA1" localSheetId="53">#REF!</definedName>
    <definedName name="__VIA1" localSheetId="54">#REF!</definedName>
    <definedName name="__VIA1" localSheetId="55">#REF!</definedName>
    <definedName name="__VIA1" localSheetId="56">#REF!</definedName>
    <definedName name="__VIA1" localSheetId="57">#REF!</definedName>
    <definedName name="__VIA1" localSheetId="58">#REF!</definedName>
    <definedName name="__VIA1" localSheetId="59">#REF!</definedName>
    <definedName name="__VIA1" localSheetId="60">#REF!</definedName>
    <definedName name="__VIA1" localSheetId="61">#REF!</definedName>
    <definedName name="__VIA1" localSheetId="62">#REF!</definedName>
    <definedName name="__VIA1" localSheetId="63">#REF!</definedName>
    <definedName name="__VIA1" localSheetId="66">#REF!</definedName>
    <definedName name="__VIA1" localSheetId="70">#REF!</definedName>
    <definedName name="__VIA1" localSheetId="10">#REF!</definedName>
    <definedName name="__VIA1" localSheetId="74">#REF!</definedName>
    <definedName name="__VIA1" localSheetId="75">#REF!</definedName>
    <definedName name="__VIA1" localSheetId="76">#REF!</definedName>
    <definedName name="__VIA1" localSheetId="77">#REF!</definedName>
    <definedName name="__VIA1" localSheetId="78">#REF!</definedName>
    <definedName name="__VIA1" localSheetId="79">#REF!</definedName>
    <definedName name="__VIA1" localSheetId="80">#REF!</definedName>
    <definedName name="__VIA1" localSheetId="82">#REF!</definedName>
    <definedName name="__VIA1" localSheetId="81">#REF!</definedName>
    <definedName name="__VIA1" localSheetId="11">#REF!</definedName>
    <definedName name="__VIA1" localSheetId="83">#REF!</definedName>
    <definedName name="__VIA1" localSheetId="84">#REF!</definedName>
    <definedName name="__VIA1" localSheetId="85">#REF!</definedName>
    <definedName name="__VIA1" localSheetId="86">#REF!</definedName>
    <definedName name="__VIA1" localSheetId="87">#REF!</definedName>
    <definedName name="__VIA1" localSheetId="88">#REF!</definedName>
    <definedName name="__VIA1" localSheetId="89">#REF!</definedName>
    <definedName name="__VIA1" localSheetId="90">#REF!</definedName>
    <definedName name="__VIA1" localSheetId="91">#REF!</definedName>
    <definedName name="__VIA1" localSheetId="92">#REF!</definedName>
    <definedName name="__VIA1" localSheetId="12">#REF!</definedName>
    <definedName name="__VIA1">#REF!</definedName>
    <definedName name="__VIA2" localSheetId="13">#REF!</definedName>
    <definedName name="__VIA2" localSheetId="14">#REF!</definedName>
    <definedName name="__VIA2" localSheetId="15">#REF!</definedName>
    <definedName name="__VIA2" localSheetId="16">#REF!</definedName>
    <definedName name="__VIA2" localSheetId="17">#REF!</definedName>
    <definedName name="__VIA2" localSheetId="18">#REF!</definedName>
    <definedName name="__VIA2" localSheetId="19">#REF!</definedName>
    <definedName name="__VIA2" localSheetId="20">#REF!</definedName>
    <definedName name="__VIA2" localSheetId="21">#REF!</definedName>
    <definedName name="__VIA2" localSheetId="22">#REF!</definedName>
    <definedName name="__VIA2" localSheetId="24">#REF!</definedName>
    <definedName name="__VIA2" localSheetId="25">#REF!</definedName>
    <definedName name="__VIA2" localSheetId="26">#REF!</definedName>
    <definedName name="__VIA2" localSheetId="27">#REF!</definedName>
    <definedName name="__VIA2" localSheetId="28">#REF!</definedName>
    <definedName name="__VIA2" localSheetId="29">#REF!</definedName>
    <definedName name="__VIA2" localSheetId="31">#REF!</definedName>
    <definedName name="__VIA2" localSheetId="32">#REF!</definedName>
    <definedName name="__VIA2" localSheetId="33">#REF!</definedName>
    <definedName name="__VIA2" localSheetId="35">#REF!</definedName>
    <definedName name="__VIA2" localSheetId="36">#REF!</definedName>
    <definedName name="__VIA2" localSheetId="37">#REF!</definedName>
    <definedName name="__VIA2" localSheetId="38">#REF!</definedName>
    <definedName name="__VIA2" localSheetId="39">#REF!</definedName>
    <definedName name="__VIA2" localSheetId="41">#REF!</definedName>
    <definedName name="__VIA2" localSheetId="42">#REF!</definedName>
    <definedName name="__VIA2" localSheetId="43">#REF!</definedName>
    <definedName name="__VIA2" localSheetId="44">#REF!</definedName>
    <definedName name="__VIA2" localSheetId="45">#REF!</definedName>
    <definedName name="__VIA2" localSheetId="46">#REF!</definedName>
    <definedName name="__VIA2" localSheetId="47">#REF!</definedName>
    <definedName name="__VIA2" localSheetId="48">#REF!</definedName>
    <definedName name="__VIA2" localSheetId="49">#REF!</definedName>
    <definedName name="__VIA2" localSheetId="51">#REF!</definedName>
    <definedName name="__VIA2" localSheetId="53">#REF!</definedName>
    <definedName name="__VIA2" localSheetId="54">#REF!</definedName>
    <definedName name="__VIA2" localSheetId="55">#REF!</definedName>
    <definedName name="__VIA2" localSheetId="56">#REF!</definedName>
    <definedName name="__VIA2" localSheetId="57">#REF!</definedName>
    <definedName name="__VIA2" localSheetId="58">#REF!</definedName>
    <definedName name="__VIA2" localSheetId="59">#REF!</definedName>
    <definedName name="__VIA2" localSheetId="60">#REF!</definedName>
    <definedName name="__VIA2" localSheetId="61">#REF!</definedName>
    <definedName name="__VIA2" localSheetId="62">#REF!</definedName>
    <definedName name="__VIA2" localSheetId="63">#REF!</definedName>
    <definedName name="__VIA2" localSheetId="66">#REF!</definedName>
    <definedName name="__VIA2" localSheetId="70">#REF!</definedName>
    <definedName name="__VIA2" localSheetId="10">#REF!</definedName>
    <definedName name="__VIA2" localSheetId="74">#REF!</definedName>
    <definedName name="__VIA2" localSheetId="75">#REF!</definedName>
    <definedName name="__VIA2" localSheetId="76">#REF!</definedName>
    <definedName name="__VIA2" localSheetId="77">#REF!</definedName>
    <definedName name="__VIA2" localSheetId="78">#REF!</definedName>
    <definedName name="__VIA2" localSheetId="79">#REF!</definedName>
    <definedName name="__VIA2" localSheetId="80">#REF!</definedName>
    <definedName name="__VIA2" localSheetId="82">#REF!</definedName>
    <definedName name="__VIA2" localSheetId="81">#REF!</definedName>
    <definedName name="__VIA2" localSheetId="11">#REF!</definedName>
    <definedName name="__VIA2" localSheetId="83">#REF!</definedName>
    <definedName name="__VIA2" localSheetId="84">#REF!</definedName>
    <definedName name="__VIA2" localSheetId="85">#REF!</definedName>
    <definedName name="__VIA2" localSheetId="86">#REF!</definedName>
    <definedName name="__VIA2" localSheetId="87">#REF!</definedName>
    <definedName name="__VIA2" localSheetId="88">#REF!</definedName>
    <definedName name="__VIA2" localSheetId="89">#REF!</definedName>
    <definedName name="__VIA2" localSheetId="90">#REF!</definedName>
    <definedName name="__VIA2" localSheetId="91">#REF!</definedName>
    <definedName name="__VIA2" localSheetId="92">#REF!</definedName>
    <definedName name="__VIA2" localSheetId="12">#REF!</definedName>
    <definedName name="__VIA2">#REF!</definedName>
    <definedName name="_1Sin_nombre" localSheetId="13">#REF!</definedName>
    <definedName name="_1Sin_nombre" localSheetId="14">#REF!</definedName>
    <definedName name="_1Sin_nombre" localSheetId="15">#REF!</definedName>
    <definedName name="_1Sin_nombre" localSheetId="16">#REF!</definedName>
    <definedName name="_1Sin_nombre" localSheetId="17">#REF!</definedName>
    <definedName name="_1Sin_nombre" localSheetId="18">#REF!</definedName>
    <definedName name="_1Sin_nombre" localSheetId="19">#REF!</definedName>
    <definedName name="_1Sin_nombre" localSheetId="20">#REF!</definedName>
    <definedName name="_1Sin_nombre" localSheetId="21">#REF!</definedName>
    <definedName name="_1Sin_nombre" localSheetId="22">#REF!</definedName>
    <definedName name="_1Sin_nombre" localSheetId="24">#REF!</definedName>
    <definedName name="_1Sin_nombre" localSheetId="25">#REF!</definedName>
    <definedName name="_1Sin_nombre" localSheetId="26">#REF!</definedName>
    <definedName name="_1Sin_nombre" localSheetId="27">#REF!</definedName>
    <definedName name="_1Sin_nombre" localSheetId="28">#REF!</definedName>
    <definedName name="_1Sin_nombre" localSheetId="29">#REF!</definedName>
    <definedName name="_1Sin_nombre" localSheetId="31">#REF!</definedName>
    <definedName name="_1Sin_nombre" localSheetId="32">#REF!</definedName>
    <definedName name="_1Sin_nombre" localSheetId="33">#REF!</definedName>
    <definedName name="_1Sin_nombre" localSheetId="35">#REF!</definedName>
    <definedName name="_1Sin_nombre" localSheetId="36">#REF!</definedName>
    <definedName name="_1Sin_nombre" localSheetId="37">#REF!</definedName>
    <definedName name="_1Sin_nombre" localSheetId="38">#REF!</definedName>
    <definedName name="_1Sin_nombre" localSheetId="39">#REF!</definedName>
    <definedName name="_1Sin_nombre" localSheetId="41">#REF!</definedName>
    <definedName name="_1Sin_nombre" localSheetId="42">#REF!</definedName>
    <definedName name="_1Sin_nombre" localSheetId="43">#REF!</definedName>
    <definedName name="_1Sin_nombre" localSheetId="44">#REF!</definedName>
    <definedName name="_1Sin_nombre" localSheetId="45">#REF!</definedName>
    <definedName name="_1Sin_nombre" localSheetId="46">#REF!</definedName>
    <definedName name="_1Sin_nombre" localSheetId="47">#REF!</definedName>
    <definedName name="_1Sin_nombre" localSheetId="48">#REF!</definedName>
    <definedName name="_1Sin_nombre" localSheetId="49">#REF!</definedName>
    <definedName name="_1Sin_nombre" localSheetId="51">#REF!</definedName>
    <definedName name="_1Sin_nombre" localSheetId="53">#REF!</definedName>
    <definedName name="_1Sin_nombre" localSheetId="54">#REF!</definedName>
    <definedName name="_1Sin_nombre" localSheetId="55">#REF!</definedName>
    <definedName name="_1Sin_nombre" localSheetId="56">#REF!</definedName>
    <definedName name="_1Sin_nombre" localSheetId="57">#REF!</definedName>
    <definedName name="_1Sin_nombre" localSheetId="58">#REF!</definedName>
    <definedName name="_1Sin_nombre" localSheetId="59">#REF!</definedName>
    <definedName name="_1Sin_nombre" localSheetId="60">#REF!</definedName>
    <definedName name="_1Sin_nombre" localSheetId="61">#REF!</definedName>
    <definedName name="_1Sin_nombre" localSheetId="62">#REF!</definedName>
    <definedName name="_1Sin_nombre" localSheetId="63">#REF!</definedName>
    <definedName name="_1Sin_nombre" localSheetId="66">#REF!</definedName>
    <definedName name="_1Sin_nombre" localSheetId="70">#REF!</definedName>
    <definedName name="_1Sin_nombre" localSheetId="10">#REF!</definedName>
    <definedName name="_1Sin_nombre" localSheetId="74">#REF!</definedName>
    <definedName name="_1Sin_nombre" localSheetId="75">#REF!</definedName>
    <definedName name="_1Sin_nombre" localSheetId="76">#REF!</definedName>
    <definedName name="_1Sin_nombre" localSheetId="77">#REF!</definedName>
    <definedName name="_1Sin_nombre" localSheetId="78">#REF!</definedName>
    <definedName name="_1Sin_nombre" localSheetId="79">#REF!</definedName>
    <definedName name="_1Sin_nombre" localSheetId="80">#REF!</definedName>
    <definedName name="_1Sin_nombre" localSheetId="82">#REF!</definedName>
    <definedName name="_1Sin_nombre" localSheetId="81">#REF!</definedName>
    <definedName name="_1Sin_nombre" localSheetId="11">#REF!</definedName>
    <definedName name="_1Sin_nombre" localSheetId="83">#REF!</definedName>
    <definedName name="_1Sin_nombre" localSheetId="84">#REF!</definedName>
    <definedName name="_1Sin_nombre" localSheetId="85">#REF!</definedName>
    <definedName name="_1Sin_nombre" localSheetId="86">#REF!</definedName>
    <definedName name="_1Sin_nombre" localSheetId="87">#REF!</definedName>
    <definedName name="_1Sin_nombre" localSheetId="88">#REF!</definedName>
    <definedName name="_1Sin_nombre" localSheetId="89">#REF!</definedName>
    <definedName name="_1Sin_nombre" localSheetId="90">#REF!</definedName>
    <definedName name="_1Sin_nombre" localSheetId="91">#REF!</definedName>
    <definedName name="_1Sin_nombre" localSheetId="92">#REF!</definedName>
    <definedName name="_1Sin_nombre" localSheetId="12">#REF!</definedName>
    <definedName name="_1Sin_nombre">#REF!</definedName>
    <definedName name="_A22" localSheetId="13">#REF!</definedName>
    <definedName name="_A22" localSheetId="14">#REF!</definedName>
    <definedName name="_A22" localSheetId="15">#REF!</definedName>
    <definedName name="_A22" localSheetId="16">#REF!</definedName>
    <definedName name="_A22" localSheetId="17">#REF!</definedName>
    <definedName name="_A22" localSheetId="18">#REF!</definedName>
    <definedName name="_A22" localSheetId="19">#REF!</definedName>
    <definedName name="_A22" localSheetId="20">#REF!</definedName>
    <definedName name="_A22" localSheetId="21">#REF!</definedName>
    <definedName name="_A22" localSheetId="22">#REF!</definedName>
    <definedName name="_A22" localSheetId="24">#REF!</definedName>
    <definedName name="_A22" localSheetId="25">#REF!</definedName>
    <definedName name="_A22" localSheetId="26">#REF!</definedName>
    <definedName name="_A22" localSheetId="27">#REF!</definedName>
    <definedName name="_A22" localSheetId="28">#REF!</definedName>
    <definedName name="_A22" localSheetId="29">#REF!</definedName>
    <definedName name="_A22" localSheetId="31">#REF!</definedName>
    <definedName name="_A22" localSheetId="32">#REF!</definedName>
    <definedName name="_A22" localSheetId="33">#REF!</definedName>
    <definedName name="_A22" localSheetId="35">#REF!</definedName>
    <definedName name="_A22" localSheetId="36">#REF!</definedName>
    <definedName name="_A22" localSheetId="37">#REF!</definedName>
    <definedName name="_A22" localSheetId="38">#REF!</definedName>
    <definedName name="_A22" localSheetId="39">#REF!</definedName>
    <definedName name="_A22" localSheetId="41">#REF!</definedName>
    <definedName name="_A22" localSheetId="42">#REF!</definedName>
    <definedName name="_A22" localSheetId="43">#REF!</definedName>
    <definedName name="_A22" localSheetId="44">#REF!</definedName>
    <definedName name="_A22" localSheetId="45">#REF!</definedName>
    <definedName name="_A22" localSheetId="46">#REF!</definedName>
    <definedName name="_A22" localSheetId="47">#REF!</definedName>
    <definedName name="_A22" localSheetId="48">#REF!</definedName>
    <definedName name="_A22" localSheetId="49">#REF!</definedName>
    <definedName name="_A22" localSheetId="51">#REF!</definedName>
    <definedName name="_A22" localSheetId="53">#REF!</definedName>
    <definedName name="_A22" localSheetId="54">#REF!</definedName>
    <definedName name="_A22" localSheetId="55">#REF!</definedName>
    <definedName name="_A22" localSheetId="56">#REF!</definedName>
    <definedName name="_A22" localSheetId="57">#REF!</definedName>
    <definedName name="_A22" localSheetId="58">#REF!</definedName>
    <definedName name="_A22" localSheetId="59">#REF!</definedName>
    <definedName name="_A22" localSheetId="60">#REF!</definedName>
    <definedName name="_A22" localSheetId="61">#REF!</definedName>
    <definedName name="_A22" localSheetId="62">#REF!</definedName>
    <definedName name="_A22" localSheetId="63">#REF!</definedName>
    <definedName name="_A22" localSheetId="66">#REF!</definedName>
    <definedName name="_A22" localSheetId="70">#REF!</definedName>
    <definedName name="_A22" localSheetId="10">#REF!</definedName>
    <definedName name="_A22" localSheetId="74">#REF!</definedName>
    <definedName name="_A22" localSheetId="75">#REF!</definedName>
    <definedName name="_A22" localSheetId="76">#REF!</definedName>
    <definedName name="_A22" localSheetId="77">#REF!</definedName>
    <definedName name="_A22" localSheetId="78">#REF!</definedName>
    <definedName name="_A22" localSheetId="79">#REF!</definedName>
    <definedName name="_A22" localSheetId="80">#REF!</definedName>
    <definedName name="_A22" localSheetId="82">#REF!</definedName>
    <definedName name="_A22" localSheetId="81">#REF!</definedName>
    <definedName name="_A22" localSheetId="11">#REF!</definedName>
    <definedName name="_A22" localSheetId="83">#REF!</definedName>
    <definedName name="_A22" localSheetId="84">#REF!</definedName>
    <definedName name="_A22" localSheetId="85">#REF!</definedName>
    <definedName name="_A22" localSheetId="86">#REF!</definedName>
    <definedName name="_A22" localSheetId="87">#REF!</definedName>
    <definedName name="_A22" localSheetId="88">#REF!</definedName>
    <definedName name="_A22" localSheetId="89">#REF!</definedName>
    <definedName name="_A22" localSheetId="90">#REF!</definedName>
    <definedName name="_A22" localSheetId="91">#REF!</definedName>
    <definedName name="_A22" localSheetId="92">#REF!</definedName>
    <definedName name="_A22" localSheetId="12">#REF!</definedName>
    <definedName name="_A22">#REF!</definedName>
    <definedName name="_AAA1" localSheetId="13">#REF!</definedName>
    <definedName name="_AAA1" localSheetId="14">#REF!</definedName>
    <definedName name="_AAA1" localSheetId="15">#REF!</definedName>
    <definedName name="_AAA1" localSheetId="16">#REF!</definedName>
    <definedName name="_AAA1" localSheetId="17">#REF!</definedName>
    <definedName name="_AAA1" localSheetId="18">#REF!</definedName>
    <definedName name="_AAA1" localSheetId="19">#REF!</definedName>
    <definedName name="_AAA1" localSheetId="20">#REF!</definedName>
    <definedName name="_AAA1" localSheetId="21">#REF!</definedName>
    <definedName name="_AAA1" localSheetId="22">#REF!</definedName>
    <definedName name="_AAA1" localSheetId="24">#REF!</definedName>
    <definedName name="_AAA1" localSheetId="25">#REF!</definedName>
    <definedName name="_AAA1" localSheetId="26">#REF!</definedName>
    <definedName name="_AAA1" localSheetId="27">#REF!</definedName>
    <definedName name="_AAA1" localSheetId="28">#REF!</definedName>
    <definedName name="_AAA1" localSheetId="29">#REF!</definedName>
    <definedName name="_AAA1" localSheetId="31">#REF!</definedName>
    <definedName name="_AAA1" localSheetId="32">#REF!</definedName>
    <definedName name="_AAA1" localSheetId="33">#REF!</definedName>
    <definedName name="_AAA1" localSheetId="35">#REF!</definedName>
    <definedName name="_AAA1" localSheetId="36">#REF!</definedName>
    <definedName name="_AAA1" localSheetId="37">#REF!</definedName>
    <definedName name="_AAA1" localSheetId="38">#REF!</definedName>
    <definedName name="_AAA1" localSheetId="39">#REF!</definedName>
    <definedName name="_AAA1" localSheetId="41">#REF!</definedName>
    <definedName name="_AAA1" localSheetId="42">#REF!</definedName>
    <definedName name="_AAA1" localSheetId="43">#REF!</definedName>
    <definedName name="_AAA1" localSheetId="44">#REF!</definedName>
    <definedName name="_AAA1" localSheetId="45">#REF!</definedName>
    <definedName name="_AAA1" localSheetId="46">#REF!</definedName>
    <definedName name="_AAA1" localSheetId="47">#REF!</definedName>
    <definedName name="_AAA1" localSheetId="48">#REF!</definedName>
    <definedName name="_AAA1" localSheetId="49">#REF!</definedName>
    <definedName name="_AAA1" localSheetId="51">#REF!</definedName>
    <definedName name="_AAA1" localSheetId="53">#REF!</definedName>
    <definedName name="_AAA1" localSheetId="54">#REF!</definedName>
    <definedName name="_AAA1" localSheetId="55">#REF!</definedName>
    <definedName name="_AAA1" localSheetId="56">#REF!</definedName>
    <definedName name="_AAA1" localSheetId="57">#REF!</definedName>
    <definedName name="_AAA1" localSheetId="58">#REF!</definedName>
    <definedName name="_AAA1" localSheetId="59">#REF!</definedName>
    <definedName name="_AAA1" localSheetId="60">#REF!</definedName>
    <definedName name="_AAA1" localSheetId="61">#REF!</definedName>
    <definedName name="_AAA1" localSheetId="62">#REF!</definedName>
    <definedName name="_AAA1" localSheetId="63">#REF!</definedName>
    <definedName name="_AAA1" localSheetId="66">#REF!</definedName>
    <definedName name="_AAA1" localSheetId="70">#REF!</definedName>
    <definedName name="_AAA1" localSheetId="10">#REF!</definedName>
    <definedName name="_AAA1" localSheetId="74">#REF!</definedName>
    <definedName name="_AAA1" localSheetId="75">#REF!</definedName>
    <definedName name="_AAA1" localSheetId="76">#REF!</definedName>
    <definedName name="_AAA1" localSheetId="77">#REF!</definedName>
    <definedName name="_AAA1" localSheetId="78">#REF!</definedName>
    <definedName name="_AAA1" localSheetId="79">#REF!</definedName>
    <definedName name="_AAA1" localSheetId="80">#REF!</definedName>
    <definedName name="_AAA1" localSheetId="82">#REF!</definedName>
    <definedName name="_AAA1" localSheetId="81">#REF!</definedName>
    <definedName name="_AAA1" localSheetId="11">#REF!</definedName>
    <definedName name="_AAA1" localSheetId="83">#REF!</definedName>
    <definedName name="_AAA1" localSheetId="84">#REF!</definedName>
    <definedName name="_AAA1" localSheetId="85">#REF!</definedName>
    <definedName name="_AAA1" localSheetId="86">#REF!</definedName>
    <definedName name="_AAA1" localSheetId="87">#REF!</definedName>
    <definedName name="_AAA1" localSheetId="88">#REF!</definedName>
    <definedName name="_AAA1" localSheetId="89">#REF!</definedName>
    <definedName name="_AAA1" localSheetId="90">#REF!</definedName>
    <definedName name="_AAA1" localSheetId="91">#REF!</definedName>
    <definedName name="_AAA1" localSheetId="92">#REF!</definedName>
    <definedName name="_AAA1" localSheetId="12">#REF!</definedName>
    <definedName name="_AAA1">#REF!</definedName>
    <definedName name="_xlnm._FilterDatabase" localSheetId="3" hidden="1">'Presupuesto '!$A$2:$G$93</definedName>
    <definedName name="_INT1" localSheetId="13">#REF!</definedName>
    <definedName name="_INT1" localSheetId="14">#REF!</definedName>
    <definedName name="_INT1" localSheetId="15">#REF!</definedName>
    <definedName name="_INT1" localSheetId="16">#REF!</definedName>
    <definedName name="_INT1" localSheetId="17">#REF!</definedName>
    <definedName name="_INT1" localSheetId="18">#REF!</definedName>
    <definedName name="_INT1" localSheetId="19">#REF!</definedName>
    <definedName name="_INT1" localSheetId="20">#REF!</definedName>
    <definedName name="_INT1" localSheetId="21">#REF!</definedName>
    <definedName name="_INT1" localSheetId="22">#REF!</definedName>
    <definedName name="_INT1" localSheetId="24">#REF!</definedName>
    <definedName name="_INT1" localSheetId="25">#REF!</definedName>
    <definedName name="_INT1" localSheetId="26">#REF!</definedName>
    <definedName name="_INT1" localSheetId="27">#REF!</definedName>
    <definedName name="_INT1" localSheetId="28">#REF!</definedName>
    <definedName name="_INT1" localSheetId="29">#REF!</definedName>
    <definedName name="_INT1" localSheetId="31">#REF!</definedName>
    <definedName name="_INT1" localSheetId="32">#REF!</definedName>
    <definedName name="_INT1" localSheetId="33">#REF!</definedName>
    <definedName name="_INT1" localSheetId="35">#REF!</definedName>
    <definedName name="_INT1" localSheetId="36">#REF!</definedName>
    <definedName name="_INT1" localSheetId="37">#REF!</definedName>
    <definedName name="_INT1" localSheetId="38">#REF!</definedName>
    <definedName name="_INT1" localSheetId="39">#REF!</definedName>
    <definedName name="_INT1" localSheetId="41">#REF!</definedName>
    <definedName name="_INT1" localSheetId="42">#REF!</definedName>
    <definedName name="_INT1" localSheetId="43">#REF!</definedName>
    <definedName name="_INT1" localSheetId="44">#REF!</definedName>
    <definedName name="_INT1" localSheetId="45">#REF!</definedName>
    <definedName name="_INT1" localSheetId="46">#REF!</definedName>
    <definedName name="_INT1" localSheetId="47">#REF!</definedName>
    <definedName name="_INT1" localSheetId="48">#REF!</definedName>
    <definedName name="_INT1" localSheetId="49">#REF!</definedName>
    <definedName name="_INT1" localSheetId="51">#REF!</definedName>
    <definedName name="_INT1" localSheetId="53">#REF!</definedName>
    <definedName name="_INT1" localSheetId="54">#REF!</definedName>
    <definedName name="_INT1" localSheetId="55">#REF!</definedName>
    <definedName name="_INT1" localSheetId="56">#REF!</definedName>
    <definedName name="_INT1" localSheetId="57">#REF!</definedName>
    <definedName name="_INT1" localSheetId="58">#REF!</definedName>
    <definedName name="_INT1" localSheetId="59">#REF!</definedName>
    <definedName name="_INT1" localSheetId="60">#REF!</definedName>
    <definedName name="_INT1" localSheetId="61">#REF!</definedName>
    <definedName name="_INT1" localSheetId="62">#REF!</definedName>
    <definedName name="_INT1" localSheetId="63">#REF!</definedName>
    <definedName name="_INT1" localSheetId="66">#REF!</definedName>
    <definedName name="_INT1" localSheetId="70">#REF!</definedName>
    <definedName name="_INT1" localSheetId="10">#REF!</definedName>
    <definedName name="_INT1" localSheetId="74">#REF!</definedName>
    <definedName name="_INT1" localSheetId="75">#REF!</definedName>
    <definedName name="_INT1" localSheetId="76">#REF!</definedName>
    <definedName name="_INT1" localSheetId="77">#REF!</definedName>
    <definedName name="_INT1" localSheetId="78">#REF!</definedName>
    <definedName name="_INT1" localSheetId="79">#REF!</definedName>
    <definedName name="_INT1" localSheetId="80">#REF!</definedName>
    <definedName name="_INT1" localSheetId="82">#REF!</definedName>
    <definedName name="_INT1" localSheetId="81">#REF!</definedName>
    <definedName name="_INT1" localSheetId="11">#REF!</definedName>
    <definedName name="_INT1" localSheetId="83">#REF!</definedName>
    <definedName name="_INT1" localSheetId="84">#REF!</definedName>
    <definedName name="_INT1" localSheetId="85">#REF!</definedName>
    <definedName name="_INT1" localSheetId="86">#REF!</definedName>
    <definedName name="_INT1" localSheetId="87">#REF!</definedName>
    <definedName name="_INT1" localSheetId="88">#REF!</definedName>
    <definedName name="_INT1" localSheetId="89">#REF!</definedName>
    <definedName name="_INT1" localSheetId="90">#REF!</definedName>
    <definedName name="_INT1" localSheetId="91">#REF!</definedName>
    <definedName name="_INT1" localSheetId="92">#REF!</definedName>
    <definedName name="_INT1" localSheetId="12">#REF!</definedName>
    <definedName name="_INT1">#REF!</definedName>
    <definedName name="_Order1" hidden="1">255</definedName>
    <definedName name="_Order2" hidden="1">255</definedName>
    <definedName name="_Regression_Int" hidden="1">1</definedName>
    <definedName name="_TM1" localSheetId="13">#REF!</definedName>
    <definedName name="_TM1" localSheetId="14">#REF!</definedName>
    <definedName name="_TM1" localSheetId="15">#REF!</definedName>
    <definedName name="_TM1" localSheetId="16">#REF!</definedName>
    <definedName name="_TM1" localSheetId="17">#REF!</definedName>
    <definedName name="_TM1" localSheetId="18">#REF!</definedName>
    <definedName name="_TM1" localSheetId="19">#REF!</definedName>
    <definedName name="_TM1" localSheetId="20">#REF!</definedName>
    <definedName name="_TM1" localSheetId="21">#REF!</definedName>
    <definedName name="_TM1" localSheetId="22">#REF!</definedName>
    <definedName name="_TM1" localSheetId="24">#REF!</definedName>
    <definedName name="_TM1" localSheetId="25">#REF!</definedName>
    <definedName name="_TM1" localSheetId="26">#REF!</definedName>
    <definedName name="_TM1" localSheetId="27">#REF!</definedName>
    <definedName name="_TM1" localSheetId="28">#REF!</definedName>
    <definedName name="_TM1" localSheetId="29">#REF!</definedName>
    <definedName name="_TM1" localSheetId="31">#REF!</definedName>
    <definedName name="_TM1" localSheetId="32">#REF!</definedName>
    <definedName name="_TM1" localSheetId="33">#REF!</definedName>
    <definedName name="_TM1" localSheetId="35">#REF!</definedName>
    <definedName name="_TM1" localSheetId="36">#REF!</definedName>
    <definedName name="_TM1" localSheetId="37">#REF!</definedName>
    <definedName name="_TM1" localSheetId="38">#REF!</definedName>
    <definedName name="_TM1" localSheetId="39">#REF!</definedName>
    <definedName name="_TM1" localSheetId="41">#REF!</definedName>
    <definedName name="_TM1" localSheetId="42">#REF!</definedName>
    <definedName name="_TM1" localSheetId="43">#REF!</definedName>
    <definedName name="_TM1" localSheetId="44">#REF!</definedName>
    <definedName name="_TM1" localSheetId="45">#REF!</definedName>
    <definedName name="_TM1" localSheetId="46">#REF!</definedName>
    <definedName name="_TM1" localSheetId="47">#REF!</definedName>
    <definedName name="_TM1" localSheetId="48">#REF!</definedName>
    <definedName name="_TM1" localSheetId="49">#REF!</definedName>
    <definedName name="_TM1" localSheetId="51">#REF!</definedName>
    <definedName name="_TM1" localSheetId="53">#REF!</definedName>
    <definedName name="_TM1" localSheetId="54">#REF!</definedName>
    <definedName name="_TM1" localSheetId="55">#REF!</definedName>
    <definedName name="_TM1" localSheetId="56">#REF!</definedName>
    <definedName name="_TM1" localSheetId="57">#REF!</definedName>
    <definedName name="_TM1" localSheetId="58">#REF!</definedName>
    <definedName name="_TM1" localSheetId="59">#REF!</definedName>
    <definedName name="_TM1" localSheetId="60">#REF!</definedName>
    <definedName name="_TM1" localSheetId="61">#REF!</definedName>
    <definedName name="_TM1" localSheetId="62">#REF!</definedName>
    <definedName name="_TM1" localSheetId="63">#REF!</definedName>
    <definedName name="_TM1" localSheetId="66">#REF!</definedName>
    <definedName name="_TM1" localSheetId="70">#REF!</definedName>
    <definedName name="_TM1" localSheetId="10">#REF!</definedName>
    <definedName name="_TM1" localSheetId="74">#REF!</definedName>
    <definedName name="_TM1" localSheetId="75">#REF!</definedName>
    <definedName name="_TM1" localSheetId="76">#REF!</definedName>
    <definedName name="_TM1" localSheetId="77">#REF!</definedName>
    <definedName name="_TM1" localSheetId="78">#REF!</definedName>
    <definedName name="_TM1" localSheetId="79">#REF!</definedName>
    <definedName name="_TM1" localSheetId="80">#REF!</definedName>
    <definedName name="_TM1" localSheetId="82">#REF!</definedName>
    <definedName name="_TM1" localSheetId="81">#REF!</definedName>
    <definedName name="_TM1" localSheetId="11">#REF!</definedName>
    <definedName name="_TM1" localSheetId="83">#REF!</definedName>
    <definedName name="_TM1" localSheetId="84">#REF!</definedName>
    <definedName name="_TM1" localSheetId="85">#REF!</definedName>
    <definedName name="_TM1" localSheetId="86">#REF!</definedName>
    <definedName name="_TM1" localSheetId="87">#REF!</definedName>
    <definedName name="_TM1" localSheetId="88">#REF!</definedName>
    <definedName name="_TM1" localSheetId="89">#REF!</definedName>
    <definedName name="_TM1" localSheetId="90">#REF!</definedName>
    <definedName name="_TM1" localSheetId="91">#REF!</definedName>
    <definedName name="_TM1" localSheetId="92">#REF!</definedName>
    <definedName name="_TM1" localSheetId="12">#REF!</definedName>
    <definedName name="_TM1">#REF!</definedName>
    <definedName name="_VIA1" localSheetId="13">#REF!</definedName>
    <definedName name="_VIA1" localSheetId="14">#REF!</definedName>
    <definedName name="_VIA1" localSheetId="15">#REF!</definedName>
    <definedName name="_VIA1" localSheetId="16">#REF!</definedName>
    <definedName name="_VIA1" localSheetId="17">#REF!</definedName>
    <definedName name="_VIA1" localSheetId="18">#REF!</definedName>
    <definedName name="_VIA1" localSheetId="19">#REF!</definedName>
    <definedName name="_VIA1" localSheetId="20">#REF!</definedName>
    <definedName name="_VIA1" localSheetId="21">#REF!</definedName>
    <definedName name="_VIA1" localSheetId="22">#REF!</definedName>
    <definedName name="_VIA1" localSheetId="24">#REF!</definedName>
    <definedName name="_VIA1" localSheetId="25">#REF!</definedName>
    <definedName name="_VIA1" localSheetId="26">#REF!</definedName>
    <definedName name="_VIA1" localSheetId="27">#REF!</definedName>
    <definedName name="_VIA1" localSheetId="28">#REF!</definedName>
    <definedName name="_VIA1" localSheetId="29">#REF!</definedName>
    <definedName name="_VIA1" localSheetId="31">#REF!</definedName>
    <definedName name="_VIA1" localSheetId="32">#REF!</definedName>
    <definedName name="_VIA1" localSheetId="33">#REF!</definedName>
    <definedName name="_VIA1" localSheetId="35">#REF!</definedName>
    <definedName name="_VIA1" localSheetId="36">#REF!</definedName>
    <definedName name="_VIA1" localSheetId="37">#REF!</definedName>
    <definedName name="_VIA1" localSheetId="38">#REF!</definedName>
    <definedName name="_VIA1" localSheetId="39">#REF!</definedName>
    <definedName name="_VIA1" localSheetId="41">#REF!</definedName>
    <definedName name="_VIA1" localSheetId="42">#REF!</definedName>
    <definedName name="_VIA1" localSheetId="43">#REF!</definedName>
    <definedName name="_VIA1" localSheetId="44">#REF!</definedName>
    <definedName name="_VIA1" localSheetId="45">#REF!</definedName>
    <definedName name="_VIA1" localSheetId="46">#REF!</definedName>
    <definedName name="_VIA1" localSheetId="47">#REF!</definedName>
    <definedName name="_VIA1" localSheetId="48">#REF!</definedName>
    <definedName name="_VIA1" localSheetId="49">#REF!</definedName>
    <definedName name="_VIA1" localSheetId="51">#REF!</definedName>
    <definedName name="_VIA1" localSheetId="53">#REF!</definedName>
    <definedName name="_VIA1" localSheetId="54">#REF!</definedName>
    <definedName name="_VIA1" localSheetId="55">#REF!</definedName>
    <definedName name="_VIA1" localSheetId="56">#REF!</definedName>
    <definedName name="_VIA1" localSheetId="57">#REF!</definedName>
    <definedName name="_VIA1" localSheetId="58">#REF!</definedName>
    <definedName name="_VIA1" localSheetId="59">#REF!</definedName>
    <definedName name="_VIA1" localSheetId="60">#REF!</definedName>
    <definedName name="_VIA1" localSheetId="61">#REF!</definedName>
    <definedName name="_VIA1" localSheetId="62">#REF!</definedName>
    <definedName name="_VIA1" localSheetId="63">#REF!</definedName>
    <definedName name="_VIA1" localSheetId="66">#REF!</definedName>
    <definedName name="_VIA1" localSheetId="70">#REF!</definedName>
    <definedName name="_VIA1" localSheetId="10">#REF!</definedName>
    <definedName name="_VIA1" localSheetId="74">#REF!</definedName>
    <definedName name="_VIA1" localSheetId="75">#REF!</definedName>
    <definedName name="_VIA1" localSheetId="76">#REF!</definedName>
    <definedName name="_VIA1" localSheetId="77">#REF!</definedName>
    <definedName name="_VIA1" localSheetId="78">#REF!</definedName>
    <definedName name="_VIA1" localSheetId="79">#REF!</definedName>
    <definedName name="_VIA1" localSheetId="80">#REF!</definedName>
    <definedName name="_VIA1" localSheetId="82">#REF!</definedName>
    <definedName name="_VIA1" localSheetId="81">#REF!</definedName>
    <definedName name="_VIA1" localSheetId="11">#REF!</definedName>
    <definedName name="_VIA1" localSheetId="83">#REF!</definedName>
    <definedName name="_VIA1" localSheetId="84">#REF!</definedName>
    <definedName name="_VIA1" localSheetId="85">#REF!</definedName>
    <definedName name="_VIA1" localSheetId="86">#REF!</definedName>
    <definedName name="_VIA1" localSheetId="87">#REF!</definedName>
    <definedName name="_VIA1" localSheetId="88">#REF!</definedName>
    <definedName name="_VIA1" localSheetId="89">#REF!</definedName>
    <definedName name="_VIA1" localSheetId="90">#REF!</definedName>
    <definedName name="_VIA1" localSheetId="91">#REF!</definedName>
    <definedName name="_VIA1" localSheetId="92">#REF!</definedName>
    <definedName name="_VIA1" localSheetId="12">#REF!</definedName>
    <definedName name="_VIA1">#REF!</definedName>
    <definedName name="_VIA2" localSheetId="13">#REF!</definedName>
    <definedName name="_VIA2" localSheetId="14">#REF!</definedName>
    <definedName name="_VIA2" localSheetId="15">#REF!</definedName>
    <definedName name="_VIA2" localSheetId="16">#REF!</definedName>
    <definedName name="_VIA2" localSheetId="17">#REF!</definedName>
    <definedName name="_VIA2" localSheetId="18">#REF!</definedName>
    <definedName name="_VIA2" localSheetId="19">#REF!</definedName>
    <definedName name="_VIA2" localSheetId="20">#REF!</definedName>
    <definedName name="_VIA2" localSheetId="21">#REF!</definedName>
    <definedName name="_VIA2" localSheetId="22">#REF!</definedName>
    <definedName name="_VIA2" localSheetId="24">#REF!</definedName>
    <definedName name="_VIA2" localSheetId="25">#REF!</definedName>
    <definedName name="_VIA2" localSheetId="26">#REF!</definedName>
    <definedName name="_VIA2" localSheetId="27">#REF!</definedName>
    <definedName name="_VIA2" localSheetId="28">#REF!</definedName>
    <definedName name="_VIA2" localSheetId="29">#REF!</definedName>
    <definedName name="_VIA2" localSheetId="31">#REF!</definedName>
    <definedName name="_VIA2" localSheetId="32">#REF!</definedName>
    <definedName name="_VIA2" localSheetId="33">#REF!</definedName>
    <definedName name="_VIA2" localSheetId="35">#REF!</definedName>
    <definedName name="_VIA2" localSheetId="36">#REF!</definedName>
    <definedName name="_VIA2" localSheetId="37">#REF!</definedName>
    <definedName name="_VIA2" localSheetId="38">#REF!</definedName>
    <definedName name="_VIA2" localSheetId="39">#REF!</definedName>
    <definedName name="_VIA2" localSheetId="41">#REF!</definedName>
    <definedName name="_VIA2" localSheetId="42">#REF!</definedName>
    <definedName name="_VIA2" localSheetId="43">#REF!</definedName>
    <definedName name="_VIA2" localSheetId="44">#REF!</definedName>
    <definedName name="_VIA2" localSheetId="45">#REF!</definedName>
    <definedName name="_VIA2" localSheetId="46">#REF!</definedName>
    <definedName name="_VIA2" localSheetId="47">#REF!</definedName>
    <definedName name="_VIA2" localSheetId="48">#REF!</definedName>
    <definedName name="_VIA2" localSheetId="49">#REF!</definedName>
    <definedName name="_VIA2" localSheetId="51">#REF!</definedName>
    <definedName name="_VIA2" localSheetId="53">#REF!</definedName>
    <definedName name="_VIA2" localSheetId="54">#REF!</definedName>
    <definedName name="_VIA2" localSheetId="55">#REF!</definedName>
    <definedName name="_VIA2" localSheetId="56">#REF!</definedName>
    <definedName name="_VIA2" localSheetId="57">#REF!</definedName>
    <definedName name="_VIA2" localSheetId="58">#REF!</definedName>
    <definedName name="_VIA2" localSheetId="59">#REF!</definedName>
    <definedName name="_VIA2" localSheetId="60">#REF!</definedName>
    <definedName name="_VIA2" localSheetId="61">#REF!</definedName>
    <definedName name="_VIA2" localSheetId="62">#REF!</definedName>
    <definedName name="_VIA2" localSheetId="63">#REF!</definedName>
    <definedName name="_VIA2" localSheetId="66">#REF!</definedName>
    <definedName name="_VIA2" localSheetId="70">#REF!</definedName>
    <definedName name="_VIA2" localSheetId="10">#REF!</definedName>
    <definedName name="_VIA2" localSheetId="74">#REF!</definedName>
    <definedName name="_VIA2" localSheetId="75">#REF!</definedName>
    <definedName name="_VIA2" localSheetId="76">#REF!</definedName>
    <definedName name="_VIA2" localSheetId="77">#REF!</definedName>
    <definedName name="_VIA2" localSheetId="78">#REF!</definedName>
    <definedName name="_VIA2" localSheetId="79">#REF!</definedName>
    <definedName name="_VIA2" localSheetId="80">#REF!</definedName>
    <definedName name="_VIA2" localSheetId="82">#REF!</definedName>
    <definedName name="_VIA2" localSheetId="81">#REF!</definedName>
    <definedName name="_VIA2" localSheetId="11">#REF!</definedName>
    <definedName name="_VIA2" localSheetId="83">#REF!</definedName>
    <definedName name="_VIA2" localSheetId="84">#REF!</definedName>
    <definedName name="_VIA2" localSheetId="85">#REF!</definedName>
    <definedName name="_VIA2" localSheetId="86">#REF!</definedName>
    <definedName name="_VIA2" localSheetId="87">#REF!</definedName>
    <definedName name="_VIA2" localSheetId="88">#REF!</definedName>
    <definedName name="_VIA2" localSheetId="89">#REF!</definedName>
    <definedName name="_VIA2" localSheetId="90">#REF!</definedName>
    <definedName name="_VIA2" localSheetId="91">#REF!</definedName>
    <definedName name="_VIA2" localSheetId="92">#REF!</definedName>
    <definedName name="_VIA2" localSheetId="12">#REF!</definedName>
    <definedName name="_VIA2">#REF!</definedName>
    <definedName name="_XP231" localSheetId="13">'[1]APU (AREAS VERDE)'!#REF!</definedName>
    <definedName name="_XP231" localSheetId="14">'[1]APU (AREAS VERDE)'!#REF!</definedName>
    <definedName name="_XP231" localSheetId="15">'[1]APU (AREAS VERDE)'!#REF!</definedName>
    <definedName name="_XP231" localSheetId="16">'[1]APU (AREAS VERDE)'!#REF!</definedName>
    <definedName name="_XP231" localSheetId="17">'[1]APU (AREAS VERDE)'!#REF!</definedName>
    <definedName name="_XP231" localSheetId="18">'[1]APU (AREAS VERDE)'!#REF!</definedName>
    <definedName name="_XP231" localSheetId="19">'[1]APU (AREAS VERDE)'!#REF!</definedName>
    <definedName name="_XP231" localSheetId="20">'[1]APU (AREAS VERDE)'!#REF!</definedName>
    <definedName name="_XP231" localSheetId="21">'[1]APU (AREAS VERDE)'!#REF!</definedName>
    <definedName name="_XP231" localSheetId="22">'[1]APU (AREAS VERDE)'!#REF!</definedName>
    <definedName name="_XP231" localSheetId="24">'[1]APU (AREAS VERDE)'!#REF!</definedName>
    <definedName name="_XP231" localSheetId="25">'[1]APU (AREAS VERDE)'!#REF!</definedName>
    <definedName name="_XP231" localSheetId="26">'[1]APU (AREAS VERDE)'!#REF!</definedName>
    <definedName name="_XP231" localSheetId="27">'[1]APU (AREAS VERDE)'!#REF!</definedName>
    <definedName name="_XP231" localSheetId="28">'[1]APU (AREAS VERDE)'!#REF!</definedName>
    <definedName name="_XP231" localSheetId="29">'[1]APU (AREAS VERDE)'!#REF!</definedName>
    <definedName name="_XP231" localSheetId="31">'[1]APU (AREAS VERDE)'!#REF!</definedName>
    <definedName name="_XP231" localSheetId="32">'[1]APU (AREAS VERDE)'!#REF!</definedName>
    <definedName name="_XP231" localSheetId="33">'[1]APU (AREAS VERDE)'!#REF!</definedName>
    <definedName name="_XP231" localSheetId="35">'[1]APU (AREAS VERDE)'!#REF!</definedName>
    <definedName name="_XP231" localSheetId="36">'[1]APU (AREAS VERDE)'!#REF!</definedName>
    <definedName name="_XP231" localSheetId="37">'[1]APU (AREAS VERDE)'!#REF!</definedName>
    <definedName name="_XP231" localSheetId="38">'[1]APU (AREAS VERDE)'!#REF!</definedName>
    <definedName name="_XP231" localSheetId="39">'[1]APU (AREAS VERDE)'!#REF!</definedName>
    <definedName name="_XP231" localSheetId="41">'[1]APU (AREAS VERDE)'!#REF!</definedName>
    <definedName name="_XP231" localSheetId="42">'[1]APU (AREAS VERDE)'!#REF!</definedName>
    <definedName name="_XP231" localSheetId="43">'[1]APU (AREAS VERDE)'!#REF!</definedName>
    <definedName name="_XP231" localSheetId="44">'[1]APU (AREAS VERDE)'!#REF!</definedName>
    <definedName name="_XP231" localSheetId="45">'[1]APU (AREAS VERDE)'!#REF!</definedName>
    <definedName name="_XP231" localSheetId="46">'[1]APU (AREAS VERDE)'!#REF!</definedName>
    <definedName name="_XP231" localSheetId="47">'[1]APU (AREAS VERDE)'!#REF!</definedName>
    <definedName name="_XP231" localSheetId="48">'[1]APU (AREAS VERDE)'!#REF!</definedName>
    <definedName name="_XP231" localSheetId="49">'[1]APU (AREAS VERDE)'!#REF!</definedName>
    <definedName name="_XP231" localSheetId="51">'[1]APU (AREAS VERDE)'!#REF!</definedName>
    <definedName name="_XP231" localSheetId="53">'[1]APU (AREAS VERDE)'!#REF!</definedName>
    <definedName name="_XP231" localSheetId="54">'[1]APU (AREAS VERDE)'!#REF!</definedName>
    <definedName name="_XP231" localSheetId="55">'[1]APU (AREAS VERDE)'!#REF!</definedName>
    <definedName name="_XP231" localSheetId="56">'[1]APU (AREAS VERDE)'!#REF!</definedName>
    <definedName name="_XP231" localSheetId="57">'[1]APU (AREAS VERDE)'!#REF!</definedName>
    <definedName name="_XP231" localSheetId="58">'[1]APU (AREAS VERDE)'!#REF!</definedName>
    <definedName name="_XP231" localSheetId="59">'[1]APU (AREAS VERDE)'!#REF!</definedName>
    <definedName name="_XP231" localSheetId="60">'[1]APU (AREAS VERDE)'!#REF!</definedName>
    <definedName name="_XP231" localSheetId="61">'[1]APU (AREAS VERDE)'!#REF!</definedName>
    <definedName name="_XP231" localSheetId="62">'[1]APU (AREAS VERDE)'!#REF!</definedName>
    <definedName name="_XP231" localSheetId="63">'[1]APU (AREAS VERDE)'!#REF!</definedName>
    <definedName name="_XP231" localSheetId="66">'[1]APU (AREAS VERDE)'!#REF!</definedName>
    <definedName name="_XP231" localSheetId="70">'[1]APU (AREAS VERDE)'!#REF!</definedName>
    <definedName name="_XP231" localSheetId="10">'[1]APU (AREAS VERDE)'!#REF!</definedName>
    <definedName name="_XP231" localSheetId="74">'[1]APU (AREAS VERDE)'!#REF!</definedName>
    <definedName name="_XP231" localSheetId="75">'[1]APU (AREAS VERDE)'!#REF!</definedName>
    <definedName name="_XP231" localSheetId="76">'[1]APU (AREAS VERDE)'!#REF!</definedName>
    <definedName name="_XP231" localSheetId="77">'[1]APU (AREAS VERDE)'!#REF!</definedName>
    <definedName name="_XP231" localSheetId="78">'[1]APU (AREAS VERDE)'!#REF!</definedName>
    <definedName name="_XP231" localSheetId="79">'[1]APU (AREAS VERDE)'!#REF!</definedName>
    <definedName name="_XP231" localSheetId="80">'[1]APU (AREAS VERDE)'!#REF!</definedName>
    <definedName name="_XP231" localSheetId="82">'[1]APU (AREAS VERDE)'!#REF!</definedName>
    <definedName name="_XP231" localSheetId="81">'[1]APU (AREAS VERDE)'!#REF!</definedName>
    <definedName name="_XP231" localSheetId="11">'[1]APU (AREAS VERDE)'!#REF!</definedName>
    <definedName name="_XP231" localSheetId="83">'[1]APU (AREAS VERDE)'!#REF!</definedName>
    <definedName name="_XP231" localSheetId="84">'[1]APU (AREAS VERDE)'!#REF!</definedName>
    <definedName name="_XP231" localSheetId="85">'[1]APU (AREAS VERDE)'!#REF!</definedName>
    <definedName name="_XP231" localSheetId="86">'[1]APU (AREAS VERDE)'!#REF!</definedName>
    <definedName name="_XP231" localSheetId="87">'[1]APU (AREAS VERDE)'!#REF!</definedName>
    <definedName name="_XP231" localSheetId="88">'[1]APU (AREAS VERDE)'!#REF!</definedName>
    <definedName name="_XP231" localSheetId="89">'[1]APU (AREAS VERDE)'!#REF!</definedName>
    <definedName name="_XP231" localSheetId="90">'[1]APU (AREAS VERDE)'!#REF!</definedName>
    <definedName name="_XP231" localSheetId="91">'[1]APU (AREAS VERDE)'!#REF!</definedName>
    <definedName name="_XP231" localSheetId="92">'[1]APU (AREAS VERDE)'!#REF!</definedName>
    <definedName name="_XP231" localSheetId="12">'[1]APU (AREAS VERDE)'!#REF!</definedName>
    <definedName name="_XP231">'[1]APU (AREAS VERDE)'!#REF!</definedName>
    <definedName name="_ZA1" localSheetId="13">#REF!</definedName>
    <definedName name="_ZA1" localSheetId="14">#REF!</definedName>
    <definedName name="_ZA1" localSheetId="15">#REF!</definedName>
    <definedName name="_ZA1" localSheetId="16">#REF!</definedName>
    <definedName name="_ZA1" localSheetId="17">#REF!</definedName>
    <definedName name="_ZA1" localSheetId="18">#REF!</definedName>
    <definedName name="_ZA1" localSheetId="19">#REF!</definedName>
    <definedName name="_ZA1" localSheetId="20">#REF!</definedName>
    <definedName name="_ZA1" localSheetId="21">#REF!</definedName>
    <definedName name="_ZA1" localSheetId="22">#REF!</definedName>
    <definedName name="_ZA1" localSheetId="24">#REF!</definedName>
    <definedName name="_ZA1" localSheetId="25">#REF!</definedName>
    <definedName name="_ZA1" localSheetId="26">#REF!</definedName>
    <definedName name="_ZA1" localSheetId="27">#REF!</definedName>
    <definedName name="_ZA1" localSheetId="28">#REF!</definedName>
    <definedName name="_ZA1" localSheetId="29">#REF!</definedName>
    <definedName name="_ZA1" localSheetId="31">#REF!</definedName>
    <definedName name="_ZA1" localSheetId="32">#REF!</definedName>
    <definedName name="_ZA1" localSheetId="33">#REF!</definedName>
    <definedName name="_ZA1" localSheetId="35">#REF!</definedName>
    <definedName name="_ZA1" localSheetId="36">#REF!</definedName>
    <definedName name="_ZA1" localSheetId="37">#REF!</definedName>
    <definedName name="_ZA1" localSheetId="38">#REF!</definedName>
    <definedName name="_ZA1" localSheetId="39">#REF!</definedName>
    <definedName name="_ZA1" localSheetId="41">#REF!</definedName>
    <definedName name="_ZA1" localSheetId="42">#REF!</definedName>
    <definedName name="_ZA1" localSheetId="43">#REF!</definedName>
    <definedName name="_ZA1" localSheetId="44">#REF!</definedName>
    <definedName name="_ZA1" localSheetId="45">#REF!</definedName>
    <definedName name="_ZA1" localSheetId="46">#REF!</definedName>
    <definedName name="_ZA1" localSheetId="47">#REF!</definedName>
    <definedName name="_ZA1" localSheetId="48">#REF!</definedName>
    <definedName name="_ZA1" localSheetId="49">#REF!</definedName>
    <definedName name="_ZA1" localSheetId="51">#REF!</definedName>
    <definedName name="_ZA1" localSheetId="53">#REF!</definedName>
    <definedName name="_ZA1" localSheetId="54">#REF!</definedName>
    <definedName name="_ZA1" localSheetId="55">#REF!</definedName>
    <definedName name="_ZA1" localSheetId="56">#REF!</definedName>
    <definedName name="_ZA1" localSheetId="57">#REF!</definedName>
    <definedName name="_ZA1" localSheetId="58">#REF!</definedName>
    <definedName name="_ZA1" localSheetId="59">#REF!</definedName>
    <definedName name="_ZA1" localSheetId="60">#REF!</definedName>
    <definedName name="_ZA1" localSheetId="61">#REF!</definedName>
    <definedName name="_ZA1" localSheetId="62">#REF!</definedName>
    <definedName name="_ZA1" localSheetId="63">#REF!</definedName>
    <definedName name="_ZA1" localSheetId="66">#REF!</definedName>
    <definedName name="_ZA1" localSheetId="70">#REF!</definedName>
    <definedName name="_ZA1" localSheetId="10">#REF!</definedName>
    <definedName name="_ZA1" localSheetId="74">#REF!</definedName>
    <definedName name="_ZA1" localSheetId="75">#REF!</definedName>
    <definedName name="_ZA1" localSheetId="76">#REF!</definedName>
    <definedName name="_ZA1" localSheetId="77">#REF!</definedName>
    <definedName name="_ZA1" localSheetId="78">#REF!</definedName>
    <definedName name="_ZA1" localSheetId="79">#REF!</definedName>
    <definedName name="_ZA1" localSheetId="80">#REF!</definedName>
    <definedName name="_ZA1" localSheetId="82">#REF!</definedName>
    <definedName name="_ZA1" localSheetId="81">#REF!</definedName>
    <definedName name="_ZA1" localSheetId="11">#REF!</definedName>
    <definedName name="_ZA1" localSheetId="83">#REF!</definedName>
    <definedName name="_ZA1" localSheetId="84">#REF!</definedName>
    <definedName name="_ZA1" localSheetId="85">#REF!</definedName>
    <definedName name="_ZA1" localSheetId="86">#REF!</definedName>
    <definedName name="_ZA1" localSheetId="87">#REF!</definedName>
    <definedName name="_ZA1" localSheetId="88">#REF!</definedName>
    <definedName name="_ZA1" localSheetId="89">#REF!</definedName>
    <definedName name="_ZA1" localSheetId="90">#REF!</definedName>
    <definedName name="_ZA1" localSheetId="91">#REF!</definedName>
    <definedName name="_ZA1" localSheetId="92">#REF!</definedName>
    <definedName name="_ZA1" localSheetId="12">#REF!</definedName>
    <definedName name="_ZA1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 localSheetId="24">#REF!</definedName>
    <definedName name="A" localSheetId="25">#REF!</definedName>
    <definedName name="A" localSheetId="26">#REF!</definedName>
    <definedName name="A" localSheetId="27">#REF!</definedName>
    <definedName name="A" localSheetId="28">#REF!</definedName>
    <definedName name="A" localSheetId="29">#REF!</definedName>
    <definedName name="A" localSheetId="31">#REF!</definedName>
    <definedName name="A" localSheetId="32">#REF!</definedName>
    <definedName name="A" localSheetId="33">#REF!</definedName>
    <definedName name="A" localSheetId="35">#REF!</definedName>
    <definedName name="A" localSheetId="36">#REF!</definedName>
    <definedName name="A" localSheetId="37">#REF!</definedName>
    <definedName name="A" localSheetId="38">#REF!</definedName>
    <definedName name="A" localSheetId="39">#REF!</definedName>
    <definedName name="A" localSheetId="41">#REF!</definedName>
    <definedName name="A" localSheetId="42">#REF!</definedName>
    <definedName name="A" localSheetId="43">#REF!</definedName>
    <definedName name="A" localSheetId="44">#REF!</definedName>
    <definedName name="A" localSheetId="45">#REF!</definedName>
    <definedName name="A" localSheetId="46">#REF!</definedName>
    <definedName name="A" localSheetId="47">#REF!</definedName>
    <definedName name="A" localSheetId="48">#REF!</definedName>
    <definedName name="A" localSheetId="49">#REF!</definedName>
    <definedName name="A" localSheetId="51">#REF!</definedName>
    <definedName name="A" localSheetId="53">#REF!</definedName>
    <definedName name="A" localSheetId="54">#REF!</definedName>
    <definedName name="A" localSheetId="55">#REF!</definedName>
    <definedName name="A" localSheetId="56">#REF!</definedName>
    <definedName name="A" localSheetId="57">#REF!</definedName>
    <definedName name="A" localSheetId="58">#REF!</definedName>
    <definedName name="A" localSheetId="59">#REF!</definedName>
    <definedName name="A" localSheetId="60">#REF!</definedName>
    <definedName name="A" localSheetId="61">#REF!</definedName>
    <definedName name="A" localSheetId="62">#REF!</definedName>
    <definedName name="A" localSheetId="63">#REF!</definedName>
    <definedName name="A" localSheetId="66">#REF!</definedName>
    <definedName name="A" localSheetId="70">#REF!</definedName>
    <definedName name="A" localSheetId="10">#REF!</definedName>
    <definedName name="A" localSheetId="74">#REF!</definedName>
    <definedName name="A" localSheetId="75">#REF!</definedName>
    <definedName name="A" localSheetId="76">#REF!</definedName>
    <definedName name="A" localSheetId="77">#REF!</definedName>
    <definedName name="A" localSheetId="78">#REF!</definedName>
    <definedName name="A" localSheetId="79">#REF!</definedName>
    <definedName name="A" localSheetId="80">#REF!</definedName>
    <definedName name="A" localSheetId="82">#REF!</definedName>
    <definedName name="A" localSheetId="81">#REF!</definedName>
    <definedName name="A" localSheetId="11">#REF!</definedName>
    <definedName name="A" localSheetId="83">#REF!</definedName>
    <definedName name="A" localSheetId="84">#REF!</definedName>
    <definedName name="A" localSheetId="85">#REF!</definedName>
    <definedName name="A" localSheetId="86">#REF!</definedName>
    <definedName name="A" localSheetId="87">#REF!</definedName>
    <definedName name="A" localSheetId="88">#REF!</definedName>
    <definedName name="A" localSheetId="89">#REF!</definedName>
    <definedName name="A" localSheetId="90">#REF!</definedName>
    <definedName name="A" localSheetId="91">#REF!</definedName>
    <definedName name="A" localSheetId="92">#REF!</definedName>
    <definedName name="A" localSheetId="12">#REF!</definedName>
    <definedName name="A" localSheetId="1">'[2]LISTA PVP USD'!#REF!</definedName>
    <definedName name="A">#REF!</definedName>
    <definedName name="A_impresión_IM" localSheetId="13">#REF!</definedName>
    <definedName name="A_impresión_IM" localSheetId="14">#REF!</definedName>
    <definedName name="A_impresión_IM" localSheetId="15">#REF!</definedName>
    <definedName name="A_impresión_IM" localSheetId="16">#REF!</definedName>
    <definedName name="A_impresión_IM" localSheetId="17">#REF!</definedName>
    <definedName name="A_impresión_IM" localSheetId="18">#REF!</definedName>
    <definedName name="A_impresión_IM" localSheetId="19">#REF!</definedName>
    <definedName name="A_impresión_IM" localSheetId="20">#REF!</definedName>
    <definedName name="A_impresión_IM" localSheetId="21">#REF!</definedName>
    <definedName name="A_impresión_IM" localSheetId="22">#REF!</definedName>
    <definedName name="A_impresión_IM" localSheetId="24">#REF!</definedName>
    <definedName name="A_impresión_IM" localSheetId="25">#REF!</definedName>
    <definedName name="A_impresión_IM" localSheetId="26">#REF!</definedName>
    <definedName name="A_impresión_IM" localSheetId="27">#REF!</definedName>
    <definedName name="A_impresión_IM" localSheetId="28">#REF!</definedName>
    <definedName name="A_impresión_IM" localSheetId="29">#REF!</definedName>
    <definedName name="A_impresión_IM" localSheetId="31">#REF!</definedName>
    <definedName name="A_impresión_IM" localSheetId="32">#REF!</definedName>
    <definedName name="A_impresión_IM" localSheetId="33">#REF!</definedName>
    <definedName name="A_impresión_IM" localSheetId="35">#REF!</definedName>
    <definedName name="A_impresión_IM" localSheetId="36">#REF!</definedName>
    <definedName name="A_impresión_IM" localSheetId="37">#REF!</definedName>
    <definedName name="A_impresión_IM" localSheetId="38">#REF!</definedName>
    <definedName name="A_impresión_IM" localSheetId="39">#REF!</definedName>
    <definedName name="A_impresión_IM" localSheetId="41">#REF!</definedName>
    <definedName name="A_impresión_IM" localSheetId="42">#REF!</definedName>
    <definedName name="A_impresión_IM" localSheetId="43">#REF!</definedName>
    <definedName name="A_impresión_IM" localSheetId="44">#REF!</definedName>
    <definedName name="A_impresión_IM" localSheetId="45">#REF!</definedName>
    <definedName name="A_impresión_IM" localSheetId="46">#REF!</definedName>
    <definedName name="A_impresión_IM" localSheetId="47">#REF!</definedName>
    <definedName name="A_impresión_IM" localSheetId="48">#REF!</definedName>
    <definedName name="A_impresión_IM" localSheetId="49">#REF!</definedName>
    <definedName name="A_impresión_IM" localSheetId="51">#REF!</definedName>
    <definedName name="A_impresión_IM" localSheetId="53">#REF!</definedName>
    <definedName name="A_impresión_IM" localSheetId="54">#REF!</definedName>
    <definedName name="A_impresión_IM" localSheetId="55">#REF!</definedName>
    <definedName name="A_impresión_IM" localSheetId="56">#REF!</definedName>
    <definedName name="A_impresión_IM" localSheetId="57">#REF!</definedName>
    <definedName name="A_impresión_IM" localSheetId="58">#REF!</definedName>
    <definedName name="A_impresión_IM" localSheetId="59">#REF!</definedName>
    <definedName name="A_impresión_IM" localSheetId="60">#REF!</definedName>
    <definedName name="A_impresión_IM" localSheetId="61">#REF!</definedName>
    <definedName name="A_impresión_IM" localSheetId="62">#REF!</definedName>
    <definedName name="A_impresión_IM" localSheetId="63">#REF!</definedName>
    <definedName name="A_impresión_IM" localSheetId="66">#REF!</definedName>
    <definedName name="A_impresión_IM" localSheetId="70">#REF!</definedName>
    <definedName name="A_impresión_IM" localSheetId="10">#REF!</definedName>
    <definedName name="A_impresión_IM" localSheetId="74">#REF!</definedName>
    <definedName name="A_impresión_IM" localSheetId="75">#REF!</definedName>
    <definedName name="A_impresión_IM" localSheetId="76">#REF!</definedName>
    <definedName name="A_impresión_IM" localSheetId="77">#REF!</definedName>
    <definedName name="A_impresión_IM" localSheetId="78">#REF!</definedName>
    <definedName name="A_impresión_IM" localSheetId="79">#REF!</definedName>
    <definedName name="A_impresión_IM" localSheetId="80">#REF!</definedName>
    <definedName name="A_impresión_IM" localSheetId="82">#REF!</definedName>
    <definedName name="A_impresión_IM" localSheetId="81">#REF!</definedName>
    <definedName name="A_impresión_IM" localSheetId="11">#REF!</definedName>
    <definedName name="A_impresión_IM" localSheetId="83">#REF!</definedName>
    <definedName name="A_impresión_IM" localSheetId="84">#REF!</definedName>
    <definedName name="A_impresión_IM" localSheetId="85">#REF!</definedName>
    <definedName name="A_impresión_IM" localSheetId="86">#REF!</definedName>
    <definedName name="A_impresión_IM" localSheetId="87">#REF!</definedName>
    <definedName name="A_impresión_IM" localSheetId="88">#REF!</definedName>
    <definedName name="A_impresión_IM" localSheetId="89">#REF!</definedName>
    <definedName name="A_impresión_IM" localSheetId="90">#REF!</definedName>
    <definedName name="A_impresión_IM" localSheetId="91">#REF!</definedName>
    <definedName name="A_impresión_IM" localSheetId="92">#REF!</definedName>
    <definedName name="A_impresión_IM" localSheetId="12">#REF!</definedName>
    <definedName name="A_impresión_IM">#REF!</definedName>
    <definedName name="AA" localSheetId="13">#REF!</definedName>
    <definedName name="AA" localSheetId="14">#REF!</definedName>
    <definedName name="AA" localSheetId="15">#REF!</definedName>
    <definedName name="AA" localSheetId="16">#REF!</definedName>
    <definedName name="AA" localSheetId="17">#REF!</definedName>
    <definedName name="AA" localSheetId="18">#REF!</definedName>
    <definedName name="AA" localSheetId="19">#REF!</definedName>
    <definedName name="AA" localSheetId="20">#REF!</definedName>
    <definedName name="AA" localSheetId="21">#REF!</definedName>
    <definedName name="AA" localSheetId="22">#REF!</definedName>
    <definedName name="AA" localSheetId="24">#REF!</definedName>
    <definedName name="AA" localSheetId="25">#REF!</definedName>
    <definedName name="AA" localSheetId="26">#REF!</definedName>
    <definedName name="AA" localSheetId="27">#REF!</definedName>
    <definedName name="AA" localSheetId="28">#REF!</definedName>
    <definedName name="AA" localSheetId="29">#REF!</definedName>
    <definedName name="AA" localSheetId="31">#REF!</definedName>
    <definedName name="AA" localSheetId="32">#REF!</definedName>
    <definedName name="AA" localSheetId="33">#REF!</definedName>
    <definedName name="AA" localSheetId="35">#REF!</definedName>
    <definedName name="AA" localSheetId="36">#REF!</definedName>
    <definedName name="AA" localSheetId="37">#REF!</definedName>
    <definedName name="AA" localSheetId="38">#REF!</definedName>
    <definedName name="AA" localSheetId="39">#REF!</definedName>
    <definedName name="AA" localSheetId="41">#REF!</definedName>
    <definedName name="AA" localSheetId="42">#REF!</definedName>
    <definedName name="AA" localSheetId="43">#REF!</definedName>
    <definedName name="AA" localSheetId="44">#REF!</definedName>
    <definedName name="AA" localSheetId="45">#REF!</definedName>
    <definedName name="AA" localSheetId="46">#REF!</definedName>
    <definedName name="AA" localSheetId="47">#REF!</definedName>
    <definedName name="AA" localSheetId="48">#REF!</definedName>
    <definedName name="AA" localSheetId="49">#REF!</definedName>
    <definedName name="AA" localSheetId="51">#REF!</definedName>
    <definedName name="AA" localSheetId="53">#REF!</definedName>
    <definedName name="AA" localSheetId="54">#REF!</definedName>
    <definedName name="AA" localSheetId="55">#REF!</definedName>
    <definedName name="AA" localSheetId="56">#REF!</definedName>
    <definedName name="AA" localSheetId="57">#REF!</definedName>
    <definedName name="AA" localSheetId="58">#REF!</definedName>
    <definedName name="AA" localSheetId="59">#REF!</definedName>
    <definedName name="AA" localSheetId="60">#REF!</definedName>
    <definedName name="AA" localSheetId="61">#REF!</definedName>
    <definedName name="AA" localSheetId="62">#REF!</definedName>
    <definedName name="AA" localSheetId="63">#REF!</definedName>
    <definedName name="AA" localSheetId="66">#REF!</definedName>
    <definedName name="AA" localSheetId="70">#REF!</definedName>
    <definedName name="AA" localSheetId="10">#REF!</definedName>
    <definedName name="AA" localSheetId="74">#REF!</definedName>
    <definedName name="AA" localSheetId="75">#REF!</definedName>
    <definedName name="AA" localSheetId="76">#REF!</definedName>
    <definedName name="AA" localSheetId="77">#REF!</definedName>
    <definedName name="AA" localSheetId="78">#REF!</definedName>
    <definedName name="AA" localSheetId="79">#REF!</definedName>
    <definedName name="AA" localSheetId="80">#REF!</definedName>
    <definedName name="AA" localSheetId="82">#REF!</definedName>
    <definedName name="AA" localSheetId="81">#REF!</definedName>
    <definedName name="AA" localSheetId="11">#REF!</definedName>
    <definedName name="AA" localSheetId="83">#REF!</definedName>
    <definedName name="AA" localSheetId="84">#REF!</definedName>
    <definedName name="AA" localSheetId="85">#REF!</definedName>
    <definedName name="AA" localSheetId="86">#REF!</definedName>
    <definedName name="AA" localSheetId="87">#REF!</definedName>
    <definedName name="AA" localSheetId="88">#REF!</definedName>
    <definedName name="AA" localSheetId="89">#REF!</definedName>
    <definedName name="AA" localSheetId="90">#REF!</definedName>
    <definedName name="AA" localSheetId="91">#REF!</definedName>
    <definedName name="AA" localSheetId="92">#REF!</definedName>
    <definedName name="AA" localSheetId="12">#REF!</definedName>
    <definedName name="aa" localSheetId="1">'[3]LISTA PVP USD'!#REF!</definedName>
    <definedName name="AA">#REF!</definedName>
    <definedName name="aaa" localSheetId="13">#REF!</definedName>
    <definedName name="aaa" localSheetId="14">#REF!</definedName>
    <definedName name="aaa" localSheetId="15">#REF!</definedName>
    <definedName name="aaa" localSheetId="16">#REF!</definedName>
    <definedName name="aaa" localSheetId="17">#REF!</definedName>
    <definedName name="aaa" localSheetId="18">#REF!</definedName>
    <definedName name="aaa" localSheetId="19">#REF!</definedName>
    <definedName name="aaa" localSheetId="20">#REF!</definedName>
    <definedName name="aaa" localSheetId="21">#REF!</definedName>
    <definedName name="aaa" localSheetId="22">#REF!</definedName>
    <definedName name="aaa" localSheetId="24">#REF!</definedName>
    <definedName name="aaa" localSheetId="25">#REF!</definedName>
    <definedName name="aaa" localSheetId="26">#REF!</definedName>
    <definedName name="aaa" localSheetId="27">#REF!</definedName>
    <definedName name="aaa" localSheetId="28">#REF!</definedName>
    <definedName name="aaa" localSheetId="29">#REF!</definedName>
    <definedName name="aaa" localSheetId="31">#REF!</definedName>
    <definedName name="aaa" localSheetId="32">#REF!</definedName>
    <definedName name="aaa" localSheetId="33">#REF!</definedName>
    <definedName name="aaa" localSheetId="35">#REF!</definedName>
    <definedName name="aaa" localSheetId="36">#REF!</definedName>
    <definedName name="aaa" localSheetId="37">#REF!</definedName>
    <definedName name="aaa" localSheetId="38">#REF!</definedName>
    <definedName name="aaa" localSheetId="39">#REF!</definedName>
    <definedName name="aaa" localSheetId="41">#REF!</definedName>
    <definedName name="aaa" localSheetId="42">#REF!</definedName>
    <definedName name="aaa" localSheetId="43">#REF!</definedName>
    <definedName name="aaa" localSheetId="44">#REF!</definedName>
    <definedName name="aaa" localSheetId="45">#REF!</definedName>
    <definedName name="aaa" localSheetId="46">#REF!</definedName>
    <definedName name="aaa" localSheetId="47">#REF!</definedName>
    <definedName name="aaa" localSheetId="48">#REF!</definedName>
    <definedName name="aaa" localSheetId="49">#REF!</definedName>
    <definedName name="aaa" localSheetId="51">#REF!</definedName>
    <definedName name="aaa" localSheetId="53">#REF!</definedName>
    <definedName name="aaa" localSheetId="54">#REF!</definedName>
    <definedName name="aaa" localSheetId="55">#REF!</definedName>
    <definedName name="aaa" localSheetId="56">#REF!</definedName>
    <definedName name="aaa" localSheetId="57">#REF!</definedName>
    <definedName name="aaa" localSheetId="58">#REF!</definedName>
    <definedName name="aaa" localSheetId="59">#REF!</definedName>
    <definedName name="aaa" localSheetId="60">#REF!</definedName>
    <definedName name="aaa" localSheetId="61">#REF!</definedName>
    <definedName name="aaa" localSheetId="62">#REF!</definedName>
    <definedName name="aaa" localSheetId="63">#REF!</definedName>
    <definedName name="aaa" localSheetId="66">#REF!</definedName>
    <definedName name="aaa" localSheetId="70">#REF!</definedName>
    <definedName name="aaa" localSheetId="10">#REF!</definedName>
    <definedName name="aaa" localSheetId="74">#REF!</definedName>
    <definedName name="aaa" localSheetId="75">#REF!</definedName>
    <definedName name="aaa" localSheetId="76">#REF!</definedName>
    <definedName name="aaa" localSheetId="77">#REF!</definedName>
    <definedName name="aaa" localSheetId="78">#REF!</definedName>
    <definedName name="aaa" localSheetId="79">#REF!</definedName>
    <definedName name="aaa" localSheetId="80">#REF!</definedName>
    <definedName name="aaa" localSheetId="82">#REF!</definedName>
    <definedName name="aaa" localSheetId="81">#REF!</definedName>
    <definedName name="aaa" localSheetId="11">#REF!</definedName>
    <definedName name="aaa" localSheetId="83">#REF!</definedName>
    <definedName name="aaa" localSheetId="84">#REF!</definedName>
    <definedName name="aaa" localSheetId="85">#REF!</definedName>
    <definedName name="aaa" localSheetId="86">#REF!</definedName>
    <definedName name="aaa" localSheetId="87">#REF!</definedName>
    <definedName name="aaa" localSheetId="88">#REF!</definedName>
    <definedName name="aaa" localSheetId="89">#REF!</definedName>
    <definedName name="aaa" localSheetId="90">#REF!</definedName>
    <definedName name="aaa" localSheetId="91">#REF!</definedName>
    <definedName name="aaa" localSheetId="92">#REF!</definedName>
    <definedName name="aaa" localSheetId="12">#REF!</definedName>
    <definedName name="aaa">#REF!</definedName>
    <definedName name="AAA.CRONOGRAMA" localSheetId="13">#REF!</definedName>
    <definedName name="AAA.CRONOGRAMA" localSheetId="14">#REF!</definedName>
    <definedName name="AAA.CRONOGRAMA" localSheetId="15">#REF!</definedName>
    <definedName name="AAA.CRONOGRAMA" localSheetId="16">#REF!</definedName>
    <definedName name="AAA.CRONOGRAMA" localSheetId="17">#REF!</definedName>
    <definedName name="AAA.CRONOGRAMA" localSheetId="18">#REF!</definedName>
    <definedName name="AAA.CRONOGRAMA" localSheetId="19">#REF!</definedName>
    <definedName name="AAA.CRONOGRAMA" localSheetId="20">#REF!</definedName>
    <definedName name="AAA.CRONOGRAMA" localSheetId="21">#REF!</definedName>
    <definedName name="AAA.CRONOGRAMA" localSheetId="22">#REF!</definedName>
    <definedName name="AAA.CRONOGRAMA" localSheetId="24">#REF!</definedName>
    <definedName name="AAA.CRONOGRAMA" localSheetId="25">#REF!</definedName>
    <definedName name="AAA.CRONOGRAMA" localSheetId="26">#REF!</definedName>
    <definedName name="AAA.CRONOGRAMA" localSheetId="27">#REF!</definedName>
    <definedName name="AAA.CRONOGRAMA" localSheetId="28">#REF!</definedName>
    <definedName name="AAA.CRONOGRAMA" localSheetId="29">#REF!</definedName>
    <definedName name="AAA.CRONOGRAMA" localSheetId="31">#REF!</definedName>
    <definedName name="AAA.CRONOGRAMA" localSheetId="32">#REF!</definedName>
    <definedName name="AAA.CRONOGRAMA" localSheetId="33">#REF!</definedName>
    <definedName name="AAA.CRONOGRAMA" localSheetId="35">#REF!</definedName>
    <definedName name="AAA.CRONOGRAMA" localSheetId="36">#REF!</definedName>
    <definedName name="AAA.CRONOGRAMA" localSheetId="37">#REF!</definedName>
    <definedName name="AAA.CRONOGRAMA" localSheetId="38">#REF!</definedName>
    <definedName name="AAA.CRONOGRAMA" localSheetId="39">#REF!</definedName>
    <definedName name="AAA.CRONOGRAMA" localSheetId="41">#REF!</definedName>
    <definedName name="AAA.CRONOGRAMA" localSheetId="42">#REF!</definedName>
    <definedName name="AAA.CRONOGRAMA" localSheetId="43">#REF!</definedName>
    <definedName name="AAA.CRONOGRAMA" localSheetId="44">#REF!</definedName>
    <definedName name="AAA.CRONOGRAMA" localSheetId="45">#REF!</definedName>
    <definedName name="AAA.CRONOGRAMA" localSheetId="46">#REF!</definedName>
    <definedName name="AAA.CRONOGRAMA" localSheetId="47">#REF!</definedName>
    <definedName name="AAA.CRONOGRAMA" localSheetId="48">#REF!</definedName>
    <definedName name="AAA.CRONOGRAMA" localSheetId="49">#REF!</definedName>
    <definedName name="AAA.CRONOGRAMA" localSheetId="51">#REF!</definedName>
    <definedName name="AAA.CRONOGRAMA" localSheetId="53">#REF!</definedName>
    <definedName name="AAA.CRONOGRAMA" localSheetId="54">#REF!</definedName>
    <definedName name="AAA.CRONOGRAMA" localSheetId="55">#REF!</definedName>
    <definedName name="AAA.CRONOGRAMA" localSheetId="56">#REF!</definedName>
    <definedName name="AAA.CRONOGRAMA" localSheetId="57">#REF!</definedName>
    <definedName name="AAA.CRONOGRAMA" localSheetId="58">#REF!</definedName>
    <definedName name="AAA.CRONOGRAMA" localSheetId="59">#REF!</definedName>
    <definedName name="AAA.CRONOGRAMA" localSheetId="60">#REF!</definedName>
    <definedName name="AAA.CRONOGRAMA" localSheetId="61">#REF!</definedName>
    <definedName name="AAA.CRONOGRAMA" localSheetId="62">#REF!</definedName>
    <definedName name="AAA.CRONOGRAMA" localSheetId="63">#REF!</definedName>
    <definedName name="AAA.CRONOGRAMA" localSheetId="66">#REF!</definedName>
    <definedName name="AAA.CRONOGRAMA" localSheetId="70">#REF!</definedName>
    <definedName name="AAA.CRONOGRAMA" localSheetId="10">#REF!</definedName>
    <definedName name="AAA.CRONOGRAMA" localSheetId="74">#REF!</definedName>
    <definedName name="AAA.CRONOGRAMA" localSheetId="75">#REF!</definedName>
    <definedName name="AAA.CRONOGRAMA" localSheetId="76">#REF!</definedName>
    <definedName name="AAA.CRONOGRAMA" localSheetId="77">#REF!</definedName>
    <definedName name="AAA.CRONOGRAMA" localSheetId="78">#REF!</definedName>
    <definedName name="AAA.CRONOGRAMA" localSheetId="79">#REF!</definedName>
    <definedName name="AAA.CRONOGRAMA" localSheetId="80">#REF!</definedName>
    <definedName name="AAA.CRONOGRAMA" localSheetId="82">#REF!</definedName>
    <definedName name="AAA.CRONOGRAMA" localSheetId="81">#REF!</definedName>
    <definedName name="AAA.CRONOGRAMA" localSheetId="11">#REF!</definedName>
    <definedName name="AAA.CRONOGRAMA" localSheetId="83">#REF!</definedName>
    <definedName name="AAA.CRONOGRAMA" localSheetId="84">#REF!</definedName>
    <definedName name="AAA.CRONOGRAMA" localSheetId="85">#REF!</definedName>
    <definedName name="AAA.CRONOGRAMA" localSheetId="86">#REF!</definedName>
    <definedName name="AAA.CRONOGRAMA" localSheetId="87">#REF!</definedName>
    <definedName name="AAA.CRONOGRAMA" localSheetId="88">#REF!</definedName>
    <definedName name="AAA.CRONOGRAMA" localSheetId="89">#REF!</definedName>
    <definedName name="AAA.CRONOGRAMA" localSheetId="90">#REF!</definedName>
    <definedName name="AAA.CRONOGRAMA" localSheetId="91">#REF!</definedName>
    <definedName name="AAA.CRONOGRAMA" localSheetId="92">#REF!</definedName>
    <definedName name="AAA.CRONOGRAMA" localSheetId="12">#REF!</definedName>
    <definedName name="AAA.CRONOGRAMA">#REF!</definedName>
    <definedName name="AAA.MATERIAL.CIVIL" localSheetId="13">#REF!</definedName>
    <definedName name="AAA.MATERIAL.CIVIL" localSheetId="14">#REF!</definedName>
    <definedName name="AAA.MATERIAL.CIVIL" localSheetId="15">#REF!</definedName>
    <definedName name="AAA.MATERIAL.CIVIL" localSheetId="16">#REF!</definedName>
    <definedName name="AAA.MATERIAL.CIVIL" localSheetId="17">#REF!</definedName>
    <definedName name="AAA.MATERIAL.CIVIL" localSheetId="18">#REF!</definedName>
    <definedName name="AAA.MATERIAL.CIVIL" localSheetId="19">#REF!</definedName>
    <definedName name="AAA.MATERIAL.CIVIL" localSheetId="20">#REF!</definedName>
    <definedName name="AAA.MATERIAL.CIVIL" localSheetId="21">#REF!</definedName>
    <definedName name="AAA.MATERIAL.CIVIL" localSheetId="22">#REF!</definedName>
    <definedName name="AAA.MATERIAL.CIVIL" localSheetId="24">#REF!</definedName>
    <definedName name="AAA.MATERIAL.CIVIL" localSheetId="25">#REF!</definedName>
    <definedName name="AAA.MATERIAL.CIVIL" localSheetId="26">#REF!</definedName>
    <definedName name="AAA.MATERIAL.CIVIL" localSheetId="27">#REF!</definedName>
    <definedName name="AAA.MATERIAL.CIVIL" localSheetId="28">#REF!</definedName>
    <definedName name="AAA.MATERIAL.CIVIL" localSheetId="29">#REF!</definedName>
    <definedName name="AAA.MATERIAL.CIVIL" localSheetId="31">#REF!</definedName>
    <definedName name="AAA.MATERIAL.CIVIL" localSheetId="32">#REF!</definedName>
    <definedName name="AAA.MATERIAL.CIVIL" localSheetId="33">#REF!</definedName>
    <definedName name="AAA.MATERIAL.CIVIL" localSheetId="35">#REF!</definedName>
    <definedName name="AAA.MATERIAL.CIVIL" localSheetId="36">#REF!</definedName>
    <definedName name="AAA.MATERIAL.CIVIL" localSheetId="37">#REF!</definedName>
    <definedName name="AAA.MATERIAL.CIVIL" localSheetId="38">#REF!</definedName>
    <definedName name="AAA.MATERIAL.CIVIL" localSheetId="39">#REF!</definedName>
    <definedName name="AAA.MATERIAL.CIVIL" localSheetId="41">#REF!</definedName>
    <definedName name="AAA.MATERIAL.CIVIL" localSheetId="42">#REF!</definedName>
    <definedName name="AAA.MATERIAL.CIVIL" localSheetId="43">#REF!</definedName>
    <definedName name="AAA.MATERIAL.CIVIL" localSheetId="44">#REF!</definedName>
    <definedName name="AAA.MATERIAL.CIVIL" localSheetId="45">#REF!</definedName>
    <definedName name="AAA.MATERIAL.CIVIL" localSheetId="46">#REF!</definedName>
    <definedName name="AAA.MATERIAL.CIVIL" localSheetId="47">#REF!</definedName>
    <definedName name="AAA.MATERIAL.CIVIL" localSheetId="48">#REF!</definedName>
    <definedName name="AAA.MATERIAL.CIVIL" localSheetId="49">#REF!</definedName>
    <definedName name="AAA.MATERIAL.CIVIL" localSheetId="51">#REF!</definedName>
    <definedName name="AAA.MATERIAL.CIVIL" localSheetId="53">#REF!</definedName>
    <definedName name="AAA.MATERIAL.CIVIL" localSheetId="54">#REF!</definedName>
    <definedName name="AAA.MATERIAL.CIVIL" localSheetId="55">#REF!</definedName>
    <definedName name="AAA.MATERIAL.CIVIL" localSheetId="56">#REF!</definedName>
    <definedName name="AAA.MATERIAL.CIVIL" localSheetId="57">#REF!</definedName>
    <definedName name="AAA.MATERIAL.CIVIL" localSheetId="58">#REF!</definedName>
    <definedName name="AAA.MATERIAL.CIVIL" localSheetId="59">#REF!</definedName>
    <definedName name="AAA.MATERIAL.CIVIL" localSheetId="60">#REF!</definedName>
    <definedName name="AAA.MATERIAL.CIVIL" localSheetId="61">#REF!</definedName>
    <definedName name="AAA.MATERIAL.CIVIL" localSheetId="62">#REF!</definedName>
    <definedName name="AAA.MATERIAL.CIVIL" localSheetId="63">#REF!</definedName>
    <definedName name="AAA.MATERIAL.CIVIL" localSheetId="66">#REF!</definedName>
    <definedName name="AAA.MATERIAL.CIVIL" localSheetId="70">#REF!</definedName>
    <definedName name="AAA.MATERIAL.CIVIL" localSheetId="10">#REF!</definedName>
    <definedName name="AAA.MATERIAL.CIVIL" localSheetId="74">#REF!</definedName>
    <definedName name="AAA.MATERIAL.CIVIL" localSheetId="75">#REF!</definedName>
    <definedName name="AAA.MATERIAL.CIVIL" localSheetId="76">#REF!</definedName>
    <definedName name="AAA.MATERIAL.CIVIL" localSheetId="77">#REF!</definedName>
    <definedName name="AAA.MATERIAL.CIVIL" localSheetId="78">#REF!</definedName>
    <definedName name="AAA.MATERIAL.CIVIL" localSheetId="79">#REF!</definedName>
    <definedName name="AAA.MATERIAL.CIVIL" localSheetId="80">#REF!</definedName>
    <definedName name="AAA.MATERIAL.CIVIL" localSheetId="82">#REF!</definedName>
    <definedName name="AAA.MATERIAL.CIVIL" localSheetId="81">#REF!</definedName>
    <definedName name="AAA.MATERIAL.CIVIL" localSheetId="11">#REF!</definedName>
    <definedName name="AAA.MATERIAL.CIVIL" localSheetId="83">#REF!</definedName>
    <definedName name="AAA.MATERIAL.CIVIL" localSheetId="84">#REF!</definedName>
    <definedName name="AAA.MATERIAL.CIVIL" localSheetId="85">#REF!</definedName>
    <definedName name="AAA.MATERIAL.CIVIL" localSheetId="86">#REF!</definedName>
    <definedName name="AAA.MATERIAL.CIVIL" localSheetId="87">#REF!</definedName>
    <definedName name="AAA.MATERIAL.CIVIL" localSheetId="88">#REF!</definedName>
    <definedName name="AAA.MATERIAL.CIVIL" localSheetId="89">#REF!</definedName>
    <definedName name="AAA.MATERIAL.CIVIL" localSheetId="90">#REF!</definedName>
    <definedName name="AAA.MATERIAL.CIVIL" localSheetId="91">#REF!</definedName>
    <definedName name="AAA.MATERIAL.CIVIL" localSheetId="92">#REF!</definedName>
    <definedName name="AAA.MATERIAL.CIVIL" localSheetId="12">#REF!</definedName>
    <definedName name="AAA.MATERIAL.CIVIL">#REF!</definedName>
    <definedName name="AAA.MATERIAL.ELECTRICO" localSheetId="13">#REF!</definedName>
    <definedName name="AAA.MATERIAL.ELECTRICO" localSheetId="14">#REF!</definedName>
    <definedName name="AAA.MATERIAL.ELECTRICO" localSheetId="15">#REF!</definedName>
    <definedName name="AAA.MATERIAL.ELECTRICO" localSheetId="16">#REF!</definedName>
    <definedName name="AAA.MATERIAL.ELECTRICO" localSheetId="17">#REF!</definedName>
    <definedName name="AAA.MATERIAL.ELECTRICO" localSheetId="18">#REF!</definedName>
    <definedName name="AAA.MATERIAL.ELECTRICO" localSheetId="19">#REF!</definedName>
    <definedName name="AAA.MATERIAL.ELECTRICO" localSheetId="20">#REF!</definedName>
    <definedName name="AAA.MATERIAL.ELECTRICO" localSheetId="21">#REF!</definedName>
    <definedName name="AAA.MATERIAL.ELECTRICO" localSheetId="22">#REF!</definedName>
    <definedName name="AAA.MATERIAL.ELECTRICO" localSheetId="24">#REF!</definedName>
    <definedName name="AAA.MATERIAL.ELECTRICO" localSheetId="25">#REF!</definedName>
    <definedName name="AAA.MATERIAL.ELECTRICO" localSheetId="26">#REF!</definedName>
    <definedName name="AAA.MATERIAL.ELECTRICO" localSheetId="27">#REF!</definedName>
    <definedName name="AAA.MATERIAL.ELECTRICO" localSheetId="28">#REF!</definedName>
    <definedName name="AAA.MATERIAL.ELECTRICO" localSheetId="29">#REF!</definedName>
    <definedName name="AAA.MATERIAL.ELECTRICO" localSheetId="31">#REF!</definedName>
    <definedName name="AAA.MATERIAL.ELECTRICO" localSheetId="32">#REF!</definedName>
    <definedName name="AAA.MATERIAL.ELECTRICO" localSheetId="33">#REF!</definedName>
    <definedName name="AAA.MATERIAL.ELECTRICO" localSheetId="35">#REF!</definedName>
    <definedName name="AAA.MATERIAL.ELECTRICO" localSheetId="36">#REF!</definedName>
    <definedName name="AAA.MATERIAL.ELECTRICO" localSheetId="37">#REF!</definedName>
    <definedName name="AAA.MATERIAL.ELECTRICO" localSheetId="38">#REF!</definedName>
    <definedName name="AAA.MATERIAL.ELECTRICO" localSheetId="39">#REF!</definedName>
    <definedName name="AAA.MATERIAL.ELECTRICO" localSheetId="41">#REF!</definedName>
    <definedName name="AAA.MATERIAL.ELECTRICO" localSheetId="42">#REF!</definedName>
    <definedName name="AAA.MATERIAL.ELECTRICO" localSheetId="43">#REF!</definedName>
    <definedName name="AAA.MATERIAL.ELECTRICO" localSheetId="44">#REF!</definedName>
    <definedName name="AAA.MATERIAL.ELECTRICO" localSheetId="45">#REF!</definedName>
    <definedName name="AAA.MATERIAL.ELECTRICO" localSheetId="46">#REF!</definedName>
    <definedName name="AAA.MATERIAL.ELECTRICO" localSheetId="47">#REF!</definedName>
    <definedName name="AAA.MATERIAL.ELECTRICO" localSheetId="48">#REF!</definedName>
    <definedName name="AAA.MATERIAL.ELECTRICO" localSheetId="49">#REF!</definedName>
    <definedName name="AAA.MATERIAL.ELECTRICO" localSheetId="51">#REF!</definedName>
    <definedName name="AAA.MATERIAL.ELECTRICO" localSheetId="53">#REF!</definedName>
    <definedName name="AAA.MATERIAL.ELECTRICO" localSheetId="54">#REF!</definedName>
    <definedName name="AAA.MATERIAL.ELECTRICO" localSheetId="55">#REF!</definedName>
    <definedName name="AAA.MATERIAL.ELECTRICO" localSheetId="56">#REF!</definedName>
    <definedName name="AAA.MATERIAL.ELECTRICO" localSheetId="57">#REF!</definedName>
    <definedName name="AAA.MATERIAL.ELECTRICO" localSheetId="58">#REF!</definedName>
    <definedName name="AAA.MATERIAL.ELECTRICO" localSheetId="59">#REF!</definedName>
    <definedName name="AAA.MATERIAL.ELECTRICO" localSheetId="60">#REF!</definedName>
    <definedName name="AAA.MATERIAL.ELECTRICO" localSheetId="61">#REF!</definedName>
    <definedName name="AAA.MATERIAL.ELECTRICO" localSheetId="62">#REF!</definedName>
    <definedName name="AAA.MATERIAL.ELECTRICO" localSheetId="63">#REF!</definedName>
    <definedName name="AAA.MATERIAL.ELECTRICO" localSheetId="66">#REF!</definedName>
    <definedName name="AAA.MATERIAL.ELECTRICO" localSheetId="70">#REF!</definedName>
    <definedName name="AAA.MATERIAL.ELECTRICO" localSheetId="10">#REF!</definedName>
    <definedName name="AAA.MATERIAL.ELECTRICO" localSheetId="74">#REF!</definedName>
    <definedName name="AAA.MATERIAL.ELECTRICO" localSheetId="75">#REF!</definedName>
    <definedName name="AAA.MATERIAL.ELECTRICO" localSheetId="76">#REF!</definedName>
    <definedName name="AAA.MATERIAL.ELECTRICO" localSheetId="77">#REF!</definedName>
    <definedName name="AAA.MATERIAL.ELECTRICO" localSheetId="78">#REF!</definedName>
    <definedName name="AAA.MATERIAL.ELECTRICO" localSheetId="79">#REF!</definedName>
    <definedName name="AAA.MATERIAL.ELECTRICO" localSheetId="80">#REF!</definedName>
    <definedName name="AAA.MATERIAL.ELECTRICO" localSheetId="82">#REF!</definedName>
    <definedName name="AAA.MATERIAL.ELECTRICO" localSheetId="81">#REF!</definedName>
    <definedName name="AAA.MATERIAL.ELECTRICO" localSheetId="11">#REF!</definedName>
    <definedName name="AAA.MATERIAL.ELECTRICO" localSheetId="83">#REF!</definedName>
    <definedName name="AAA.MATERIAL.ELECTRICO" localSheetId="84">#REF!</definedName>
    <definedName name="AAA.MATERIAL.ELECTRICO" localSheetId="85">#REF!</definedName>
    <definedName name="AAA.MATERIAL.ELECTRICO" localSheetId="86">#REF!</definedName>
    <definedName name="AAA.MATERIAL.ELECTRICO" localSheetId="87">#REF!</definedName>
    <definedName name="AAA.MATERIAL.ELECTRICO" localSheetId="88">#REF!</definedName>
    <definedName name="AAA.MATERIAL.ELECTRICO" localSheetId="89">#REF!</definedName>
    <definedName name="AAA.MATERIAL.ELECTRICO" localSheetId="90">#REF!</definedName>
    <definedName name="AAA.MATERIAL.ELECTRICO" localSheetId="91">#REF!</definedName>
    <definedName name="AAA.MATERIAL.ELECTRICO" localSheetId="92">#REF!</definedName>
    <definedName name="AAA.MATERIAL.ELECTRICO" localSheetId="12">#REF!</definedName>
    <definedName name="AAA.MATERIAL.ELECTRICO">#REF!</definedName>
    <definedName name="AAA.MATERIAL.SANITARIO" localSheetId="13">#REF!</definedName>
    <definedName name="AAA.MATERIAL.SANITARIO" localSheetId="14">#REF!</definedName>
    <definedName name="AAA.MATERIAL.SANITARIO" localSheetId="15">#REF!</definedName>
    <definedName name="AAA.MATERIAL.SANITARIO" localSheetId="16">#REF!</definedName>
    <definedName name="AAA.MATERIAL.SANITARIO" localSheetId="17">#REF!</definedName>
    <definedName name="AAA.MATERIAL.SANITARIO" localSheetId="18">#REF!</definedName>
    <definedName name="AAA.MATERIAL.SANITARIO" localSheetId="19">#REF!</definedName>
    <definedName name="AAA.MATERIAL.SANITARIO" localSheetId="20">#REF!</definedName>
    <definedName name="AAA.MATERIAL.SANITARIO" localSheetId="21">#REF!</definedName>
    <definedName name="AAA.MATERIAL.SANITARIO" localSheetId="22">#REF!</definedName>
    <definedName name="AAA.MATERIAL.SANITARIO" localSheetId="24">#REF!</definedName>
    <definedName name="AAA.MATERIAL.SANITARIO" localSheetId="25">#REF!</definedName>
    <definedName name="AAA.MATERIAL.SANITARIO" localSheetId="26">#REF!</definedName>
    <definedName name="AAA.MATERIAL.SANITARIO" localSheetId="27">#REF!</definedName>
    <definedName name="AAA.MATERIAL.SANITARIO" localSheetId="28">#REF!</definedName>
    <definedName name="AAA.MATERIAL.SANITARIO" localSheetId="29">#REF!</definedName>
    <definedName name="AAA.MATERIAL.SANITARIO" localSheetId="31">#REF!</definedName>
    <definedName name="AAA.MATERIAL.SANITARIO" localSheetId="32">#REF!</definedName>
    <definedName name="AAA.MATERIAL.SANITARIO" localSheetId="33">#REF!</definedName>
    <definedName name="AAA.MATERIAL.SANITARIO" localSheetId="35">#REF!</definedName>
    <definedName name="AAA.MATERIAL.SANITARIO" localSheetId="36">#REF!</definedName>
    <definedName name="AAA.MATERIAL.SANITARIO" localSheetId="37">#REF!</definedName>
    <definedName name="AAA.MATERIAL.SANITARIO" localSheetId="38">#REF!</definedName>
    <definedName name="AAA.MATERIAL.SANITARIO" localSheetId="39">#REF!</definedName>
    <definedName name="AAA.MATERIAL.SANITARIO" localSheetId="41">#REF!</definedName>
    <definedName name="AAA.MATERIAL.SANITARIO" localSheetId="42">#REF!</definedName>
    <definedName name="AAA.MATERIAL.SANITARIO" localSheetId="43">#REF!</definedName>
    <definedName name="AAA.MATERIAL.SANITARIO" localSheetId="44">#REF!</definedName>
    <definedName name="AAA.MATERIAL.SANITARIO" localSheetId="45">#REF!</definedName>
    <definedName name="AAA.MATERIAL.SANITARIO" localSheetId="46">#REF!</definedName>
    <definedName name="AAA.MATERIAL.SANITARIO" localSheetId="47">#REF!</definedName>
    <definedName name="AAA.MATERIAL.SANITARIO" localSheetId="48">#REF!</definedName>
    <definedName name="AAA.MATERIAL.SANITARIO" localSheetId="49">#REF!</definedName>
    <definedName name="AAA.MATERIAL.SANITARIO" localSheetId="51">#REF!</definedName>
    <definedName name="AAA.MATERIAL.SANITARIO" localSheetId="53">#REF!</definedName>
    <definedName name="AAA.MATERIAL.SANITARIO" localSheetId="54">#REF!</definedName>
    <definedName name="AAA.MATERIAL.SANITARIO" localSheetId="55">#REF!</definedName>
    <definedName name="AAA.MATERIAL.SANITARIO" localSheetId="56">#REF!</definedName>
    <definedName name="AAA.MATERIAL.SANITARIO" localSheetId="57">#REF!</definedName>
    <definedName name="AAA.MATERIAL.SANITARIO" localSheetId="58">#REF!</definedName>
    <definedName name="AAA.MATERIAL.SANITARIO" localSheetId="59">#REF!</definedName>
    <definedName name="AAA.MATERIAL.SANITARIO" localSheetId="60">#REF!</definedName>
    <definedName name="AAA.MATERIAL.SANITARIO" localSheetId="61">#REF!</definedName>
    <definedName name="AAA.MATERIAL.SANITARIO" localSheetId="62">#REF!</definedName>
    <definedName name="AAA.MATERIAL.SANITARIO" localSheetId="63">#REF!</definedName>
    <definedName name="AAA.MATERIAL.SANITARIO" localSheetId="66">#REF!</definedName>
    <definedName name="AAA.MATERIAL.SANITARIO" localSheetId="70">#REF!</definedName>
    <definedName name="AAA.MATERIAL.SANITARIO" localSheetId="10">#REF!</definedName>
    <definedName name="AAA.MATERIAL.SANITARIO" localSheetId="74">#REF!</definedName>
    <definedName name="AAA.MATERIAL.SANITARIO" localSheetId="75">#REF!</definedName>
    <definedName name="AAA.MATERIAL.SANITARIO" localSheetId="76">#REF!</definedName>
    <definedName name="AAA.MATERIAL.SANITARIO" localSheetId="77">#REF!</definedName>
    <definedName name="AAA.MATERIAL.SANITARIO" localSheetId="78">#REF!</definedName>
    <definedName name="AAA.MATERIAL.SANITARIO" localSheetId="79">#REF!</definedName>
    <definedName name="AAA.MATERIAL.SANITARIO" localSheetId="80">#REF!</definedName>
    <definedName name="AAA.MATERIAL.SANITARIO" localSheetId="82">#REF!</definedName>
    <definedName name="AAA.MATERIAL.SANITARIO" localSheetId="81">#REF!</definedName>
    <definedName name="AAA.MATERIAL.SANITARIO" localSheetId="11">#REF!</definedName>
    <definedName name="AAA.MATERIAL.SANITARIO" localSheetId="83">#REF!</definedName>
    <definedName name="AAA.MATERIAL.SANITARIO" localSheetId="84">#REF!</definedName>
    <definedName name="AAA.MATERIAL.SANITARIO" localSheetId="85">#REF!</definedName>
    <definedName name="AAA.MATERIAL.SANITARIO" localSheetId="86">#REF!</definedName>
    <definedName name="AAA.MATERIAL.SANITARIO" localSheetId="87">#REF!</definedName>
    <definedName name="AAA.MATERIAL.SANITARIO" localSheetId="88">#REF!</definedName>
    <definedName name="AAA.MATERIAL.SANITARIO" localSheetId="89">#REF!</definedName>
    <definedName name="AAA.MATERIAL.SANITARIO" localSheetId="90">#REF!</definedName>
    <definedName name="AAA.MATERIAL.SANITARIO" localSheetId="91">#REF!</definedName>
    <definedName name="AAA.MATERIAL.SANITARIO" localSheetId="92">#REF!</definedName>
    <definedName name="AAA.MATERIAL.SANITARIO" localSheetId="12">#REF!</definedName>
    <definedName name="AAA.MATERIAL.SANITARIO">#REF!</definedName>
    <definedName name="aaaaaa" localSheetId="13">'[3]LISTA PVP USD'!#REF!</definedName>
    <definedName name="aaaaaa" localSheetId="14">'[3]LISTA PVP USD'!#REF!</definedName>
    <definedName name="aaaaaa" localSheetId="15">'[3]LISTA PVP USD'!#REF!</definedName>
    <definedName name="aaaaaa" localSheetId="16">'[3]LISTA PVP USD'!#REF!</definedName>
    <definedName name="aaaaaa" localSheetId="17">'[3]LISTA PVP USD'!#REF!</definedName>
    <definedName name="aaaaaa" localSheetId="18">'[3]LISTA PVP USD'!#REF!</definedName>
    <definedName name="aaaaaa" localSheetId="19">'[3]LISTA PVP USD'!#REF!</definedName>
    <definedName name="aaaaaa" localSheetId="20">'[3]LISTA PVP USD'!#REF!</definedName>
    <definedName name="aaaaaa" localSheetId="21">'[3]LISTA PVP USD'!#REF!</definedName>
    <definedName name="aaaaaa" localSheetId="22">'[3]LISTA PVP USD'!#REF!</definedName>
    <definedName name="aaaaaa" localSheetId="24">'[3]LISTA PVP USD'!#REF!</definedName>
    <definedName name="aaaaaa" localSheetId="25">'[3]LISTA PVP USD'!#REF!</definedName>
    <definedName name="aaaaaa" localSheetId="26">'[3]LISTA PVP USD'!#REF!</definedName>
    <definedName name="aaaaaa" localSheetId="27">'[3]LISTA PVP USD'!#REF!</definedName>
    <definedName name="aaaaaa" localSheetId="28">'[3]LISTA PVP USD'!#REF!</definedName>
    <definedName name="aaaaaa" localSheetId="29">'[3]LISTA PVP USD'!#REF!</definedName>
    <definedName name="aaaaaa" localSheetId="31">'[3]LISTA PVP USD'!#REF!</definedName>
    <definedName name="aaaaaa" localSheetId="32">'[3]LISTA PVP USD'!#REF!</definedName>
    <definedName name="aaaaaa" localSheetId="33">'[3]LISTA PVP USD'!#REF!</definedName>
    <definedName name="aaaaaa" localSheetId="35">'[3]LISTA PVP USD'!#REF!</definedName>
    <definedName name="aaaaaa" localSheetId="36">'[3]LISTA PVP USD'!#REF!</definedName>
    <definedName name="aaaaaa" localSheetId="37">'[3]LISTA PVP USD'!#REF!</definedName>
    <definedName name="aaaaaa" localSheetId="38">'[3]LISTA PVP USD'!#REF!</definedName>
    <definedName name="aaaaaa" localSheetId="39">'[3]LISTA PVP USD'!#REF!</definedName>
    <definedName name="aaaaaa" localSheetId="41">'[3]LISTA PVP USD'!#REF!</definedName>
    <definedName name="aaaaaa" localSheetId="42">'[3]LISTA PVP USD'!#REF!</definedName>
    <definedName name="aaaaaa" localSheetId="43">'[3]LISTA PVP USD'!#REF!</definedName>
    <definedName name="aaaaaa" localSheetId="44">'[3]LISTA PVP USD'!#REF!</definedName>
    <definedName name="aaaaaa" localSheetId="45">'[3]LISTA PVP USD'!#REF!</definedName>
    <definedName name="aaaaaa" localSheetId="46">'[3]LISTA PVP USD'!#REF!</definedName>
    <definedName name="aaaaaa" localSheetId="47">'[3]LISTA PVP USD'!#REF!</definedName>
    <definedName name="aaaaaa" localSheetId="48">'[3]LISTA PVP USD'!#REF!</definedName>
    <definedName name="aaaaaa" localSheetId="49">'[3]LISTA PVP USD'!#REF!</definedName>
    <definedName name="aaaaaa" localSheetId="51">'[3]LISTA PVP USD'!#REF!</definedName>
    <definedName name="aaaaaa" localSheetId="53">'[3]LISTA PVP USD'!#REF!</definedName>
    <definedName name="aaaaaa" localSheetId="54">'[3]LISTA PVP USD'!#REF!</definedName>
    <definedName name="aaaaaa" localSheetId="55">'[3]LISTA PVP USD'!#REF!</definedName>
    <definedName name="aaaaaa" localSheetId="56">'[3]LISTA PVP USD'!#REF!</definedName>
    <definedName name="aaaaaa" localSheetId="57">'[3]LISTA PVP USD'!#REF!</definedName>
    <definedName name="aaaaaa" localSheetId="58">'[3]LISTA PVP USD'!#REF!</definedName>
    <definedName name="aaaaaa" localSheetId="59">'[3]LISTA PVP USD'!#REF!</definedName>
    <definedName name="aaaaaa" localSheetId="60">'[3]LISTA PVP USD'!#REF!</definedName>
    <definedName name="aaaaaa" localSheetId="61">'[3]LISTA PVP USD'!#REF!</definedName>
    <definedName name="aaaaaa" localSheetId="62">'[3]LISTA PVP USD'!#REF!</definedName>
    <definedName name="aaaaaa" localSheetId="63">'[3]LISTA PVP USD'!#REF!</definedName>
    <definedName name="aaaaaa" localSheetId="66">'[3]LISTA PVP USD'!#REF!</definedName>
    <definedName name="aaaaaa" localSheetId="70">'[3]LISTA PVP USD'!#REF!</definedName>
    <definedName name="aaaaaa" localSheetId="10">'[3]LISTA PVP USD'!#REF!</definedName>
    <definedName name="aaaaaa" localSheetId="74">'[3]LISTA PVP USD'!#REF!</definedName>
    <definedName name="aaaaaa" localSheetId="75">'[3]LISTA PVP USD'!#REF!</definedName>
    <definedName name="aaaaaa" localSheetId="76">'[3]LISTA PVP USD'!#REF!</definedName>
    <definedName name="aaaaaa" localSheetId="77">'[3]LISTA PVP USD'!#REF!</definedName>
    <definedName name="aaaaaa" localSheetId="78">'[3]LISTA PVP USD'!#REF!</definedName>
    <definedName name="aaaaaa" localSheetId="79">'[3]LISTA PVP USD'!#REF!</definedName>
    <definedName name="aaaaaa" localSheetId="80">'[3]LISTA PVP USD'!#REF!</definedName>
    <definedName name="aaaaaa" localSheetId="82">'[3]LISTA PVP USD'!#REF!</definedName>
    <definedName name="aaaaaa" localSheetId="81">'[3]LISTA PVP USD'!#REF!</definedName>
    <definedName name="aaaaaa" localSheetId="11">'[3]LISTA PVP USD'!#REF!</definedName>
    <definedName name="aaaaaa" localSheetId="83">'[3]LISTA PVP USD'!#REF!</definedName>
    <definedName name="aaaaaa" localSheetId="84">'[3]LISTA PVP USD'!#REF!</definedName>
    <definedName name="aaaaaa" localSheetId="85">'[3]LISTA PVP USD'!#REF!</definedName>
    <definedName name="aaaaaa" localSheetId="86">'[3]LISTA PVP USD'!#REF!</definedName>
    <definedName name="aaaaaa" localSheetId="87">'[3]LISTA PVP USD'!#REF!</definedName>
    <definedName name="aaaaaa" localSheetId="88">'[3]LISTA PVP USD'!#REF!</definedName>
    <definedName name="aaaaaa" localSheetId="89">'[3]LISTA PVP USD'!#REF!</definedName>
    <definedName name="aaaaaa" localSheetId="90">'[3]LISTA PVP USD'!#REF!</definedName>
    <definedName name="aaaaaa" localSheetId="91">'[3]LISTA PVP USD'!#REF!</definedName>
    <definedName name="aaaaaa" localSheetId="92">'[3]LISTA PVP USD'!#REF!</definedName>
    <definedName name="aaaaaa" localSheetId="12">'[3]LISTA PVP USD'!#REF!</definedName>
    <definedName name="aaaaaa">'[3]LISTA PVP USD'!#REF!</definedName>
    <definedName name="aaaaaaa" localSheetId="13">#REF!</definedName>
    <definedName name="aaaaaaa" localSheetId="14">#REF!</definedName>
    <definedName name="aaaaaaa" localSheetId="15">#REF!</definedName>
    <definedName name="aaaaaaa" localSheetId="16">#REF!</definedName>
    <definedName name="aaaaaaa" localSheetId="17">#REF!</definedName>
    <definedName name="aaaaaaa" localSheetId="18">#REF!</definedName>
    <definedName name="aaaaaaa" localSheetId="19">#REF!</definedName>
    <definedName name="aaaaaaa" localSheetId="20">#REF!</definedName>
    <definedName name="aaaaaaa" localSheetId="21">#REF!</definedName>
    <definedName name="aaaaaaa" localSheetId="22">#REF!</definedName>
    <definedName name="aaaaaaa" localSheetId="24">#REF!</definedName>
    <definedName name="aaaaaaa" localSheetId="25">#REF!</definedName>
    <definedName name="aaaaaaa" localSheetId="26">#REF!</definedName>
    <definedName name="aaaaaaa" localSheetId="27">#REF!</definedName>
    <definedName name="aaaaaaa" localSheetId="28">#REF!</definedName>
    <definedName name="aaaaaaa" localSheetId="29">#REF!</definedName>
    <definedName name="aaaaaaa" localSheetId="31">#REF!</definedName>
    <definedName name="aaaaaaa" localSheetId="32">#REF!</definedName>
    <definedName name="aaaaaaa" localSheetId="33">#REF!</definedName>
    <definedName name="aaaaaaa" localSheetId="35">#REF!</definedName>
    <definedName name="aaaaaaa" localSheetId="36">#REF!</definedName>
    <definedName name="aaaaaaa" localSheetId="37">#REF!</definedName>
    <definedName name="aaaaaaa" localSheetId="38">#REF!</definedName>
    <definedName name="aaaaaaa" localSheetId="39">#REF!</definedName>
    <definedName name="aaaaaaa" localSheetId="41">#REF!</definedName>
    <definedName name="aaaaaaa" localSheetId="42">#REF!</definedName>
    <definedName name="aaaaaaa" localSheetId="43">#REF!</definedName>
    <definedName name="aaaaaaa" localSheetId="44">#REF!</definedName>
    <definedName name="aaaaaaa" localSheetId="45">#REF!</definedName>
    <definedName name="aaaaaaa" localSheetId="46">#REF!</definedName>
    <definedName name="aaaaaaa" localSheetId="47">#REF!</definedName>
    <definedName name="aaaaaaa" localSheetId="48">#REF!</definedName>
    <definedName name="aaaaaaa" localSheetId="49">#REF!</definedName>
    <definedName name="aaaaaaa" localSheetId="51">#REF!</definedName>
    <definedName name="aaaaaaa" localSheetId="53">#REF!</definedName>
    <definedName name="aaaaaaa" localSheetId="54">#REF!</definedName>
    <definedName name="aaaaaaa" localSheetId="55">#REF!</definedName>
    <definedName name="aaaaaaa" localSheetId="56">#REF!</definedName>
    <definedName name="aaaaaaa" localSheetId="57">#REF!</definedName>
    <definedName name="aaaaaaa" localSheetId="58">#REF!</definedName>
    <definedName name="aaaaaaa" localSheetId="59">#REF!</definedName>
    <definedName name="aaaaaaa" localSheetId="60">#REF!</definedName>
    <definedName name="aaaaaaa" localSheetId="61">#REF!</definedName>
    <definedName name="aaaaaaa" localSheetId="62">#REF!</definedName>
    <definedName name="aaaaaaa" localSheetId="63">#REF!</definedName>
    <definedName name="aaaaaaa" localSheetId="66">#REF!</definedName>
    <definedName name="aaaaaaa" localSheetId="70">#REF!</definedName>
    <definedName name="aaaaaaa" localSheetId="10">#REF!</definedName>
    <definedName name="aaaaaaa" localSheetId="74">#REF!</definedName>
    <definedName name="aaaaaaa" localSheetId="75">#REF!</definedName>
    <definedName name="aaaaaaa" localSheetId="76">#REF!</definedName>
    <definedName name="aaaaaaa" localSheetId="77">#REF!</definedName>
    <definedName name="aaaaaaa" localSheetId="78">#REF!</definedName>
    <definedName name="aaaaaaa" localSheetId="79">#REF!</definedName>
    <definedName name="aaaaaaa" localSheetId="80">#REF!</definedName>
    <definedName name="aaaaaaa" localSheetId="82">#REF!</definedName>
    <definedName name="aaaaaaa" localSheetId="81">#REF!</definedName>
    <definedName name="aaaaaaa" localSheetId="11">#REF!</definedName>
    <definedName name="aaaaaaa" localSheetId="83">#REF!</definedName>
    <definedName name="aaaaaaa" localSheetId="84">#REF!</definedName>
    <definedName name="aaaaaaa" localSheetId="85">#REF!</definedName>
    <definedName name="aaaaaaa" localSheetId="86">#REF!</definedName>
    <definedName name="aaaaaaa" localSheetId="87">#REF!</definedName>
    <definedName name="aaaaaaa" localSheetId="88">#REF!</definedName>
    <definedName name="aaaaaaa" localSheetId="89">#REF!</definedName>
    <definedName name="aaaaaaa" localSheetId="90">#REF!</definedName>
    <definedName name="aaaaaaa" localSheetId="91">#REF!</definedName>
    <definedName name="aaaaaaa" localSheetId="92">#REF!</definedName>
    <definedName name="aaaaaaa" localSheetId="12">#REF!</definedName>
    <definedName name="aaaaaaa">#REF!</definedName>
    <definedName name="accesorios" localSheetId="13">#REF!</definedName>
    <definedName name="accesorios" localSheetId="14">#REF!</definedName>
    <definedName name="accesorios" localSheetId="15">#REF!</definedName>
    <definedName name="accesorios" localSheetId="16">#REF!</definedName>
    <definedName name="accesorios" localSheetId="17">#REF!</definedName>
    <definedName name="accesorios" localSheetId="18">#REF!</definedName>
    <definedName name="accesorios" localSheetId="19">#REF!</definedName>
    <definedName name="accesorios" localSheetId="20">#REF!</definedName>
    <definedName name="accesorios" localSheetId="21">#REF!</definedName>
    <definedName name="accesorios" localSheetId="22">#REF!</definedName>
    <definedName name="accesorios" localSheetId="24">#REF!</definedName>
    <definedName name="accesorios" localSheetId="25">#REF!</definedName>
    <definedName name="accesorios" localSheetId="26">#REF!</definedName>
    <definedName name="accesorios" localSheetId="27">#REF!</definedName>
    <definedName name="accesorios" localSheetId="28">#REF!</definedName>
    <definedName name="accesorios" localSheetId="29">#REF!</definedName>
    <definedName name="accesorios" localSheetId="31">#REF!</definedName>
    <definedName name="accesorios" localSheetId="32">#REF!</definedName>
    <definedName name="accesorios" localSheetId="33">#REF!</definedName>
    <definedName name="accesorios" localSheetId="35">#REF!</definedName>
    <definedName name="accesorios" localSheetId="36">#REF!</definedName>
    <definedName name="accesorios" localSheetId="37">#REF!</definedName>
    <definedName name="accesorios" localSheetId="38">#REF!</definedName>
    <definedName name="accesorios" localSheetId="39">#REF!</definedName>
    <definedName name="accesorios" localSheetId="41">#REF!</definedName>
    <definedName name="accesorios" localSheetId="42">#REF!</definedName>
    <definedName name="accesorios" localSheetId="43">#REF!</definedName>
    <definedName name="accesorios" localSheetId="44">#REF!</definedName>
    <definedName name="accesorios" localSheetId="45">#REF!</definedName>
    <definedName name="accesorios" localSheetId="46">#REF!</definedName>
    <definedName name="accesorios" localSheetId="47">#REF!</definedName>
    <definedName name="accesorios" localSheetId="48">#REF!</definedName>
    <definedName name="accesorios" localSheetId="49">#REF!</definedName>
    <definedName name="accesorios" localSheetId="51">#REF!</definedName>
    <definedName name="accesorios" localSheetId="53">#REF!</definedName>
    <definedName name="accesorios" localSheetId="54">#REF!</definedName>
    <definedName name="accesorios" localSheetId="55">#REF!</definedName>
    <definedName name="accesorios" localSheetId="56">#REF!</definedName>
    <definedName name="accesorios" localSheetId="57">#REF!</definedName>
    <definedName name="accesorios" localSheetId="58">#REF!</definedName>
    <definedName name="accesorios" localSheetId="59">#REF!</definedName>
    <definedName name="accesorios" localSheetId="60">#REF!</definedName>
    <definedName name="accesorios" localSheetId="61">#REF!</definedName>
    <definedName name="accesorios" localSheetId="62">#REF!</definedName>
    <definedName name="accesorios" localSheetId="63">#REF!</definedName>
    <definedName name="accesorios" localSheetId="66">#REF!</definedName>
    <definedName name="accesorios" localSheetId="70">#REF!</definedName>
    <definedName name="accesorios" localSheetId="10">#REF!</definedName>
    <definedName name="accesorios" localSheetId="74">#REF!</definedName>
    <definedName name="accesorios" localSheetId="75">#REF!</definedName>
    <definedName name="accesorios" localSheetId="76">#REF!</definedName>
    <definedName name="accesorios" localSheetId="77">#REF!</definedName>
    <definedName name="accesorios" localSheetId="78">#REF!</definedName>
    <definedName name="accesorios" localSheetId="79">#REF!</definedName>
    <definedName name="accesorios" localSheetId="80">#REF!</definedName>
    <definedName name="accesorios" localSheetId="82">#REF!</definedName>
    <definedName name="accesorios" localSheetId="81">#REF!</definedName>
    <definedName name="accesorios" localSheetId="11">#REF!</definedName>
    <definedName name="accesorios" localSheetId="83">#REF!</definedName>
    <definedName name="accesorios" localSheetId="84">#REF!</definedName>
    <definedName name="accesorios" localSheetId="85">#REF!</definedName>
    <definedName name="accesorios" localSheetId="86">#REF!</definedName>
    <definedName name="accesorios" localSheetId="87">#REF!</definedName>
    <definedName name="accesorios" localSheetId="88">#REF!</definedName>
    <definedName name="accesorios" localSheetId="89">#REF!</definedName>
    <definedName name="accesorios" localSheetId="90">#REF!</definedName>
    <definedName name="accesorios" localSheetId="91">#REF!</definedName>
    <definedName name="accesorios" localSheetId="92">#REF!</definedName>
    <definedName name="accesorios" localSheetId="12">#REF!</definedName>
    <definedName name="accesorios">#REF!</definedName>
    <definedName name="ACERO">[4]COSTOS!$B$5</definedName>
    <definedName name="Actual" localSheetId="13">#REF!</definedName>
    <definedName name="Actual" localSheetId="14">#REF!</definedName>
    <definedName name="Actual" localSheetId="15">#REF!</definedName>
    <definedName name="Actual" localSheetId="16">#REF!</definedName>
    <definedName name="Actual" localSheetId="17">#REF!</definedName>
    <definedName name="Actual" localSheetId="18">#REF!</definedName>
    <definedName name="Actual" localSheetId="19">#REF!</definedName>
    <definedName name="Actual" localSheetId="20">#REF!</definedName>
    <definedName name="Actual" localSheetId="21">#REF!</definedName>
    <definedName name="Actual" localSheetId="22">#REF!</definedName>
    <definedName name="Actual" localSheetId="24">#REF!</definedName>
    <definedName name="Actual" localSheetId="25">#REF!</definedName>
    <definedName name="Actual" localSheetId="26">#REF!</definedName>
    <definedName name="Actual" localSheetId="27">#REF!</definedName>
    <definedName name="Actual" localSheetId="28">#REF!</definedName>
    <definedName name="Actual" localSheetId="29">#REF!</definedName>
    <definedName name="Actual" localSheetId="31">#REF!</definedName>
    <definedName name="Actual" localSheetId="32">#REF!</definedName>
    <definedName name="Actual" localSheetId="33">#REF!</definedName>
    <definedName name="Actual" localSheetId="35">#REF!</definedName>
    <definedName name="Actual" localSheetId="36">#REF!</definedName>
    <definedName name="Actual" localSheetId="37">#REF!</definedName>
    <definedName name="Actual" localSheetId="38">#REF!</definedName>
    <definedName name="Actual" localSheetId="39">#REF!</definedName>
    <definedName name="Actual" localSheetId="41">#REF!</definedName>
    <definedName name="Actual" localSheetId="42">#REF!</definedName>
    <definedName name="Actual" localSheetId="43">#REF!</definedName>
    <definedName name="Actual" localSheetId="44">#REF!</definedName>
    <definedName name="Actual" localSheetId="45">#REF!</definedName>
    <definedName name="Actual" localSheetId="46">#REF!</definedName>
    <definedName name="Actual" localSheetId="47">#REF!</definedName>
    <definedName name="Actual" localSheetId="48">#REF!</definedName>
    <definedName name="Actual" localSheetId="49">#REF!</definedName>
    <definedName name="Actual" localSheetId="51">#REF!</definedName>
    <definedName name="Actual" localSheetId="53">#REF!</definedName>
    <definedName name="Actual" localSheetId="54">#REF!</definedName>
    <definedName name="Actual" localSheetId="55">#REF!</definedName>
    <definedName name="Actual" localSheetId="56">#REF!</definedName>
    <definedName name="Actual" localSheetId="57">#REF!</definedName>
    <definedName name="Actual" localSheetId="58">#REF!</definedName>
    <definedName name="Actual" localSheetId="59">#REF!</definedName>
    <definedName name="Actual" localSheetId="60">#REF!</definedName>
    <definedName name="Actual" localSheetId="61">#REF!</definedName>
    <definedName name="Actual" localSheetId="62">#REF!</definedName>
    <definedName name="Actual" localSheetId="63">#REF!</definedName>
    <definedName name="Actual" localSheetId="66">#REF!</definedName>
    <definedName name="Actual" localSheetId="70">#REF!</definedName>
    <definedName name="Actual" localSheetId="10">#REF!</definedName>
    <definedName name="Actual" localSheetId="74">#REF!</definedName>
    <definedName name="Actual" localSheetId="75">#REF!</definedName>
    <definedName name="Actual" localSheetId="76">#REF!</definedName>
    <definedName name="Actual" localSheetId="77">#REF!</definedName>
    <definedName name="Actual" localSheetId="78">#REF!</definedName>
    <definedName name="Actual" localSheetId="79">#REF!</definedName>
    <definedName name="Actual" localSheetId="80">#REF!</definedName>
    <definedName name="Actual" localSheetId="82">#REF!</definedName>
    <definedName name="Actual" localSheetId="81">#REF!</definedName>
    <definedName name="Actual" localSheetId="11">#REF!</definedName>
    <definedName name="Actual" localSheetId="83">#REF!</definedName>
    <definedName name="Actual" localSheetId="84">#REF!</definedName>
    <definedName name="Actual" localSheetId="85">#REF!</definedName>
    <definedName name="Actual" localSheetId="86">#REF!</definedName>
    <definedName name="Actual" localSheetId="87">#REF!</definedName>
    <definedName name="Actual" localSheetId="88">#REF!</definedName>
    <definedName name="Actual" localSheetId="89">#REF!</definedName>
    <definedName name="Actual" localSheetId="90">#REF!</definedName>
    <definedName name="Actual" localSheetId="91">#REF!</definedName>
    <definedName name="Actual" localSheetId="92">#REF!</definedName>
    <definedName name="Actual" localSheetId="12">#REF!</definedName>
    <definedName name="Actual">#REF!</definedName>
    <definedName name="ActualCobra" localSheetId="13">#REF!</definedName>
    <definedName name="ActualCobra" localSheetId="14">#REF!</definedName>
    <definedName name="ActualCobra" localSheetId="15">#REF!</definedName>
    <definedName name="ActualCobra" localSheetId="16">#REF!</definedName>
    <definedName name="ActualCobra" localSheetId="17">#REF!</definedName>
    <definedName name="ActualCobra" localSheetId="18">#REF!</definedName>
    <definedName name="ActualCobra" localSheetId="19">#REF!</definedName>
    <definedName name="ActualCobra" localSheetId="20">#REF!</definedName>
    <definedName name="ActualCobra" localSheetId="21">#REF!</definedName>
    <definedName name="ActualCobra" localSheetId="22">#REF!</definedName>
    <definedName name="ActualCobra" localSheetId="24">#REF!</definedName>
    <definedName name="ActualCobra" localSheetId="25">#REF!</definedName>
    <definedName name="ActualCobra" localSheetId="26">#REF!</definedName>
    <definedName name="ActualCobra" localSheetId="27">#REF!</definedName>
    <definedName name="ActualCobra" localSheetId="28">#REF!</definedName>
    <definedName name="ActualCobra" localSheetId="29">#REF!</definedName>
    <definedName name="ActualCobra" localSheetId="31">#REF!</definedName>
    <definedName name="ActualCobra" localSheetId="32">#REF!</definedName>
    <definedName name="ActualCobra" localSheetId="33">#REF!</definedName>
    <definedName name="ActualCobra" localSheetId="35">#REF!</definedName>
    <definedName name="ActualCobra" localSheetId="36">#REF!</definedName>
    <definedName name="ActualCobra" localSheetId="37">#REF!</definedName>
    <definedName name="ActualCobra" localSheetId="38">#REF!</definedName>
    <definedName name="ActualCobra" localSheetId="39">#REF!</definedName>
    <definedName name="ActualCobra" localSheetId="41">#REF!</definedName>
    <definedName name="ActualCobra" localSheetId="42">#REF!</definedName>
    <definedName name="ActualCobra" localSheetId="43">#REF!</definedName>
    <definedName name="ActualCobra" localSheetId="44">#REF!</definedName>
    <definedName name="ActualCobra" localSheetId="45">#REF!</definedName>
    <definedName name="ActualCobra" localSheetId="46">#REF!</definedName>
    <definedName name="ActualCobra" localSheetId="47">#REF!</definedName>
    <definedName name="ActualCobra" localSheetId="48">#REF!</definedName>
    <definedName name="ActualCobra" localSheetId="49">#REF!</definedName>
    <definedName name="ActualCobra" localSheetId="51">#REF!</definedName>
    <definedName name="ActualCobra" localSheetId="53">#REF!</definedName>
    <definedName name="ActualCobra" localSheetId="54">#REF!</definedName>
    <definedName name="ActualCobra" localSheetId="55">#REF!</definedName>
    <definedName name="ActualCobra" localSheetId="56">#REF!</definedName>
    <definedName name="ActualCobra" localSheetId="57">#REF!</definedName>
    <definedName name="ActualCobra" localSheetId="58">#REF!</definedName>
    <definedName name="ActualCobra" localSheetId="59">#REF!</definedName>
    <definedName name="ActualCobra" localSheetId="60">#REF!</definedName>
    <definedName name="ActualCobra" localSheetId="61">#REF!</definedName>
    <definedName name="ActualCobra" localSheetId="62">#REF!</definedName>
    <definedName name="ActualCobra" localSheetId="63">#REF!</definedName>
    <definedName name="ActualCobra" localSheetId="66">#REF!</definedName>
    <definedName name="ActualCobra" localSheetId="70">#REF!</definedName>
    <definedName name="ActualCobra" localSheetId="10">#REF!</definedName>
    <definedName name="ActualCobra" localSheetId="74">#REF!</definedName>
    <definedName name="ActualCobra" localSheetId="75">#REF!</definedName>
    <definedName name="ActualCobra" localSheetId="76">#REF!</definedName>
    <definedName name="ActualCobra" localSheetId="77">#REF!</definedName>
    <definedName name="ActualCobra" localSheetId="78">#REF!</definedName>
    <definedName name="ActualCobra" localSheetId="79">#REF!</definedName>
    <definedName name="ActualCobra" localSheetId="80">#REF!</definedName>
    <definedName name="ActualCobra" localSheetId="82">#REF!</definedName>
    <definedName name="ActualCobra" localSheetId="81">#REF!</definedName>
    <definedName name="ActualCobra" localSheetId="11">#REF!</definedName>
    <definedName name="ActualCobra" localSheetId="83">#REF!</definedName>
    <definedName name="ActualCobra" localSheetId="84">#REF!</definedName>
    <definedName name="ActualCobra" localSheetId="85">#REF!</definedName>
    <definedName name="ActualCobra" localSheetId="86">#REF!</definedName>
    <definedName name="ActualCobra" localSheetId="87">#REF!</definedName>
    <definedName name="ActualCobra" localSheetId="88">#REF!</definedName>
    <definedName name="ActualCobra" localSheetId="89">#REF!</definedName>
    <definedName name="ActualCobra" localSheetId="90">#REF!</definedName>
    <definedName name="ActualCobra" localSheetId="91">#REF!</definedName>
    <definedName name="ActualCobra" localSheetId="92">#REF!</definedName>
    <definedName name="ActualCobra" localSheetId="12">#REF!</definedName>
    <definedName name="ActualCobra">#REF!</definedName>
    <definedName name="ae" localSheetId="13">#REF!</definedName>
    <definedName name="ae" localSheetId="14">#REF!</definedName>
    <definedName name="ae" localSheetId="15">#REF!</definedName>
    <definedName name="ae" localSheetId="16">#REF!</definedName>
    <definedName name="ae" localSheetId="17">#REF!</definedName>
    <definedName name="ae" localSheetId="18">#REF!</definedName>
    <definedName name="ae" localSheetId="19">#REF!</definedName>
    <definedName name="ae" localSheetId="20">#REF!</definedName>
    <definedName name="ae" localSheetId="21">#REF!</definedName>
    <definedName name="ae" localSheetId="22">#REF!</definedName>
    <definedName name="ae" localSheetId="24">#REF!</definedName>
    <definedName name="ae" localSheetId="25">#REF!</definedName>
    <definedName name="ae" localSheetId="26">#REF!</definedName>
    <definedName name="ae" localSheetId="27">#REF!</definedName>
    <definedName name="ae" localSheetId="28">#REF!</definedName>
    <definedName name="ae" localSheetId="29">#REF!</definedName>
    <definedName name="ae" localSheetId="31">#REF!</definedName>
    <definedName name="ae" localSheetId="32">#REF!</definedName>
    <definedName name="ae" localSheetId="33">#REF!</definedName>
    <definedName name="ae" localSheetId="35">#REF!</definedName>
    <definedName name="ae" localSheetId="36">#REF!</definedName>
    <definedName name="ae" localSheetId="37">#REF!</definedName>
    <definedName name="ae" localSheetId="38">#REF!</definedName>
    <definedName name="ae" localSheetId="39">#REF!</definedName>
    <definedName name="ae" localSheetId="41">#REF!</definedName>
    <definedName name="ae" localSheetId="42">#REF!</definedName>
    <definedName name="ae" localSheetId="43">#REF!</definedName>
    <definedName name="ae" localSheetId="44">#REF!</definedName>
    <definedName name="ae" localSheetId="45">#REF!</definedName>
    <definedName name="ae" localSheetId="46">#REF!</definedName>
    <definedName name="ae" localSheetId="47">#REF!</definedName>
    <definedName name="ae" localSheetId="48">#REF!</definedName>
    <definedName name="ae" localSheetId="49">#REF!</definedName>
    <definedName name="ae" localSheetId="51">#REF!</definedName>
    <definedName name="ae" localSheetId="53">#REF!</definedName>
    <definedName name="ae" localSheetId="54">#REF!</definedName>
    <definedName name="ae" localSheetId="55">#REF!</definedName>
    <definedName name="ae" localSheetId="56">#REF!</definedName>
    <definedName name="ae" localSheetId="57">#REF!</definedName>
    <definedName name="ae" localSheetId="58">#REF!</definedName>
    <definedName name="ae" localSheetId="59">#REF!</definedName>
    <definedName name="ae" localSheetId="60">#REF!</definedName>
    <definedName name="ae" localSheetId="61">#REF!</definedName>
    <definedName name="ae" localSheetId="62">#REF!</definedName>
    <definedName name="ae" localSheetId="63">#REF!</definedName>
    <definedName name="ae" localSheetId="66">#REF!</definedName>
    <definedName name="ae" localSheetId="70">#REF!</definedName>
    <definedName name="ae" localSheetId="10">#REF!</definedName>
    <definedName name="ae" localSheetId="74">#REF!</definedName>
    <definedName name="ae" localSheetId="75">#REF!</definedName>
    <definedName name="ae" localSheetId="76">#REF!</definedName>
    <definedName name="ae" localSheetId="77">#REF!</definedName>
    <definedName name="ae" localSheetId="78">#REF!</definedName>
    <definedName name="ae" localSheetId="79">#REF!</definedName>
    <definedName name="ae" localSheetId="80">#REF!</definedName>
    <definedName name="ae" localSheetId="82">#REF!</definedName>
    <definedName name="ae" localSheetId="81">#REF!</definedName>
    <definedName name="ae" localSheetId="11">#REF!</definedName>
    <definedName name="ae" localSheetId="83">#REF!</definedName>
    <definedName name="ae" localSheetId="84">#REF!</definedName>
    <definedName name="ae" localSheetId="85">#REF!</definedName>
    <definedName name="ae" localSheetId="86">#REF!</definedName>
    <definedName name="ae" localSheetId="87">#REF!</definedName>
    <definedName name="ae" localSheetId="88">#REF!</definedName>
    <definedName name="ae" localSheetId="89">#REF!</definedName>
    <definedName name="ae" localSheetId="90">#REF!</definedName>
    <definedName name="ae" localSheetId="91">#REF!</definedName>
    <definedName name="ae" localSheetId="92">#REF!</definedName>
    <definedName name="ae" localSheetId="12">#REF!</definedName>
    <definedName name="ae">#REF!</definedName>
    <definedName name="Alex" localSheetId="13">#REF!</definedName>
    <definedName name="Alex" localSheetId="14">#REF!</definedName>
    <definedName name="Alex" localSheetId="15">#REF!</definedName>
    <definedName name="Alex" localSheetId="16">#REF!</definedName>
    <definedName name="Alex" localSheetId="17">#REF!</definedName>
    <definedName name="Alex" localSheetId="18">#REF!</definedName>
    <definedName name="Alex" localSheetId="19">#REF!</definedName>
    <definedName name="Alex" localSheetId="20">#REF!</definedName>
    <definedName name="Alex" localSheetId="21">#REF!</definedName>
    <definedName name="Alex" localSheetId="22">#REF!</definedName>
    <definedName name="Alex" localSheetId="24">#REF!</definedName>
    <definedName name="Alex" localSheetId="25">#REF!</definedName>
    <definedName name="Alex" localSheetId="26">#REF!</definedName>
    <definedName name="Alex" localSheetId="27">#REF!</definedName>
    <definedName name="Alex" localSheetId="28">#REF!</definedName>
    <definedName name="Alex" localSheetId="29">#REF!</definedName>
    <definedName name="Alex" localSheetId="31">#REF!</definedName>
    <definedName name="Alex" localSheetId="32">#REF!</definedName>
    <definedName name="Alex" localSheetId="33">#REF!</definedName>
    <definedName name="Alex" localSheetId="35">#REF!</definedName>
    <definedName name="Alex" localSheetId="36">#REF!</definedName>
    <definedName name="Alex" localSheetId="37">#REF!</definedName>
    <definedName name="Alex" localSheetId="38">#REF!</definedName>
    <definedName name="Alex" localSheetId="39">#REF!</definedName>
    <definedName name="Alex" localSheetId="41">#REF!</definedName>
    <definedName name="Alex" localSheetId="42">#REF!</definedName>
    <definedName name="Alex" localSheetId="43">#REF!</definedName>
    <definedName name="Alex" localSheetId="44">#REF!</definedName>
    <definedName name="Alex" localSheetId="45">#REF!</definedName>
    <definedName name="Alex" localSheetId="46">#REF!</definedName>
    <definedName name="Alex" localSheetId="47">#REF!</definedName>
    <definedName name="Alex" localSheetId="48">#REF!</definedName>
    <definedName name="Alex" localSheetId="49">#REF!</definedName>
    <definedName name="Alex" localSheetId="51">#REF!</definedName>
    <definedName name="Alex" localSheetId="53">#REF!</definedName>
    <definedName name="Alex" localSheetId="54">#REF!</definedName>
    <definedName name="Alex" localSheetId="55">#REF!</definedName>
    <definedName name="Alex" localSheetId="56">#REF!</definedName>
    <definedName name="Alex" localSheetId="57">#REF!</definedName>
    <definedName name="Alex" localSheetId="58">#REF!</definedName>
    <definedName name="Alex" localSheetId="59">#REF!</definedName>
    <definedName name="Alex" localSheetId="60">#REF!</definedName>
    <definedName name="Alex" localSheetId="61">#REF!</definedName>
    <definedName name="Alex" localSheetId="62">#REF!</definedName>
    <definedName name="Alex" localSheetId="63">#REF!</definedName>
    <definedName name="Alex" localSheetId="66">#REF!</definedName>
    <definedName name="Alex" localSheetId="70">#REF!</definedName>
    <definedName name="Alex" localSheetId="10">#REF!</definedName>
    <definedName name="Alex" localSheetId="74">#REF!</definedName>
    <definedName name="Alex" localSheetId="75">#REF!</definedName>
    <definedName name="Alex" localSheetId="76">#REF!</definedName>
    <definedName name="Alex" localSheetId="77">#REF!</definedName>
    <definedName name="Alex" localSheetId="78">#REF!</definedName>
    <definedName name="Alex" localSheetId="79">#REF!</definedName>
    <definedName name="Alex" localSheetId="80">#REF!</definedName>
    <definedName name="Alex" localSheetId="82">#REF!</definedName>
    <definedName name="Alex" localSheetId="81">#REF!</definedName>
    <definedName name="Alex" localSheetId="11">#REF!</definedName>
    <definedName name="Alex" localSheetId="83">#REF!</definedName>
    <definedName name="Alex" localSheetId="84">#REF!</definedName>
    <definedName name="Alex" localSheetId="85">#REF!</definedName>
    <definedName name="Alex" localSheetId="86">#REF!</definedName>
    <definedName name="Alex" localSheetId="87">#REF!</definedName>
    <definedName name="Alex" localSheetId="88">#REF!</definedName>
    <definedName name="Alex" localSheetId="89">#REF!</definedName>
    <definedName name="Alex" localSheetId="90">#REF!</definedName>
    <definedName name="Alex" localSheetId="91">#REF!</definedName>
    <definedName name="Alex" localSheetId="92">#REF!</definedName>
    <definedName name="Alex" localSheetId="12">#REF!</definedName>
    <definedName name="Alex">#REF!</definedName>
    <definedName name="ALFA" localSheetId="13">#REF!</definedName>
    <definedName name="ALFA" localSheetId="14">#REF!</definedName>
    <definedName name="ALFA" localSheetId="15">#REF!</definedName>
    <definedName name="ALFA" localSheetId="16">#REF!</definedName>
    <definedName name="ALFA" localSheetId="17">#REF!</definedName>
    <definedName name="ALFA" localSheetId="18">#REF!</definedName>
    <definedName name="ALFA" localSheetId="19">#REF!</definedName>
    <definedName name="ALFA" localSheetId="20">#REF!</definedName>
    <definedName name="ALFA" localSheetId="21">#REF!</definedName>
    <definedName name="ALFA" localSheetId="22">#REF!</definedName>
    <definedName name="ALFA" localSheetId="24">#REF!</definedName>
    <definedName name="ALFA" localSheetId="25">#REF!</definedName>
    <definedName name="ALFA" localSheetId="26">#REF!</definedName>
    <definedName name="ALFA" localSheetId="27">#REF!</definedName>
    <definedName name="ALFA" localSheetId="28">#REF!</definedName>
    <definedName name="ALFA" localSheetId="29">#REF!</definedName>
    <definedName name="ALFA" localSheetId="31">#REF!</definedName>
    <definedName name="ALFA" localSheetId="32">#REF!</definedName>
    <definedName name="ALFA" localSheetId="33">#REF!</definedName>
    <definedName name="ALFA" localSheetId="35">#REF!</definedName>
    <definedName name="ALFA" localSheetId="36">#REF!</definedName>
    <definedName name="ALFA" localSheetId="37">#REF!</definedName>
    <definedName name="ALFA" localSheetId="38">#REF!</definedName>
    <definedName name="ALFA" localSheetId="39">#REF!</definedName>
    <definedName name="ALFA" localSheetId="41">#REF!</definedName>
    <definedName name="ALFA" localSheetId="42">#REF!</definedName>
    <definedName name="ALFA" localSheetId="43">#REF!</definedName>
    <definedName name="ALFA" localSheetId="44">#REF!</definedName>
    <definedName name="ALFA" localSheetId="45">#REF!</definedName>
    <definedName name="ALFA" localSheetId="46">#REF!</definedName>
    <definedName name="ALFA" localSheetId="47">#REF!</definedName>
    <definedName name="ALFA" localSheetId="48">#REF!</definedName>
    <definedName name="ALFA" localSheetId="49">#REF!</definedName>
    <definedName name="ALFA" localSheetId="51">#REF!</definedName>
    <definedName name="ALFA" localSheetId="53">#REF!</definedName>
    <definedName name="ALFA" localSheetId="54">#REF!</definedName>
    <definedName name="ALFA" localSheetId="55">#REF!</definedName>
    <definedName name="ALFA" localSheetId="56">#REF!</definedName>
    <definedName name="ALFA" localSheetId="57">#REF!</definedName>
    <definedName name="ALFA" localSheetId="58">#REF!</definedName>
    <definedName name="ALFA" localSheetId="59">#REF!</definedName>
    <definedName name="ALFA" localSheetId="60">#REF!</definedName>
    <definedName name="ALFA" localSheetId="61">#REF!</definedName>
    <definedName name="ALFA" localSheetId="62">#REF!</definedName>
    <definedName name="ALFA" localSheetId="63">#REF!</definedName>
    <definedName name="ALFA" localSheetId="66">#REF!</definedName>
    <definedName name="ALFA" localSheetId="70">#REF!</definedName>
    <definedName name="ALFA" localSheetId="10">#REF!</definedName>
    <definedName name="ALFA" localSheetId="74">#REF!</definedName>
    <definedName name="ALFA" localSheetId="75">#REF!</definedName>
    <definedName name="ALFA" localSheetId="76">#REF!</definedName>
    <definedName name="ALFA" localSheetId="77">#REF!</definedName>
    <definedName name="ALFA" localSheetId="78">#REF!</definedName>
    <definedName name="ALFA" localSheetId="79">#REF!</definedName>
    <definedName name="ALFA" localSheetId="80">#REF!</definedName>
    <definedName name="ALFA" localSheetId="82">#REF!</definedName>
    <definedName name="ALFA" localSheetId="81">#REF!</definedName>
    <definedName name="ALFA" localSheetId="11">#REF!</definedName>
    <definedName name="ALFA" localSheetId="83">#REF!</definedName>
    <definedName name="ALFA" localSheetId="84">#REF!</definedName>
    <definedName name="ALFA" localSheetId="85">#REF!</definedName>
    <definedName name="ALFA" localSheetId="86">#REF!</definedName>
    <definedName name="ALFA" localSheetId="87">#REF!</definedName>
    <definedName name="ALFA" localSheetId="88">#REF!</definedName>
    <definedName name="ALFA" localSheetId="89">#REF!</definedName>
    <definedName name="ALFA" localSheetId="90">#REF!</definedName>
    <definedName name="ALFA" localSheetId="91">#REF!</definedName>
    <definedName name="ALFA" localSheetId="92">#REF!</definedName>
    <definedName name="ALFA" localSheetId="12">#REF!</definedName>
    <definedName name="ALFA">#REF!</definedName>
    <definedName name="Anterior" localSheetId="13">#REF!</definedName>
    <definedName name="Anterior" localSheetId="14">#REF!</definedName>
    <definedName name="Anterior" localSheetId="15">#REF!</definedName>
    <definedName name="Anterior" localSheetId="16">#REF!</definedName>
    <definedName name="Anterior" localSheetId="17">#REF!</definedName>
    <definedName name="Anterior" localSheetId="18">#REF!</definedName>
    <definedName name="Anterior" localSheetId="19">#REF!</definedName>
    <definedName name="Anterior" localSheetId="20">#REF!</definedName>
    <definedName name="Anterior" localSheetId="21">#REF!</definedName>
    <definedName name="Anterior" localSheetId="22">#REF!</definedName>
    <definedName name="Anterior" localSheetId="24">#REF!</definedName>
    <definedName name="Anterior" localSheetId="25">#REF!</definedName>
    <definedName name="Anterior" localSheetId="26">#REF!</definedName>
    <definedName name="Anterior" localSheetId="27">#REF!</definedName>
    <definedName name="Anterior" localSheetId="28">#REF!</definedName>
    <definedName name="Anterior" localSheetId="29">#REF!</definedName>
    <definedName name="Anterior" localSheetId="31">#REF!</definedName>
    <definedName name="Anterior" localSheetId="32">#REF!</definedName>
    <definedName name="Anterior" localSheetId="33">#REF!</definedName>
    <definedName name="Anterior" localSheetId="35">#REF!</definedName>
    <definedName name="Anterior" localSheetId="36">#REF!</definedName>
    <definedName name="Anterior" localSheetId="37">#REF!</definedName>
    <definedName name="Anterior" localSheetId="38">#REF!</definedName>
    <definedName name="Anterior" localSheetId="39">#REF!</definedName>
    <definedName name="Anterior" localSheetId="41">#REF!</definedName>
    <definedName name="Anterior" localSheetId="42">#REF!</definedName>
    <definedName name="Anterior" localSheetId="43">#REF!</definedName>
    <definedName name="Anterior" localSheetId="44">#REF!</definedName>
    <definedName name="Anterior" localSheetId="45">#REF!</definedName>
    <definedName name="Anterior" localSheetId="46">#REF!</definedName>
    <definedName name="Anterior" localSheetId="47">#REF!</definedName>
    <definedName name="Anterior" localSheetId="48">#REF!</definedName>
    <definedName name="Anterior" localSheetId="49">#REF!</definedName>
    <definedName name="Anterior" localSheetId="51">#REF!</definedName>
    <definedName name="Anterior" localSheetId="53">#REF!</definedName>
    <definedName name="Anterior" localSheetId="54">#REF!</definedName>
    <definedName name="Anterior" localSheetId="55">#REF!</definedName>
    <definedName name="Anterior" localSheetId="56">#REF!</definedName>
    <definedName name="Anterior" localSheetId="57">#REF!</definedName>
    <definedName name="Anterior" localSheetId="58">#REF!</definedName>
    <definedName name="Anterior" localSheetId="59">#REF!</definedName>
    <definedName name="Anterior" localSheetId="60">#REF!</definedName>
    <definedName name="Anterior" localSheetId="61">#REF!</definedName>
    <definedName name="Anterior" localSheetId="62">#REF!</definedName>
    <definedName name="Anterior" localSheetId="63">#REF!</definedName>
    <definedName name="Anterior" localSheetId="66">#REF!</definedName>
    <definedName name="Anterior" localSheetId="70">#REF!</definedName>
    <definedName name="Anterior" localSheetId="10">#REF!</definedName>
    <definedName name="Anterior" localSheetId="74">#REF!</definedName>
    <definedName name="Anterior" localSheetId="75">#REF!</definedName>
    <definedName name="Anterior" localSheetId="76">#REF!</definedName>
    <definedName name="Anterior" localSheetId="77">#REF!</definedName>
    <definedName name="Anterior" localSheetId="78">#REF!</definedName>
    <definedName name="Anterior" localSheetId="79">#REF!</definedName>
    <definedName name="Anterior" localSheetId="80">#REF!</definedName>
    <definedName name="Anterior" localSheetId="82">#REF!</definedName>
    <definedName name="Anterior" localSheetId="81">#REF!</definedName>
    <definedName name="Anterior" localSheetId="11">#REF!</definedName>
    <definedName name="Anterior" localSheetId="83">#REF!</definedName>
    <definedName name="Anterior" localSheetId="84">#REF!</definedName>
    <definedName name="Anterior" localSheetId="85">#REF!</definedName>
    <definedName name="Anterior" localSheetId="86">#REF!</definedName>
    <definedName name="Anterior" localSheetId="87">#REF!</definedName>
    <definedName name="Anterior" localSheetId="88">#REF!</definedName>
    <definedName name="Anterior" localSheetId="89">#REF!</definedName>
    <definedName name="Anterior" localSheetId="90">#REF!</definedName>
    <definedName name="Anterior" localSheetId="91">#REF!</definedName>
    <definedName name="Anterior" localSheetId="92">#REF!</definedName>
    <definedName name="Anterior" localSheetId="12">#REF!</definedName>
    <definedName name="Anterior">#REF!</definedName>
    <definedName name="AnteriorCobra" localSheetId="13">#REF!</definedName>
    <definedName name="AnteriorCobra" localSheetId="14">#REF!</definedName>
    <definedName name="AnteriorCobra" localSheetId="15">#REF!</definedName>
    <definedName name="AnteriorCobra" localSheetId="16">#REF!</definedName>
    <definedName name="AnteriorCobra" localSheetId="17">#REF!</definedName>
    <definedName name="AnteriorCobra" localSheetId="18">#REF!</definedName>
    <definedName name="AnteriorCobra" localSheetId="19">#REF!</definedName>
    <definedName name="AnteriorCobra" localSheetId="20">#REF!</definedName>
    <definedName name="AnteriorCobra" localSheetId="21">#REF!</definedName>
    <definedName name="AnteriorCobra" localSheetId="22">#REF!</definedName>
    <definedName name="AnteriorCobra" localSheetId="24">#REF!</definedName>
    <definedName name="AnteriorCobra" localSheetId="25">#REF!</definedName>
    <definedName name="AnteriorCobra" localSheetId="26">#REF!</definedName>
    <definedName name="AnteriorCobra" localSheetId="27">#REF!</definedName>
    <definedName name="AnteriorCobra" localSheetId="28">#REF!</definedName>
    <definedName name="AnteriorCobra" localSheetId="29">#REF!</definedName>
    <definedName name="AnteriorCobra" localSheetId="31">#REF!</definedName>
    <definedName name="AnteriorCobra" localSheetId="32">#REF!</definedName>
    <definedName name="AnteriorCobra" localSheetId="33">#REF!</definedName>
    <definedName name="AnteriorCobra" localSheetId="35">#REF!</definedName>
    <definedName name="AnteriorCobra" localSheetId="36">#REF!</definedName>
    <definedName name="AnteriorCobra" localSheetId="37">#REF!</definedName>
    <definedName name="AnteriorCobra" localSheetId="38">#REF!</definedName>
    <definedName name="AnteriorCobra" localSheetId="39">#REF!</definedName>
    <definedName name="AnteriorCobra" localSheetId="41">#REF!</definedName>
    <definedName name="AnteriorCobra" localSheetId="42">#REF!</definedName>
    <definedName name="AnteriorCobra" localSheetId="43">#REF!</definedName>
    <definedName name="AnteriorCobra" localSheetId="44">#REF!</definedName>
    <definedName name="AnteriorCobra" localSheetId="45">#REF!</definedName>
    <definedName name="AnteriorCobra" localSheetId="46">#REF!</definedName>
    <definedName name="AnteriorCobra" localSheetId="47">#REF!</definedName>
    <definedName name="AnteriorCobra" localSheetId="48">#REF!</definedName>
    <definedName name="AnteriorCobra" localSheetId="49">#REF!</definedName>
    <definedName name="AnteriorCobra" localSheetId="51">#REF!</definedName>
    <definedName name="AnteriorCobra" localSheetId="53">#REF!</definedName>
    <definedName name="AnteriorCobra" localSheetId="54">#REF!</definedName>
    <definedName name="AnteriorCobra" localSheetId="55">#REF!</definedName>
    <definedName name="AnteriorCobra" localSheetId="56">#REF!</definedName>
    <definedName name="AnteriorCobra" localSheetId="57">#REF!</definedName>
    <definedName name="AnteriorCobra" localSheetId="58">#REF!</definedName>
    <definedName name="AnteriorCobra" localSheetId="59">#REF!</definedName>
    <definedName name="AnteriorCobra" localSheetId="60">#REF!</definedName>
    <definedName name="AnteriorCobra" localSheetId="61">#REF!</definedName>
    <definedName name="AnteriorCobra" localSheetId="62">#REF!</definedName>
    <definedName name="AnteriorCobra" localSheetId="63">#REF!</definedName>
    <definedName name="AnteriorCobra" localSheetId="66">#REF!</definedName>
    <definedName name="AnteriorCobra" localSheetId="70">#REF!</definedName>
    <definedName name="AnteriorCobra" localSheetId="10">#REF!</definedName>
    <definedName name="AnteriorCobra" localSheetId="74">#REF!</definedName>
    <definedName name="AnteriorCobra" localSheetId="75">#REF!</definedName>
    <definedName name="AnteriorCobra" localSheetId="76">#REF!</definedName>
    <definedName name="AnteriorCobra" localSheetId="77">#REF!</definedName>
    <definedName name="AnteriorCobra" localSheetId="78">#REF!</definedName>
    <definedName name="AnteriorCobra" localSheetId="79">#REF!</definedName>
    <definedName name="AnteriorCobra" localSheetId="80">#REF!</definedName>
    <definedName name="AnteriorCobra" localSheetId="82">#REF!</definedName>
    <definedName name="AnteriorCobra" localSheetId="81">#REF!</definedName>
    <definedName name="AnteriorCobra" localSheetId="11">#REF!</definedName>
    <definedName name="AnteriorCobra" localSheetId="83">#REF!</definedName>
    <definedName name="AnteriorCobra" localSheetId="84">#REF!</definedName>
    <definedName name="AnteriorCobra" localSheetId="85">#REF!</definedName>
    <definedName name="AnteriorCobra" localSheetId="86">#REF!</definedName>
    <definedName name="AnteriorCobra" localSheetId="87">#REF!</definedName>
    <definedName name="AnteriorCobra" localSheetId="88">#REF!</definedName>
    <definedName name="AnteriorCobra" localSheetId="89">#REF!</definedName>
    <definedName name="AnteriorCobra" localSheetId="90">#REF!</definedName>
    <definedName name="AnteriorCobra" localSheetId="91">#REF!</definedName>
    <definedName name="AnteriorCobra" localSheetId="92">#REF!</definedName>
    <definedName name="AnteriorCobra" localSheetId="12">#REF!</definedName>
    <definedName name="AnteriorCobra">#REF!</definedName>
    <definedName name="aq" localSheetId="13">#REF!</definedName>
    <definedName name="aq" localSheetId="14">#REF!</definedName>
    <definedName name="aq" localSheetId="15">#REF!</definedName>
    <definedName name="aq" localSheetId="16">#REF!</definedName>
    <definedName name="aq" localSheetId="17">#REF!</definedName>
    <definedName name="aq" localSheetId="18">#REF!</definedName>
    <definedName name="aq" localSheetId="19">#REF!</definedName>
    <definedName name="aq" localSheetId="20">#REF!</definedName>
    <definedName name="aq" localSheetId="21">#REF!</definedName>
    <definedName name="aq" localSheetId="22">#REF!</definedName>
    <definedName name="aq" localSheetId="24">#REF!</definedName>
    <definedName name="aq" localSheetId="25">#REF!</definedName>
    <definedName name="aq" localSheetId="26">#REF!</definedName>
    <definedName name="aq" localSheetId="27">#REF!</definedName>
    <definedName name="aq" localSheetId="28">#REF!</definedName>
    <definedName name="aq" localSheetId="29">#REF!</definedName>
    <definedName name="aq" localSheetId="31">#REF!</definedName>
    <definedName name="aq" localSheetId="32">#REF!</definedName>
    <definedName name="aq" localSheetId="33">#REF!</definedName>
    <definedName name="aq" localSheetId="35">#REF!</definedName>
    <definedName name="aq" localSheetId="36">#REF!</definedName>
    <definedName name="aq" localSheetId="37">#REF!</definedName>
    <definedName name="aq" localSheetId="38">#REF!</definedName>
    <definedName name="aq" localSheetId="39">#REF!</definedName>
    <definedName name="aq" localSheetId="41">#REF!</definedName>
    <definedName name="aq" localSheetId="42">#REF!</definedName>
    <definedName name="aq" localSheetId="43">#REF!</definedName>
    <definedName name="aq" localSheetId="44">#REF!</definedName>
    <definedName name="aq" localSheetId="45">#REF!</definedName>
    <definedName name="aq" localSheetId="46">#REF!</definedName>
    <definedName name="aq" localSheetId="47">#REF!</definedName>
    <definedName name="aq" localSheetId="48">#REF!</definedName>
    <definedName name="aq" localSheetId="49">#REF!</definedName>
    <definedName name="aq" localSheetId="51">#REF!</definedName>
    <definedName name="aq" localSheetId="53">#REF!</definedName>
    <definedName name="aq" localSheetId="54">#REF!</definedName>
    <definedName name="aq" localSheetId="55">#REF!</definedName>
    <definedName name="aq" localSheetId="56">#REF!</definedName>
    <definedName name="aq" localSheetId="57">#REF!</definedName>
    <definedName name="aq" localSheetId="58">#REF!</definedName>
    <definedName name="aq" localSheetId="59">#REF!</definedName>
    <definedName name="aq" localSheetId="60">#REF!</definedName>
    <definedName name="aq" localSheetId="61">#REF!</definedName>
    <definedName name="aq" localSheetId="62">#REF!</definedName>
    <definedName name="aq" localSheetId="63">#REF!</definedName>
    <definedName name="aq" localSheetId="66">#REF!</definedName>
    <definedName name="aq" localSheetId="70">#REF!</definedName>
    <definedName name="aq" localSheetId="10">#REF!</definedName>
    <definedName name="aq" localSheetId="74">#REF!</definedName>
    <definedName name="aq" localSheetId="75">#REF!</definedName>
    <definedName name="aq" localSheetId="76">#REF!</definedName>
    <definedName name="aq" localSheetId="77">#REF!</definedName>
    <definedName name="aq" localSheetId="78">#REF!</definedName>
    <definedName name="aq" localSheetId="79">#REF!</definedName>
    <definedName name="aq" localSheetId="80">#REF!</definedName>
    <definedName name="aq" localSheetId="82">#REF!</definedName>
    <definedName name="aq" localSheetId="81">#REF!</definedName>
    <definedName name="aq" localSheetId="11">#REF!</definedName>
    <definedName name="aq" localSheetId="83">#REF!</definedName>
    <definedName name="aq" localSheetId="84">#REF!</definedName>
    <definedName name="aq" localSheetId="85">#REF!</definedName>
    <definedName name="aq" localSheetId="86">#REF!</definedName>
    <definedName name="aq" localSheetId="87">#REF!</definedName>
    <definedName name="aq" localSheetId="88">#REF!</definedName>
    <definedName name="aq" localSheetId="89">#REF!</definedName>
    <definedName name="aq" localSheetId="90">#REF!</definedName>
    <definedName name="aq" localSheetId="91">#REF!</definedName>
    <definedName name="aq" localSheetId="92">#REF!</definedName>
    <definedName name="aq" localSheetId="12">#REF!</definedName>
    <definedName name="aq">#REF!</definedName>
    <definedName name="AREA" localSheetId="13">#REF!</definedName>
    <definedName name="AREA" localSheetId="14">#REF!</definedName>
    <definedName name="AREA" localSheetId="15">#REF!</definedName>
    <definedName name="AREA" localSheetId="16">#REF!</definedName>
    <definedName name="AREA" localSheetId="17">#REF!</definedName>
    <definedName name="AREA" localSheetId="18">#REF!</definedName>
    <definedName name="AREA" localSheetId="19">#REF!</definedName>
    <definedName name="AREA" localSheetId="20">#REF!</definedName>
    <definedName name="AREA" localSheetId="21">#REF!</definedName>
    <definedName name="AREA" localSheetId="22">#REF!</definedName>
    <definedName name="AREA" localSheetId="24">#REF!</definedName>
    <definedName name="AREA" localSheetId="25">#REF!</definedName>
    <definedName name="AREA" localSheetId="26">#REF!</definedName>
    <definedName name="AREA" localSheetId="27">#REF!</definedName>
    <definedName name="AREA" localSheetId="28">#REF!</definedName>
    <definedName name="AREA" localSheetId="29">#REF!</definedName>
    <definedName name="AREA" localSheetId="31">#REF!</definedName>
    <definedName name="AREA" localSheetId="32">#REF!</definedName>
    <definedName name="AREA" localSheetId="33">#REF!</definedName>
    <definedName name="AREA" localSheetId="35">#REF!</definedName>
    <definedName name="AREA" localSheetId="36">#REF!</definedName>
    <definedName name="AREA" localSheetId="37">#REF!</definedName>
    <definedName name="AREA" localSheetId="38">#REF!</definedName>
    <definedName name="AREA" localSheetId="39">#REF!</definedName>
    <definedName name="AREA" localSheetId="41">#REF!</definedName>
    <definedName name="AREA" localSheetId="42">#REF!</definedName>
    <definedName name="AREA" localSheetId="43">#REF!</definedName>
    <definedName name="AREA" localSheetId="44">#REF!</definedName>
    <definedName name="AREA" localSheetId="45">#REF!</definedName>
    <definedName name="AREA" localSheetId="46">#REF!</definedName>
    <definedName name="AREA" localSheetId="47">#REF!</definedName>
    <definedName name="AREA" localSheetId="48">#REF!</definedName>
    <definedName name="AREA" localSheetId="49">#REF!</definedName>
    <definedName name="AREA" localSheetId="51">#REF!</definedName>
    <definedName name="AREA" localSheetId="53">#REF!</definedName>
    <definedName name="AREA" localSheetId="54">#REF!</definedName>
    <definedName name="AREA" localSheetId="55">#REF!</definedName>
    <definedName name="AREA" localSheetId="56">#REF!</definedName>
    <definedName name="AREA" localSheetId="57">#REF!</definedName>
    <definedName name="AREA" localSheetId="58">#REF!</definedName>
    <definedName name="AREA" localSheetId="59">#REF!</definedName>
    <definedName name="AREA" localSheetId="60">#REF!</definedName>
    <definedName name="AREA" localSheetId="61">#REF!</definedName>
    <definedName name="AREA" localSheetId="62">#REF!</definedName>
    <definedName name="AREA" localSheetId="63">#REF!</definedName>
    <definedName name="AREA" localSheetId="66">#REF!</definedName>
    <definedName name="AREA" localSheetId="70">#REF!</definedName>
    <definedName name="AREA" localSheetId="10">#REF!</definedName>
    <definedName name="AREA" localSheetId="74">#REF!</definedName>
    <definedName name="AREA" localSheetId="75">#REF!</definedName>
    <definedName name="AREA" localSheetId="76">#REF!</definedName>
    <definedName name="AREA" localSheetId="77">#REF!</definedName>
    <definedName name="AREA" localSheetId="78">#REF!</definedName>
    <definedName name="AREA" localSheetId="79">#REF!</definedName>
    <definedName name="AREA" localSheetId="80">#REF!</definedName>
    <definedName name="AREA" localSheetId="82">#REF!</definedName>
    <definedName name="AREA" localSheetId="81">#REF!</definedName>
    <definedName name="AREA" localSheetId="11">#REF!</definedName>
    <definedName name="AREA" localSheetId="83">#REF!</definedName>
    <definedName name="AREA" localSheetId="84">#REF!</definedName>
    <definedName name="AREA" localSheetId="85">#REF!</definedName>
    <definedName name="AREA" localSheetId="86">#REF!</definedName>
    <definedName name="AREA" localSheetId="87">#REF!</definedName>
    <definedName name="AREA" localSheetId="88">#REF!</definedName>
    <definedName name="AREA" localSheetId="89">#REF!</definedName>
    <definedName name="AREA" localSheetId="90">#REF!</definedName>
    <definedName name="AREA" localSheetId="91">#REF!</definedName>
    <definedName name="AREA" localSheetId="92">#REF!</definedName>
    <definedName name="AREA" localSheetId="12">#REF!</definedName>
    <definedName name="AREA">#REF!</definedName>
    <definedName name="_xlnm.Print_Area" localSheetId="4">'1'!$A$1:$L$56</definedName>
    <definedName name="_xlnm.Print_Area" localSheetId="13">'10'!$A$1:$L$57</definedName>
    <definedName name="_xlnm.Print_Area" localSheetId="14">'11'!$A$1:$L$57</definedName>
    <definedName name="_xlnm.Print_Area" localSheetId="15">'12'!$A$1:$L$57</definedName>
    <definedName name="_xlnm.Print_Area" localSheetId="16">'13'!$A$1:$L$57</definedName>
    <definedName name="_xlnm.Print_Area" localSheetId="17">'14'!$A$1:$L$53</definedName>
    <definedName name="_xlnm.Print_Area" localSheetId="18">'15'!$A$1:$L$57</definedName>
    <definedName name="_xlnm.Print_Area" localSheetId="19">'16'!$A$1:$L$57</definedName>
    <definedName name="_xlnm.Print_Area" localSheetId="20">'17'!$A$1:$L$57</definedName>
    <definedName name="_xlnm.Print_Area" localSheetId="21">'18'!$A$1:$L$57</definedName>
    <definedName name="_xlnm.Print_Area" localSheetId="22">'19'!$A$1:$L$57</definedName>
    <definedName name="_xlnm.Print_Area" localSheetId="5">'2'!$A$1:$L$57</definedName>
    <definedName name="_xlnm.Print_Area" localSheetId="23">'20'!$A$1:$L$58</definedName>
    <definedName name="_xlnm.Print_Area" localSheetId="24">'21'!$A$1:$L$57</definedName>
    <definedName name="_xlnm.Print_Area" localSheetId="25">'22'!$A$1:$L$57</definedName>
    <definedName name="_xlnm.Print_Area" localSheetId="26">'23'!$A$1:$L$57</definedName>
    <definedName name="_xlnm.Print_Area" localSheetId="27">'24'!$A$1:$L$57</definedName>
    <definedName name="_xlnm.Print_Area" localSheetId="28">'25'!$A$1:$L$57</definedName>
    <definedName name="_xlnm.Print_Area" localSheetId="29">'26'!$A$1:$L$57</definedName>
    <definedName name="_xlnm.Print_Area" localSheetId="30">'27'!$A$1:$L$57</definedName>
    <definedName name="_xlnm.Print_Area" localSheetId="31">'28'!$A$1:$L$57</definedName>
    <definedName name="_xlnm.Print_Area" localSheetId="32">'29'!$A$1:$L$57</definedName>
    <definedName name="_xlnm.Print_Area" localSheetId="6">'3'!$A$1:$L$58</definedName>
    <definedName name="_xlnm.Print_Area" localSheetId="33">'30'!$A$1:$L$57</definedName>
    <definedName name="_xlnm.Print_Area" localSheetId="34">'31'!$A$1:$L$57</definedName>
    <definedName name="_xlnm.Print_Area" localSheetId="35">'32'!$A$1:$L$57</definedName>
    <definedName name="_xlnm.Print_Area" localSheetId="36">'33'!$A$1:$L$57</definedName>
    <definedName name="_xlnm.Print_Area" localSheetId="37">'34'!$A$1:$L$57</definedName>
    <definedName name="_xlnm.Print_Area" localSheetId="38">'35'!$A$1:$L$57</definedName>
    <definedName name="_xlnm.Print_Area" localSheetId="39">'36'!$A$1:$L$57</definedName>
    <definedName name="_xlnm.Print_Area" localSheetId="40">'37'!$A$1:$L$55</definedName>
    <definedName name="_xlnm.Print_Area" localSheetId="41">'38'!$A$1:$L$57</definedName>
    <definedName name="_xlnm.Print_Area" localSheetId="42">'39'!$A$1:$L$57</definedName>
    <definedName name="_xlnm.Print_Area" localSheetId="7">'4'!$A$1:$L$57</definedName>
    <definedName name="_xlnm.Print_Area" localSheetId="43">'40'!$A$1:$L$57</definedName>
    <definedName name="_xlnm.Print_Area" localSheetId="44">'41'!$A$1:$L$57</definedName>
    <definedName name="_xlnm.Print_Area" localSheetId="45">'42'!$A$1:$L$57</definedName>
    <definedName name="_xlnm.Print_Area" localSheetId="46">'43'!$A$1:$L$57</definedName>
    <definedName name="_xlnm.Print_Area" localSheetId="47">'44'!$A$1:$L$57</definedName>
    <definedName name="_xlnm.Print_Area" localSheetId="48">'45'!$A$1:$L$57</definedName>
    <definedName name="_xlnm.Print_Area" localSheetId="49">'46'!$A$1:$L$57</definedName>
    <definedName name="_xlnm.Print_Area" localSheetId="50">'47'!$A$1:$L$57</definedName>
    <definedName name="_xlnm.Print_Area" localSheetId="51">'48'!$A$1:$L$57</definedName>
    <definedName name="_xlnm.Print_Area" localSheetId="52">'49'!$A$1:$L$58</definedName>
    <definedName name="_xlnm.Print_Area" localSheetId="8">'5'!$A$1:$L$57</definedName>
    <definedName name="_xlnm.Print_Area" localSheetId="53">'50'!$A$1:$L$58</definedName>
    <definedName name="_xlnm.Print_Area" localSheetId="54">'51'!$A$1:$L$57</definedName>
    <definedName name="_xlnm.Print_Area" localSheetId="55">'52'!$A$1:$L$57</definedName>
    <definedName name="_xlnm.Print_Area" localSheetId="56">'53'!$A$1:$L$57</definedName>
    <definedName name="_xlnm.Print_Area" localSheetId="57">'54'!$A$1:$L$57</definedName>
    <definedName name="_xlnm.Print_Area" localSheetId="58">'55'!$A$1:$L$58</definedName>
    <definedName name="_xlnm.Print_Area" localSheetId="59">'56'!$A$1:$L$57</definedName>
    <definedName name="_xlnm.Print_Area" localSheetId="60">'57'!$A$1:$L$57</definedName>
    <definedName name="_xlnm.Print_Area" localSheetId="61">'58'!$A$1:$L$57</definedName>
    <definedName name="_xlnm.Print_Area" localSheetId="62">'59'!$A$1:$L$58</definedName>
    <definedName name="_xlnm.Print_Area" localSheetId="9">'6'!$A$1:$L$57</definedName>
    <definedName name="_xlnm.Print_Area" localSheetId="63">'60'!$A$1:$L$57</definedName>
    <definedName name="_xlnm.Print_Area" localSheetId="64">'61'!$A$1:$L$57</definedName>
    <definedName name="_xlnm.Print_Area" localSheetId="65">'62'!$A$1:$L$57</definedName>
    <definedName name="_xlnm.Print_Area" localSheetId="66">'63'!$A$1:$L$57</definedName>
    <definedName name="_xlnm.Print_Area" localSheetId="67">'64'!$A$1:$L$57</definedName>
    <definedName name="_xlnm.Print_Area" localSheetId="68">'65'!$A$1:$L$57</definedName>
    <definedName name="_xlnm.Print_Area" localSheetId="69">'66'!$A$1:$L$57</definedName>
    <definedName name="_xlnm.Print_Area" localSheetId="70">'67'!$A$1:$L$57</definedName>
    <definedName name="_xlnm.Print_Area" localSheetId="71">'68'!$A$1:$L$57</definedName>
    <definedName name="_xlnm.Print_Area" localSheetId="72">'69'!$A$1:$L$57</definedName>
    <definedName name="_xlnm.Print_Area" localSheetId="10">'7'!$A$1:$L$58</definedName>
    <definedName name="_xlnm.Print_Area" localSheetId="73">'70'!$A$1:$L$57</definedName>
    <definedName name="_xlnm.Print_Area" localSheetId="74">'71'!$A$1:$L$57</definedName>
    <definedName name="_xlnm.Print_Area" localSheetId="75">'72'!$A$1:$L$57</definedName>
    <definedName name="_xlnm.Print_Area" localSheetId="76">'73'!$A$1:$L$57</definedName>
    <definedName name="_xlnm.Print_Area" localSheetId="77">'74'!$A$1:$L$57</definedName>
    <definedName name="_xlnm.Print_Area" localSheetId="78">'75'!$A$1:$L$57</definedName>
    <definedName name="_xlnm.Print_Area" localSheetId="79">'76'!$A$1:$L$57</definedName>
    <definedName name="_xlnm.Print_Area" localSheetId="80">'77'!$A$1:$L$57</definedName>
    <definedName name="_xlnm.Print_Area" localSheetId="82">'78'!$A$1:$L$57</definedName>
    <definedName name="_xlnm.Print_Area" localSheetId="81">'79'!$A$1:$L$57</definedName>
    <definedName name="_xlnm.Print_Area" localSheetId="11">'8'!$A$1:$L$57</definedName>
    <definedName name="_xlnm.Print_Area" localSheetId="83">'80'!$A$1:$L$57</definedName>
    <definedName name="_xlnm.Print_Area" localSheetId="84">'81'!$A$1:$L$57</definedName>
    <definedName name="_xlnm.Print_Area" localSheetId="85">'82'!$A$1:$L$56</definedName>
    <definedName name="_xlnm.Print_Area" localSheetId="86">'83'!$A$1:$L$57</definedName>
    <definedName name="_xlnm.Print_Area" localSheetId="87">'84'!$A$1:$L$57</definedName>
    <definedName name="_xlnm.Print_Area" localSheetId="88">'85'!$A$1:$L$57</definedName>
    <definedName name="_xlnm.Print_Area" localSheetId="89">'86'!$A$1:$L$57</definedName>
    <definedName name="_xlnm.Print_Area" localSheetId="90">'87'!$A$1:$L$57</definedName>
    <definedName name="_xlnm.Print_Area" localSheetId="91">'88'!$A$1:$L$57</definedName>
    <definedName name="_xlnm.Print_Area" localSheetId="92">'89'!$A$1:$L$57</definedName>
    <definedName name="_xlnm.Print_Area" localSheetId="12">'9'!$A$1:$L$58</definedName>
    <definedName name="_xlnm.Print_Area" localSheetId="1">'BASE DE DATOS'!$A$1:$K$114</definedName>
    <definedName name="_xlnm.Print_Area" localSheetId="2">'DESEGREGACION TECNOLOGICA'!$A$2:$K$101</definedName>
    <definedName name="_xlnm.Print_Area" localSheetId="3">'Presupuesto '!$A$1:$G$93</definedName>
    <definedName name="_xlnm.Print_Area">#REF!</definedName>
    <definedName name="as" localSheetId="13">#REF!</definedName>
    <definedName name="as" localSheetId="14">#REF!</definedName>
    <definedName name="as" localSheetId="15">#REF!</definedName>
    <definedName name="as" localSheetId="16">#REF!</definedName>
    <definedName name="as" localSheetId="17">#REF!</definedName>
    <definedName name="as" localSheetId="18">#REF!</definedName>
    <definedName name="as" localSheetId="19">#REF!</definedName>
    <definedName name="as" localSheetId="20">#REF!</definedName>
    <definedName name="as" localSheetId="21">#REF!</definedName>
    <definedName name="as" localSheetId="22">#REF!</definedName>
    <definedName name="as" localSheetId="24">#REF!</definedName>
    <definedName name="as" localSheetId="25">#REF!</definedName>
    <definedName name="as" localSheetId="26">#REF!</definedName>
    <definedName name="as" localSheetId="27">#REF!</definedName>
    <definedName name="as" localSheetId="28">#REF!</definedName>
    <definedName name="as" localSheetId="29">#REF!</definedName>
    <definedName name="as" localSheetId="31">#REF!</definedName>
    <definedName name="as" localSheetId="32">#REF!</definedName>
    <definedName name="as" localSheetId="33">#REF!</definedName>
    <definedName name="as" localSheetId="35">#REF!</definedName>
    <definedName name="as" localSheetId="36">#REF!</definedName>
    <definedName name="as" localSheetId="37">#REF!</definedName>
    <definedName name="as" localSheetId="38">#REF!</definedName>
    <definedName name="as" localSheetId="39">#REF!</definedName>
    <definedName name="as" localSheetId="41">#REF!</definedName>
    <definedName name="as" localSheetId="42">#REF!</definedName>
    <definedName name="as" localSheetId="43">#REF!</definedName>
    <definedName name="as" localSheetId="44">#REF!</definedName>
    <definedName name="as" localSheetId="45">#REF!</definedName>
    <definedName name="as" localSheetId="46">#REF!</definedName>
    <definedName name="as" localSheetId="47">#REF!</definedName>
    <definedName name="as" localSheetId="48">#REF!</definedName>
    <definedName name="as" localSheetId="49">#REF!</definedName>
    <definedName name="as" localSheetId="51">#REF!</definedName>
    <definedName name="as" localSheetId="53">#REF!</definedName>
    <definedName name="as" localSheetId="54">#REF!</definedName>
    <definedName name="as" localSheetId="55">#REF!</definedName>
    <definedName name="as" localSheetId="56">#REF!</definedName>
    <definedName name="as" localSheetId="57">#REF!</definedName>
    <definedName name="as" localSheetId="58">#REF!</definedName>
    <definedName name="as" localSheetId="59">#REF!</definedName>
    <definedName name="as" localSheetId="60">#REF!</definedName>
    <definedName name="as" localSheetId="61">#REF!</definedName>
    <definedName name="as" localSheetId="62">#REF!</definedName>
    <definedName name="as" localSheetId="63">#REF!</definedName>
    <definedName name="as" localSheetId="66">#REF!</definedName>
    <definedName name="as" localSheetId="70">#REF!</definedName>
    <definedName name="as" localSheetId="10">#REF!</definedName>
    <definedName name="as" localSheetId="74">#REF!</definedName>
    <definedName name="as" localSheetId="75">#REF!</definedName>
    <definedName name="as" localSheetId="76">#REF!</definedName>
    <definedName name="as" localSheetId="77">#REF!</definedName>
    <definedName name="as" localSheetId="78">#REF!</definedName>
    <definedName name="as" localSheetId="79">#REF!</definedName>
    <definedName name="as" localSheetId="80">#REF!</definedName>
    <definedName name="as" localSheetId="82">#REF!</definedName>
    <definedName name="as" localSheetId="81">#REF!</definedName>
    <definedName name="as" localSheetId="11">#REF!</definedName>
    <definedName name="as" localSheetId="83">#REF!</definedName>
    <definedName name="as" localSheetId="84">#REF!</definedName>
    <definedName name="as" localSheetId="85">#REF!</definedName>
    <definedName name="as" localSheetId="86">#REF!</definedName>
    <definedName name="as" localSheetId="87">#REF!</definedName>
    <definedName name="as" localSheetId="88">#REF!</definedName>
    <definedName name="as" localSheetId="89">#REF!</definedName>
    <definedName name="as" localSheetId="90">#REF!</definedName>
    <definedName name="as" localSheetId="91">#REF!</definedName>
    <definedName name="as" localSheetId="92">#REF!</definedName>
    <definedName name="as" localSheetId="12">#REF!</definedName>
    <definedName name="as">#REF!</definedName>
    <definedName name="ASPERSION_1.1" localSheetId="13">#REF!</definedName>
    <definedName name="ASPERSION_1.1" localSheetId="14">#REF!</definedName>
    <definedName name="ASPERSION_1.1" localSheetId="15">#REF!</definedName>
    <definedName name="ASPERSION_1.1" localSheetId="16">#REF!</definedName>
    <definedName name="ASPERSION_1.1" localSheetId="17">#REF!</definedName>
    <definedName name="ASPERSION_1.1" localSheetId="18">#REF!</definedName>
    <definedName name="ASPERSION_1.1" localSheetId="19">#REF!</definedName>
    <definedName name="ASPERSION_1.1" localSheetId="20">#REF!</definedName>
    <definedName name="ASPERSION_1.1" localSheetId="21">#REF!</definedName>
    <definedName name="ASPERSION_1.1" localSheetId="22">#REF!</definedName>
    <definedName name="ASPERSION_1.1" localSheetId="24">#REF!</definedName>
    <definedName name="ASPERSION_1.1" localSheetId="25">#REF!</definedName>
    <definedName name="ASPERSION_1.1" localSheetId="26">#REF!</definedName>
    <definedName name="ASPERSION_1.1" localSheetId="27">#REF!</definedName>
    <definedName name="ASPERSION_1.1" localSheetId="28">#REF!</definedName>
    <definedName name="ASPERSION_1.1" localSheetId="29">#REF!</definedName>
    <definedName name="ASPERSION_1.1" localSheetId="31">#REF!</definedName>
    <definedName name="ASPERSION_1.1" localSheetId="32">#REF!</definedName>
    <definedName name="ASPERSION_1.1" localSheetId="33">#REF!</definedName>
    <definedName name="ASPERSION_1.1" localSheetId="35">#REF!</definedName>
    <definedName name="ASPERSION_1.1" localSheetId="36">#REF!</definedName>
    <definedName name="ASPERSION_1.1" localSheetId="37">#REF!</definedName>
    <definedName name="ASPERSION_1.1" localSheetId="38">#REF!</definedName>
    <definedName name="ASPERSION_1.1" localSheetId="39">#REF!</definedName>
    <definedName name="ASPERSION_1.1" localSheetId="41">#REF!</definedName>
    <definedName name="ASPERSION_1.1" localSheetId="42">#REF!</definedName>
    <definedName name="ASPERSION_1.1" localSheetId="43">#REF!</definedName>
    <definedName name="ASPERSION_1.1" localSheetId="44">#REF!</definedName>
    <definedName name="ASPERSION_1.1" localSheetId="45">#REF!</definedName>
    <definedName name="ASPERSION_1.1" localSheetId="46">#REF!</definedName>
    <definedName name="ASPERSION_1.1" localSheetId="47">#REF!</definedName>
    <definedName name="ASPERSION_1.1" localSheetId="48">#REF!</definedName>
    <definedName name="ASPERSION_1.1" localSheetId="49">#REF!</definedName>
    <definedName name="ASPERSION_1.1" localSheetId="51">#REF!</definedName>
    <definedName name="ASPERSION_1.1" localSheetId="53">#REF!</definedName>
    <definedName name="ASPERSION_1.1" localSheetId="54">#REF!</definedName>
    <definedName name="ASPERSION_1.1" localSheetId="55">#REF!</definedName>
    <definedName name="ASPERSION_1.1" localSheetId="56">#REF!</definedName>
    <definedName name="ASPERSION_1.1" localSheetId="57">#REF!</definedName>
    <definedName name="ASPERSION_1.1" localSheetId="58">#REF!</definedName>
    <definedName name="ASPERSION_1.1" localSheetId="59">#REF!</definedName>
    <definedName name="ASPERSION_1.1" localSheetId="60">#REF!</definedName>
    <definedName name="ASPERSION_1.1" localSheetId="61">#REF!</definedName>
    <definedName name="ASPERSION_1.1" localSheetId="62">#REF!</definedName>
    <definedName name="ASPERSION_1.1" localSheetId="63">#REF!</definedName>
    <definedName name="ASPERSION_1.1" localSheetId="66">#REF!</definedName>
    <definedName name="ASPERSION_1.1" localSheetId="70">#REF!</definedName>
    <definedName name="ASPERSION_1.1" localSheetId="10">#REF!</definedName>
    <definedName name="ASPERSION_1.1" localSheetId="74">#REF!</definedName>
    <definedName name="ASPERSION_1.1" localSheetId="75">#REF!</definedName>
    <definedName name="ASPERSION_1.1" localSheetId="76">#REF!</definedName>
    <definedName name="ASPERSION_1.1" localSheetId="77">#REF!</definedName>
    <definedName name="ASPERSION_1.1" localSheetId="78">#REF!</definedName>
    <definedName name="ASPERSION_1.1" localSheetId="79">#REF!</definedName>
    <definedName name="ASPERSION_1.1" localSheetId="80">#REF!</definedName>
    <definedName name="ASPERSION_1.1" localSheetId="82">#REF!</definedName>
    <definedName name="ASPERSION_1.1" localSheetId="81">#REF!</definedName>
    <definedName name="ASPERSION_1.1" localSheetId="11">#REF!</definedName>
    <definedName name="ASPERSION_1.1" localSheetId="83">#REF!</definedName>
    <definedName name="ASPERSION_1.1" localSheetId="84">#REF!</definedName>
    <definedName name="ASPERSION_1.1" localSheetId="85">#REF!</definedName>
    <definedName name="ASPERSION_1.1" localSheetId="86">#REF!</definedName>
    <definedName name="ASPERSION_1.1" localSheetId="87">#REF!</definedName>
    <definedName name="ASPERSION_1.1" localSheetId="88">#REF!</definedName>
    <definedName name="ASPERSION_1.1" localSheetId="89">#REF!</definedName>
    <definedName name="ASPERSION_1.1" localSheetId="90">#REF!</definedName>
    <definedName name="ASPERSION_1.1" localSheetId="91">#REF!</definedName>
    <definedName name="ASPERSION_1.1" localSheetId="92">#REF!</definedName>
    <definedName name="ASPERSION_1.1" localSheetId="12">#REF!</definedName>
    <definedName name="ASPERSION_1.1">#REF!</definedName>
    <definedName name="ASPRESION" localSheetId="13">#REF!</definedName>
    <definedName name="ASPRESION" localSheetId="14">#REF!</definedName>
    <definedName name="ASPRESION" localSheetId="15">#REF!</definedName>
    <definedName name="ASPRESION" localSheetId="16">#REF!</definedName>
    <definedName name="ASPRESION" localSheetId="17">#REF!</definedName>
    <definedName name="ASPRESION" localSheetId="18">#REF!</definedName>
    <definedName name="ASPRESION" localSheetId="19">#REF!</definedName>
    <definedName name="ASPRESION" localSheetId="20">#REF!</definedName>
    <definedName name="ASPRESION" localSheetId="21">#REF!</definedName>
    <definedName name="ASPRESION" localSheetId="22">#REF!</definedName>
    <definedName name="ASPRESION" localSheetId="24">#REF!</definedName>
    <definedName name="ASPRESION" localSheetId="25">#REF!</definedName>
    <definedName name="ASPRESION" localSheetId="26">#REF!</definedName>
    <definedName name="ASPRESION" localSheetId="27">#REF!</definedName>
    <definedName name="ASPRESION" localSheetId="28">#REF!</definedName>
    <definedName name="ASPRESION" localSheetId="29">#REF!</definedName>
    <definedName name="ASPRESION" localSheetId="31">#REF!</definedName>
    <definedName name="ASPRESION" localSheetId="32">#REF!</definedName>
    <definedName name="ASPRESION" localSheetId="33">#REF!</definedName>
    <definedName name="ASPRESION" localSheetId="35">#REF!</definedName>
    <definedName name="ASPRESION" localSheetId="36">#REF!</definedName>
    <definedName name="ASPRESION" localSheetId="37">#REF!</definedName>
    <definedName name="ASPRESION" localSheetId="38">#REF!</definedName>
    <definedName name="ASPRESION" localSheetId="39">#REF!</definedName>
    <definedName name="ASPRESION" localSheetId="41">#REF!</definedName>
    <definedName name="ASPRESION" localSheetId="42">#REF!</definedName>
    <definedName name="ASPRESION" localSheetId="43">#REF!</definedName>
    <definedName name="ASPRESION" localSheetId="44">#REF!</definedName>
    <definedName name="ASPRESION" localSheetId="45">#REF!</definedName>
    <definedName name="ASPRESION" localSheetId="46">#REF!</definedName>
    <definedName name="ASPRESION" localSheetId="47">#REF!</definedName>
    <definedName name="ASPRESION" localSheetId="48">#REF!</definedName>
    <definedName name="ASPRESION" localSheetId="49">#REF!</definedName>
    <definedName name="ASPRESION" localSheetId="51">#REF!</definedName>
    <definedName name="ASPRESION" localSheetId="53">#REF!</definedName>
    <definedName name="ASPRESION" localSheetId="54">#REF!</definedName>
    <definedName name="ASPRESION" localSheetId="55">#REF!</definedName>
    <definedName name="ASPRESION" localSheetId="56">#REF!</definedName>
    <definedName name="ASPRESION" localSheetId="57">#REF!</definedName>
    <definedName name="ASPRESION" localSheetId="58">#REF!</definedName>
    <definedName name="ASPRESION" localSheetId="59">#REF!</definedName>
    <definedName name="ASPRESION" localSheetId="60">#REF!</definedName>
    <definedName name="ASPRESION" localSheetId="61">#REF!</definedName>
    <definedName name="ASPRESION" localSheetId="62">#REF!</definedName>
    <definedName name="ASPRESION" localSheetId="63">#REF!</definedName>
    <definedName name="ASPRESION" localSheetId="66">#REF!</definedName>
    <definedName name="ASPRESION" localSheetId="70">#REF!</definedName>
    <definedName name="ASPRESION" localSheetId="10">#REF!</definedName>
    <definedName name="ASPRESION" localSheetId="74">#REF!</definedName>
    <definedName name="ASPRESION" localSheetId="75">#REF!</definedName>
    <definedName name="ASPRESION" localSheetId="76">#REF!</definedName>
    <definedName name="ASPRESION" localSheetId="77">#REF!</definedName>
    <definedName name="ASPRESION" localSheetId="78">#REF!</definedName>
    <definedName name="ASPRESION" localSheetId="79">#REF!</definedName>
    <definedName name="ASPRESION" localSheetId="80">#REF!</definedName>
    <definedName name="ASPRESION" localSheetId="82">#REF!</definedName>
    <definedName name="ASPRESION" localSheetId="81">#REF!</definedName>
    <definedName name="ASPRESION" localSheetId="11">#REF!</definedName>
    <definedName name="ASPRESION" localSheetId="83">#REF!</definedName>
    <definedName name="ASPRESION" localSheetId="84">#REF!</definedName>
    <definedName name="ASPRESION" localSheetId="85">#REF!</definedName>
    <definedName name="ASPRESION" localSheetId="86">#REF!</definedName>
    <definedName name="ASPRESION" localSheetId="87">#REF!</definedName>
    <definedName name="ASPRESION" localSheetId="88">#REF!</definedName>
    <definedName name="ASPRESION" localSheetId="89">#REF!</definedName>
    <definedName name="ASPRESION" localSheetId="90">#REF!</definedName>
    <definedName name="ASPRESION" localSheetId="91">#REF!</definedName>
    <definedName name="ASPRESION" localSheetId="92">#REF!</definedName>
    <definedName name="ASPRESION" localSheetId="12">#REF!</definedName>
    <definedName name="ASPRESION">#REF!</definedName>
    <definedName name="ASTM" localSheetId="13">#REF!</definedName>
    <definedName name="ASTM" localSheetId="14">#REF!</definedName>
    <definedName name="ASTM" localSheetId="15">#REF!</definedName>
    <definedName name="ASTM" localSheetId="16">#REF!</definedName>
    <definedName name="ASTM" localSheetId="17">#REF!</definedName>
    <definedName name="ASTM" localSheetId="18">#REF!</definedName>
    <definedName name="ASTM" localSheetId="19">#REF!</definedName>
    <definedName name="ASTM" localSheetId="20">#REF!</definedName>
    <definedName name="ASTM" localSheetId="21">#REF!</definedName>
    <definedName name="ASTM" localSheetId="22">#REF!</definedName>
    <definedName name="ASTM" localSheetId="24">#REF!</definedName>
    <definedName name="ASTM" localSheetId="25">#REF!</definedName>
    <definedName name="ASTM" localSheetId="26">#REF!</definedName>
    <definedName name="ASTM" localSheetId="27">#REF!</definedName>
    <definedName name="ASTM" localSheetId="28">#REF!</definedName>
    <definedName name="ASTM" localSheetId="29">#REF!</definedName>
    <definedName name="ASTM" localSheetId="31">#REF!</definedName>
    <definedName name="ASTM" localSheetId="32">#REF!</definedName>
    <definedName name="ASTM" localSheetId="33">#REF!</definedName>
    <definedName name="ASTM" localSheetId="35">#REF!</definedName>
    <definedName name="ASTM" localSheetId="36">#REF!</definedName>
    <definedName name="ASTM" localSheetId="37">#REF!</definedName>
    <definedName name="ASTM" localSheetId="38">#REF!</definedName>
    <definedName name="ASTM" localSheetId="39">#REF!</definedName>
    <definedName name="ASTM" localSheetId="41">#REF!</definedName>
    <definedName name="ASTM" localSheetId="42">#REF!</definedName>
    <definedName name="ASTM" localSheetId="43">#REF!</definedName>
    <definedName name="ASTM" localSheetId="44">#REF!</definedName>
    <definedName name="ASTM" localSheetId="45">#REF!</definedName>
    <definedName name="ASTM" localSheetId="46">#REF!</definedName>
    <definedName name="ASTM" localSheetId="47">#REF!</definedName>
    <definedName name="ASTM" localSheetId="48">#REF!</definedName>
    <definedName name="ASTM" localSheetId="49">#REF!</definedName>
    <definedName name="ASTM" localSheetId="51">#REF!</definedName>
    <definedName name="ASTM" localSheetId="53">#REF!</definedName>
    <definedName name="ASTM" localSheetId="54">#REF!</definedName>
    <definedName name="ASTM" localSheetId="55">#REF!</definedName>
    <definedName name="ASTM" localSheetId="56">#REF!</definedName>
    <definedName name="ASTM" localSheetId="57">#REF!</definedName>
    <definedName name="ASTM" localSheetId="58">#REF!</definedName>
    <definedName name="ASTM" localSheetId="59">#REF!</definedName>
    <definedName name="ASTM" localSheetId="60">#REF!</definedName>
    <definedName name="ASTM" localSheetId="61">#REF!</definedName>
    <definedName name="ASTM" localSheetId="62">#REF!</definedName>
    <definedName name="ASTM" localSheetId="63">#REF!</definedName>
    <definedName name="ASTM" localSheetId="66">#REF!</definedName>
    <definedName name="ASTM" localSheetId="70">#REF!</definedName>
    <definedName name="ASTM" localSheetId="10">#REF!</definedName>
    <definedName name="ASTM" localSheetId="74">#REF!</definedName>
    <definedName name="ASTM" localSheetId="75">#REF!</definedName>
    <definedName name="ASTM" localSheetId="76">#REF!</definedName>
    <definedName name="ASTM" localSheetId="77">#REF!</definedName>
    <definedName name="ASTM" localSheetId="78">#REF!</definedName>
    <definedName name="ASTM" localSheetId="79">#REF!</definedName>
    <definedName name="ASTM" localSheetId="80">#REF!</definedName>
    <definedName name="ASTM" localSheetId="82">#REF!</definedName>
    <definedName name="ASTM" localSheetId="81">#REF!</definedName>
    <definedName name="ASTM" localSheetId="11">#REF!</definedName>
    <definedName name="ASTM" localSheetId="83">#REF!</definedName>
    <definedName name="ASTM" localSheetId="84">#REF!</definedName>
    <definedName name="ASTM" localSheetId="85">#REF!</definedName>
    <definedName name="ASTM" localSheetId="86">#REF!</definedName>
    <definedName name="ASTM" localSheetId="87">#REF!</definedName>
    <definedName name="ASTM" localSheetId="88">#REF!</definedName>
    <definedName name="ASTM" localSheetId="89">#REF!</definedName>
    <definedName name="ASTM" localSheetId="90">#REF!</definedName>
    <definedName name="ASTM" localSheetId="91">#REF!</definedName>
    <definedName name="ASTM" localSheetId="92">#REF!</definedName>
    <definedName name="ASTM" localSheetId="12">#REF!</definedName>
    <definedName name="ASTM">#REF!</definedName>
    <definedName name="ASTM_1.2" localSheetId="13">#REF!</definedName>
    <definedName name="ASTM_1.2" localSheetId="14">#REF!</definedName>
    <definedName name="ASTM_1.2" localSheetId="15">#REF!</definedName>
    <definedName name="ASTM_1.2" localSheetId="16">#REF!</definedName>
    <definedName name="ASTM_1.2" localSheetId="17">#REF!</definedName>
    <definedName name="ASTM_1.2" localSheetId="18">#REF!</definedName>
    <definedName name="ASTM_1.2" localSheetId="19">#REF!</definedName>
    <definedName name="ASTM_1.2" localSheetId="20">#REF!</definedName>
    <definedName name="ASTM_1.2" localSheetId="21">#REF!</definedName>
    <definedName name="ASTM_1.2" localSheetId="22">#REF!</definedName>
    <definedName name="ASTM_1.2" localSheetId="24">#REF!</definedName>
    <definedName name="ASTM_1.2" localSheetId="25">#REF!</definedName>
    <definedName name="ASTM_1.2" localSheetId="26">#REF!</definedName>
    <definedName name="ASTM_1.2" localSheetId="27">#REF!</definedName>
    <definedName name="ASTM_1.2" localSheetId="28">#REF!</definedName>
    <definedName name="ASTM_1.2" localSheetId="29">#REF!</definedName>
    <definedName name="ASTM_1.2" localSheetId="31">#REF!</definedName>
    <definedName name="ASTM_1.2" localSheetId="32">#REF!</definedName>
    <definedName name="ASTM_1.2" localSheetId="33">#REF!</definedName>
    <definedName name="ASTM_1.2" localSheetId="35">#REF!</definedName>
    <definedName name="ASTM_1.2" localSheetId="36">#REF!</definedName>
    <definedName name="ASTM_1.2" localSheetId="37">#REF!</definedName>
    <definedName name="ASTM_1.2" localSheetId="38">#REF!</definedName>
    <definedName name="ASTM_1.2" localSheetId="39">#REF!</definedName>
    <definedName name="ASTM_1.2" localSheetId="41">#REF!</definedName>
    <definedName name="ASTM_1.2" localSheetId="42">#REF!</definedName>
    <definedName name="ASTM_1.2" localSheetId="43">#REF!</definedName>
    <definedName name="ASTM_1.2" localSheetId="44">#REF!</definedName>
    <definedName name="ASTM_1.2" localSheetId="45">#REF!</definedName>
    <definedName name="ASTM_1.2" localSheetId="46">#REF!</definedName>
    <definedName name="ASTM_1.2" localSheetId="47">#REF!</definedName>
    <definedName name="ASTM_1.2" localSheetId="48">#REF!</definedName>
    <definedName name="ASTM_1.2" localSheetId="49">#REF!</definedName>
    <definedName name="ASTM_1.2" localSheetId="51">#REF!</definedName>
    <definedName name="ASTM_1.2" localSheetId="53">#REF!</definedName>
    <definedName name="ASTM_1.2" localSheetId="54">#REF!</definedName>
    <definedName name="ASTM_1.2" localSheetId="55">#REF!</definedName>
    <definedName name="ASTM_1.2" localSheetId="56">#REF!</definedName>
    <definedName name="ASTM_1.2" localSheetId="57">#REF!</definedName>
    <definedName name="ASTM_1.2" localSheetId="58">#REF!</definedName>
    <definedName name="ASTM_1.2" localSheetId="59">#REF!</definedName>
    <definedName name="ASTM_1.2" localSheetId="60">#REF!</definedName>
    <definedName name="ASTM_1.2" localSheetId="61">#REF!</definedName>
    <definedName name="ASTM_1.2" localSheetId="62">#REF!</definedName>
    <definedName name="ASTM_1.2" localSheetId="63">#REF!</definedName>
    <definedName name="ASTM_1.2" localSheetId="66">#REF!</definedName>
    <definedName name="ASTM_1.2" localSheetId="70">#REF!</definedName>
    <definedName name="ASTM_1.2" localSheetId="10">#REF!</definedName>
    <definedName name="ASTM_1.2" localSheetId="74">#REF!</definedName>
    <definedName name="ASTM_1.2" localSheetId="75">#REF!</definedName>
    <definedName name="ASTM_1.2" localSheetId="76">#REF!</definedName>
    <definedName name="ASTM_1.2" localSheetId="77">#REF!</definedName>
    <definedName name="ASTM_1.2" localSheetId="78">#REF!</definedName>
    <definedName name="ASTM_1.2" localSheetId="79">#REF!</definedName>
    <definedName name="ASTM_1.2" localSheetId="80">#REF!</definedName>
    <definedName name="ASTM_1.2" localSheetId="82">#REF!</definedName>
    <definedName name="ASTM_1.2" localSheetId="81">#REF!</definedName>
    <definedName name="ASTM_1.2" localSheetId="11">#REF!</definedName>
    <definedName name="ASTM_1.2" localSheetId="83">#REF!</definedName>
    <definedName name="ASTM_1.2" localSheetId="84">#REF!</definedName>
    <definedName name="ASTM_1.2" localSheetId="85">#REF!</definedName>
    <definedName name="ASTM_1.2" localSheetId="86">#REF!</definedName>
    <definedName name="ASTM_1.2" localSheetId="87">#REF!</definedName>
    <definedName name="ASTM_1.2" localSheetId="88">#REF!</definedName>
    <definedName name="ASTM_1.2" localSheetId="89">#REF!</definedName>
    <definedName name="ASTM_1.2" localSheetId="90">#REF!</definedName>
    <definedName name="ASTM_1.2" localSheetId="91">#REF!</definedName>
    <definedName name="ASTM_1.2" localSheetId="92">#REF!</definedName>
    <definedName name="ASTM_1.2" localSheetId="12">#REF!</definedName>
    <definedName name="ASTM_1.2">#REF!</definedName>
    <definedName name="ASTM_2.2" localSheetId="13">#REF!</definedName>
    <definedName name="ASTM_2.2" localSheetId="14">#REF!</definedName>
    <definedName name="ASTM_2.2" localSheetId="15">#REF!</definedName>
    <definedName name="ASTM_2.2" localSheetId="16">#REF!</definedName>
    <definedName name="ASTM_2.2" localSheetId="17">#REF!</definedName>
    <definedName name="ASTM_2.2" localSheetId="18">#REF!</definedName>
    <definedName name="ASTM_2.2" localSheetId="19">#REF!</definedName>
    <definedName name="ASTM_2.2" localSheetId="20">#REF!</definedName>
    <definedName name="ASTM_2.2" localSheetId="21">#REF!</definedName>
    <definedName name="ASTM_2.2" localSheetId="22">#REF!</definedName>
    <definedName name="ASTM_2.2" localSheetId="24">#REF!</definedName>
    <definedName name="ASTM_2.2" localSheetId="25">#REF!</definedName>
    <definedName name="ASTM_2.2" localSheetId="26">#REF!</definedName>
    <definedName name="ASTM_2.2" localSheetId="27">#REF!</definedName>
    <definedName name="ASTM_2.2" localSheetId="28">#REF!</definedName>
    <definedName name="ASTM_2.2" localSheetId="29">#REF!</definedName>
    <definedName name="ASTM_2.2" localSheetId="31">#REF!</definedName>
    <definedName name="ASTM_2.2" localSheetId="32">#REF!</definedName>
    <definedName name="ASTM_2.2" localSheetId="33">#REF!</definedName>
    <definedName name="ASTM_2.2" localSheetId="35">#REF!</definedName>
    <definedName name="ASTM_2.2" localSheetId="36">#REF!</definedName>
    <definedName name="ASTM_2.2" localSheetId="37">#REF!</definedName>
    <definedName name="ASTM_2.2" localSheetId="38">#REF!</definedName>
    <definedName name="ASTM_2.2" localSheetId="39">#REF!</definedName>
    <definedName name="ASTM_2.2" localSheetId="41">#REF!</definedName>
    <definedName name="ASTM_2.2" localSheetId="42">#REF!</definedName>
    <definedName name="ASTM_2.2" localSheetId="43">#REF!</definedName>
    <definedName name="ASTM_2.2" localSheetId="44">#REF!</definedName>
    <definedName name="ASTM_2.2" localSheetId="45">#REF!</definedName>
    <definedName name="ASTM_2.2" localSheetId="46">#REF!</definedName>
    <definedName name="ASTM_2.2" localSheetId="47">#REF!</definedName>
    <definedName name="ASTM_2.2" localSheetId="48">#REF!</definedName>
    <definedName name="ASTM_2.2" localSheetId="49">#REF!</definedName>
    <definedName name="ASTM_2.2" localSheetId="51">#REF!</definedName>
    <definedName name="ASTM_2.2" localSheetId="53">#REF!</definedName>
    <definedName name="ASTM_2.2" localSheetId="54">#REF!</definedName>
    <definedName name="ASTM_2.2" localSheetId="55">#REF!</definedName>
    <definedName name="ASTM_2.2" localSheetId="56">#REF!</definedName>
    <definedName name="ASTM_2.2" localSheetId="57">#REF!</definedName>
    <definedName name="ASTM_2.2" localSheetId="58">#REF!</definedName>
    <definedName name="ASTM_2.2" localSheetId="59">#REF!</definedName>
    <definedName name="ASTM_2.2" localSheetId="60">#REF!</definedName>
    <definedName name="ASTM_2.2" localSheetId="61">#REF!</definedName>
    <definedName name="ASTM_2.2" localSheetId="62">#REF!</definedName>
    <definedName name="ASTM_2.2" localSheetId="63">#REF!</definedName>
    <definedName name="ASTM_2.2" localSheetId="66">#REF!</definedName>
    <definedName name="ASTM_2.2" localSheetId="70">#REF!</definedName>
    <definedName name="ASTM_2.2" localSheetId="10">#REF!</definedName>
    <definedName name="ASTM_2.2" localSheetId="74">#REF!</definedName>
    <definedName name="ASTM_2.2" localSheetId="75">#REF!</definedName>
    <definedName name="ASTM_2.2" localSheetId="76">#REF!</definedName>
    <definedName name="ASTM_2.2" localSheetId="77">#REF!</definedName>
    <definedName name="ASTM_2.2" localSheetId="78">#REF!</definedName>
    <definedName name="ASTM_2.2" localSheetId="79">#REF!</definedName>
    <definedName name="ASTM_2.2" localSheetId="80">#REF!</definedName>
    <definedName name="ASTM_2.2" localSheetId="82">#REF!</definedName>
    <definedName name="ASTM_2.2" localSheetId="81">#REF!</definedName>
    <definedName name="ASTM_2.2" localSheetId="11">#REF!</definedName>
    <definedName name="ASTM_2.2" localSheetId="83">#REF!</definedName>
    <definedName name="ASTM_2.2" localSheetId="84">#REF!</definedName>
    <definedName name="ASTM_2.2" localSheetId="85">#REF!</definedName>
    <definedName name="ASTM_2.2" localSheetId="86">#REF!</definedName>
    <definedName name="ASTM_2.2" localSheetId="87">#REF!</definedName>
    <definedName name="ASTM_2.2" localSheetId="88">#REF!</definedName>
    <definedName name="ASTM_2.2" localSheetId="89">#REF!</definedName>
    <definedName name="ASTM_2.2" localSheetId="90">#REF!</definedName>
    <definedName name="ASTM_2.2" localSheetId="91">#REF!</definedName>
    <definedName name="ASTM_2.2" localSheetId="92">#REF!</definedName>
    <definedName name="ASTM_2.2" localSheetId="12">#REF!</definedName>
    <definedName name="ASTM_2.2">#REF!</definedName>
    <definedName name="aw" localSheetId="13">'[3]LISTA PVP USD'!#REF!</definedName>
    <definedName name="aw" localSheetId="14">'[3]LISTA PVP USD'!#REF!</definedName>
    <definedName name="aw" localSheetId="15">'[3]LISTA PVP USD'!#REF!</definedName>
    <definedName name="aw" localSheetId="16">'[3]LISTA PVP USD'!#REF!</definedName>
    <definedName name="aw" localSheetId="17">'[3]LISTA PVP USD'!#REF!</definedName>
    <definedName name="aw" localSheetId="18">'[3]LISTA PVP USD'!#REF!</definedName>
    <definedName name="aw" localSheetId="19">'[3]LISTA PVP USD'!#REF!</definedName>
    <definedName name="aw" localSheetId="20">'[3]LISTA PVP USD'!#REF!</definedName>
    <definedName name="aw" localSheetId="21">'[3]LISTA PVP USD'!#REF!</definedName>
    <definedName name="aw" localSheetId="22">'[3]LISTA PVP USD'!#REF!</definedName>
    <definedName name="aw" localSheetId="24">'[3]LISTA PVP USD'!#REF!</definedName>
    <definedName name="aw" localSheetId="25">'[3]LISTA PVP USD'!#REF!</definedName>
    <definedName name="aw" localSheetId="26">'[3]LISTA PVP USD'!#REF!</definedName>
    <definedName name="aw" localSheetId="27">'[3]LISTA PVP USD'!#REF!</definedName>
    <definedName name="aw" localSheetId="28">'[3]LISTA PVP USD'!#REF!</definedName>
    <definedName name="aw" localSheetId="29">'[3]LISTA PVP USD'!#REF!</definedName>
    <definedName name="aw" localSheetId="31">'[3]LISTA PVP USD'!#REF!</definedName>
    <definedName name="aw" localSheetId="32">'[3]LISTA PVP USD'!#REF!</definedName>
    <definedName name="aw" localSheetId="33">'[3]LISTA PVP USD'!#REF!</definedName>
    <definedName name="aw" localSheetId="35">'[3]LISTA PVP USD'!#REF!</definedName>
    <definedName name="aw" localSheetId="36">'[3]LISTA PVP USD'!#REF!</definedName>
    <definedName name="aw" localSheetId="37">'[3]LISTA PVP USD'!#REF!</definedName>
    <definedName name="aw" localSheetId="38">'[3]LISTA PVP USD'!#REF!</definedName>
    <definedName name="aw" localSheetId="39">'[3]LISTA PVP USD'!#REF!</definedName>
    <definedName name="aw" localSheetId="41">'[3]LISTA PVP USD'!#REF!</definedName>
    <definedName name="aw" localSheetId="42">'[3]LISTA PVP USD'!#REF!</definedName>
    <definedName name="aw" localSheetId="43">'[3]LISTA PVP USD'!#REF!</definedName>
    <definedName name="aw" localSheetId="44">'[3]LISTA PVP USD'!#REF!</definedName>
    <definedName name="aw" localSheetId="45">'[3]LISTA PVP USD'!#REF!</definedName>
    <definedName name="aw" localSheetId="46">'[3]LISTA PVP USD'!#REF!</definedName>
    <definedName name="aw" localSheetId="47">'[3]LISTA PVP USD'!#REF!</definedName>
    <definedName name="aw" localSheetId="48">'[3]LISTA PVP USD'!#REF!</definedName>
    <definedName name="aw" localSheetId="49">'[3]LISTA PVP USD'!#REF!</definedName>
    <definedName name="aw" localSheetId="51">'[3]LISTA PVP USD'!#REF!</definedName>
    <definedName name="aw" localSheetId="53">'[3]LISTA PVP USD'!#REF!</definedName>
    <definedName name="aw" localSheetId="54">'[3]LISTA PVP USD'!#REF!</definedName>
    <definedName name="aw" localSheetId="55">'[3]LISTA PVP USD'!#REF!</definedName>
    <definedName name="aw" localSheetId="56">'[3]LISTA PVP USD'!#REF!</definedName>
    <definedName name="aw" localSheetId="57">'[3]LISTA PVP USD'!#REF!</definedName>
    <definedName name="aw" localSheetId="58">'[3]LISTA PVP USD'!#REF!</definedName>
    <definedName name="aw" localSheetId="59">'[3]LISTA PVP USD'!#REF!</definedName>
    <definedName name="aw" localSheetId="60">'[3]LISTA PVP USD'!#REF!</definedName>
    <definedName name="aw" localSheetId="61">'[3]LISTA PVP USD'!#REF!</definedName>
    <definedName name="aw" localSheetId="62">'[3]LISTA PVP USD'!#REF!</definedName>
    <definedName name="aw" localSheetId="63">'[3]LISTA PVP USD'!#REF!</definedName>
    <definedName name="aw" localSheetId="66">'[3]LISTA PVP USD'!#REF!</definedName>
    <definedName name="aw" localSheetId="70">'[3]LISTA PVP USD'!#REF!</definedName>
    <definedName name="aw" localSheetId="10">'[3]LISTA PVP USD'!#REF!</definedName>
    <definedName name="aw" localSheetId="74">'[3]LISTA PVP USD'!#REF!</definedName>
    <definedName name="aw" localSheetId="75">'[3]LISTA PVP USD'!#REF!</definedName>
    <definedName name="aw" localSheetId="76">'[3]LISTA PVP USD'!#REF!</definedName>
    <definedName name="aw" localSheetId="77">'[3]LISTA PVP USD'!#REF!</definedName>
    <definedName name="aw" localSheetId="78">'[3]LISTA PVP USD'!#REF!</definedName>
    <definedName name="aw" localSheetId="79">'[3]LISTA PVP USD'!#REF!</definedName>
    <definedName name="aw" localSheetId="80">'[3]LISTA PVP USD'!#REF!</definedName>
    <definedName name="aw" localSheetId="82">'[3]LISTA PVP USD'!#REF!</definedName>
    <definedName name="aw" localSheetId="81">'[3]LISTA PVP USD'!#REF!</definedName>
    <definedName name="aw" localSheetId="11">'[3]LISTA PVP USD'!#REF!</definedName>
    <definedName name="aw" localSheetId="83">'[3]LISTA PVP USD'!#REF!</definedName>
    <definedName name="aw" localSheetId="84">'[3]LISTA PVP USD'!#REF!</definedName>
    <definedName name="aw" localSheetId="85">'[3]LISTA PVP USD'!#REF!</definedName>
    <definedName name="aw" localSheetId="86">'[3]LISTA PVP USD'!#REF!</definedName>
    <definedName name="aw" localSheetId="87">'[3]LISTA PVP USD'!#REF!</definedName>
    <definedName name="aw" localSheetId="88">'[3]LISTA PVP USD'!#REF!</definedName>
    <definedName name="aw" localSheetId="89">'[3]LISTA PVP USD'!#REF!</definedName>
    <definedName name="aw" localSheetId="90">'[3]LISTA PVP USD'!#REF!</definedName>
    <definedName name="aw" localSheetId="91">'[3]LISTA PVP USD'!#REF!</definedName>
    <definedName name="aw" localSheetId="92">'[3]LISTA PVP USD'!#REF!</definedName>
    <definedName name="aw" localSheetId="12">'[3]LISTA PVP USD'!#REF!</definedName>
    <definedName name="aw">'[3]LISTA PVP USD'!#REF!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19">#REF!</definedName>
    <definedName name="B" localSheetId="20">#REF!</definedName>
    <definedName name="B" localSheetId="21">#REF!</definedName>
    <definedName name="B" localSheetId="22">#REF!</definedName>
    <definedName name="B" localSheetId="24">#REF!</definedName>
    <definedName name="B" localSheetId="25">#REF!</definedName>
    <definedName name="B" localSheetId="26">#REF!</definedName>
    <definedName name="B" localSheetId="27">#REF!</definedName>
    <definedName name="B" localSheetId="28">#REF!</definedName>
    <definedName name="B" localSheetId="29">#REF!</definedName>
    <definedName name="B" localSheetId="31">#REF!</definedName>
    <definedName name="B" localSheetId="32">#REF!</definedName>
    <definedName name="B" localSheetId="33">#REF!</definedName>
    <definedName name="B" localSheetId="35">#REF!</definedName>
    <definedName name="B" localSheetId="36">#REF!</definedName>
    <definedName name="B" localSheetId="37">#REF!</definedName>
    <definedName name="B" localSheetId="38">#REF!</definedName>
    <definedName name="B" localSheetId="39">#REF!</definedName>
    <definedName name="B" localSheetId="41">#REF!</definedName>
    <definedName name="B" localSheetId="42">#REF!</definedName>
    <definedName name="B" localSheetId="43">#REF!</definedName>
    <definedName name="B" localSheetId="44">#REF!</definedName>
    <definedName name="B" localSheetId="45">#REF!</definedName>
    <definedName name="B" localSheetId="46">#REF!</definedName>
    <definedName name="B" localSheetId="47">#REF!</definedName>
    <definedName name="B" localSheetId="48">#REF!</definedName>
    <definedName name="B" localSheetId="49">#REF!</definedName>
    <definedName name="B" localSheetId="51">#REF!</definedName>
    <definedName name="B" localSheetId="53">#REF!</definedName>
    <definedName name="B" localSheetId="54">#REF!</definedName>
    <definedName name="B" localSheetId="55">#REF!</definedName>
    <definedName name="B" localSheetId="56">#REF!</definedName>
    <definedName name="B" localSheetId="57">#REF!</definedName>
    <definedName name="B" localSheetId="58">#REF!</definedName>
    <definedName name="B" localSheetId="59">#REF!</definedName>
    <definedName name="B" localSheetId="60">#REF!</definedName>
    <definedName name="B" localSheetId="61">#REF!</definedName>
    <definedName name="B" localSheetId="62">#REF!</definedName>
    <definedName name="B" localSheetId="63">#REF!</definedName>
    <definedName name="B" localSheetId="66">#REF!</definedName>
    <definedName name="B" localSheetId="70">#REF!</definedName>
    <definedName name="B" localSheetId="10">#REF!</definedName>
    <definedName name="B" localSheetId="74">#REF!</definedName>
    <definedName name="B" localSheetId="75">#REF!</definedName>
    <definedName name="B" localSheetId="76">#REF!</definedName>
    <definedName name="B" localSheetId="77">#REF!</definedName>
    <definedName name="B" localSheetId="78">#REF!</definedName>
    <definedName name="B" localSheetId="79">#REF!</definedName>
    <definedName name="B" localSheetId="80">#REF!</definedName>
    <definedName name="B" localSheetId="82">#REF!</definedName>
    <definedName name="B" localSheetId="81">#REF!</definedName>
    <definedName name="B" localSheetId="11">#REF!</definedName>
    <definedName name="B" localSheetId="83">#REF!</definedName>
    <definedName name="B" localSheetId="84">#REF!</definedName>
    <definedName name="B" localSheetId="85">#REF!</definedName>
    <definedName name="B" localSheetId="86">#REF!</definedName>
    <definedName name="B" localSheetId="87">#REF!</definedName>
    <definedName name="B" localSheetId="88">#REF!</definedName>
    <definedName name="B" localSheetId="89">#REF!</definedName>
    <definedName name="B" localSheetId="90">#REF!</definedName>
    <definedName name="B" localSheetId="91">#REF!</definedName>
    <definedName name="B" localSheetId="92">#REF!</definedName>
    <definedName name="B" localSheetId="12">#REF!</definedName>
    <definedName name="B">#REF!</definedName>
    <definedName name="BASE" localSheetId="13">#REF!</definedName>
    <definedName name="BASE" localSheetId="14">#REF!</definedName>
    <definedName name="BASE" localSheetId="15">#REF!</definedName>
    <definedName name="BASE" localSheetId="16">#REF!</definedName>
    <definedName name="BASE" localSheetId="17">#REF!</definedName>
    <definedName name="BASE" localSheetId="18">#REF!</definedName>
    <definedName name="BASE" localSheetId="19">#REF!</definedName>
    <definedName name="BASE" localSheetId="20">#REF!</definedName>
    <definedName name="BASE" localSheetId="21">#REF!</definedName>
    <definedName name="BASE" localSheetId="22">#REF!</definedName>
    <definedName name="BASE" localSheetId="24">#REF!</definedName>
    <definedName name="BASE" localSheetId="25">#REF!</definedName>
    <definedName name="BASE" localSheetId="26">#REF!</definedName>
    <definedName name="BASE" localSheetId="27">#REF!</definedName>
    <definedName name="BASE" localSheetId="28">#REF!</definedName>
    <definedName name="BASE" localSheetId="29">#REF!</definedName>
    <definedName name="BASE" localSheetId="31">#REF!</definedName>
    <definedName name="BASE" localSheetId="32">#REF!</definedName>
    <definedName name="BASE" localSheetId="33">#REF!</definedName>
    <definedName name="BASE" localSheetId="35">#REF!</definedName>
    <definedName name="BASE" localSheetId="36">#REF!</definedName>
    <definedName name="BASE" localSheetId="37">#REF!</definedName>
    <definedName name="BASE" localSheetId="38">#REF!</definedName>
    <definedName name="BASE" localSheetId="39">#REF!</definedName>
    <definedName name="BASE" localSheetId="41">#REF!</definedName>
    <definedName name="BASE" localSheetId="42">#REF!</definedName>
    <definedName name="BASE" localSheetId="43">#REF!</definedName>
    <definedName name="BASE" localSheetId="44">#REF!</definedName>
    <definedName name="BASE" localSheetId="45">#REF!</definedName>
    <definedName name="BASE" localSheetId="46">#REF!</definedName>
    <definedName name="BASE" localSheetId="47">#REF!</definedName>
    <definedName name="BASE" localSheetId="48">#REF!</definedName>
    <definedName name="BASE" localSheetId="49">#REF!</definedName>
    <definedName name="BASE" localSheetId="51">#REF!</definedName>
    <definedName name="BASE" localSheetId="53">#REF!</definedName>
    <definedName name="BASE" localSheetId="54">#REF!</definedName>
    <definedName name="BASE" localSheetId="55">#REF!</definedName>
    <definedName name="BASE" localSheetId="56">#REF!</definedName>
    <definedName name="BASE" localSheetId="57">#REF!</definedName>
    <definedName name="BASE" localSheetId="58">#REF!</definedName>
    <definedName name="BASE" localSheetId="59">#REF!</definedName>
    <definedName name="BASE" localSheetId="60">#REF!</definedName>
    <definedName name="BASE" localSheetId="61">#REF!</definedName>
    <definedName name="BASE" localSheetId="62">#REF!</definedName>
    <definedName name="BASE" localSheetId="63">#REF!</definedName>
    <definedName name="BASE" localSheetId="66">#REF!</definedName>
    <definedName name="BASE" localSheetId="70">#REF!</definedName>
    <definedName name="BASE" localSheetId="10">#REF!</definedName>
    <definedName name="BASE" localSheetId="74">#REF!</definedName>
    <definedName name="BASE" localSheetId="75">#REF!</definedName>
    <definedName name="BASE" localSheetId="76">#REF!</definedName>
    <definedName name="BASE" localSheetId="77">#REF!</definedName>
    <definedName name="BASE" localSheetId="78">#REF!</definedName>
    <definedName name="BASE" localSheetId="79">#REF!</definedName>
    <definedName name="BASE" localSheetId="80">#REF!</definedName>
    <definedName name="BASE" localSheetId="82">#REF!</definedName>
    <definedName name="BASE" localSheetId="81">#REF!</definedName>
    <definedName name="BASE" localSheetId="11">#REF!</definedName>
    <definedName name="BASE" localSheetId="83">#REF!</definedName>
    <definedName name="BASE" localSheetId="84">#REF!</definedName>
    <definedName name="BASE" localSheetId="85">#REF!</definedName>
    <definedName name="BASE" localSheetId="86">#REF!</definedName>
    <definedName name="BASE" localSheetId="87">#REF!</definedName>
    <definedName name="BASE" localSheetId="88">#REF!</definedName>
    <definedName name="BASE" localSheetId="89">#REF!</definedName>
    <definedName name="BASE" localSheetId="90">#REF!</definedName>
    <definedName name="BASE" localSheetId="91">#REF!</definedName>
    <definedName name="BASE" localSheetId="92">#REF!</definedName>
    <definedName name="BASE" localSheetId="12">#REF!</definedName>
    <definedName name="BASE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1">#REF!</definedName>
    <definedName name="_xlnm.Database" localSheetId="32">#REF!</definedName>
    <definedName name="_xlnm.Database" localSheetId="33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1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1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59">#REF!</definedName>
    <definedName name="_xlnm.Database" localSheetId="60">#REF!</definedName>
    <definedName name="_xlnm.Database" localSheetId="61">#REF!</definedName>
    <definedName name="_xlnm.Database" localSheetId="62">#REF!</definedName>
    <definedName name="_xlnm.Database" localSheetId="63">#REF!</definedName>
    <definedName name="_xlnm.Database" localSheetId="66">#REF!</definedName>
    <definedName name="_xlnm.Database" localSheetId="70">#REF!</definedName>
    <definedName name="_xlnm.Database" localSheetId="10">#REF!</definedName>
    <definedName name="_xlnm.Database" localSheetId="74">#REF!</definedName>
    <definedName name="_xlnm.Database" localSheetId="75">#REF!</definedName>
    <definedName name="_xlnm.Database" localSheetId="76">#REF!</definedName>
    <definedName name="_xlnm.Database" localSheetId="77">#REF!</definedName>
    <definedName name="_xlnm.Database" localSheetId="78">#REF!</definedName>
    <definedName name="_xlnm.Database" localSheetId="79">#REF!</definedName>
    <definedName name="_xlnm.Database" localSheetId="80">#REF!</definedName>
    <definedName name="_xlnm.Database" localSheetId="82">#REF!</definedName>
    <definedName name="_xlnm.Database" localSheetId="81">#REF!</definedName>
    <definedName name="_xlnm.Database" localSheetId="11">#REF!</definedName>
    <definedName name="_xlnm.Database" localSheetId="83">#REF!</definedName>
    <definedName name="_xlnm.Database" localSheetId="84">#REF!</definedName>
    <definedName name="_xlnm.Database" localSheetId="85">#REF!</definedName>
    <definedName name="_xlnm.Database" localSheetId="86">#REF!</definedName>
    <definedName name="_xlnm.Database" localSheetId="87">#REF!</definedName>
    <definedName name="_xlnm.Database" localSheetId="88">#REF!</definedName>
    <definedName name="_xlnm.Database" localSheetId="89">#REF!</definedName>
    <definedName name="_xlnm.Database" localSheetId="90">#REF!</definedName>
    <definedName name="_xlnm.Database" localSheetId="91">#REF!</definedName>
    <definedName name="_xlnm.Database" localSheetId="92">#REF!</definedName>
    <definedName name="_xlnm.Database" localSheetId="12">#REF!</definedName>
    <definedName name="_xlnm.Database">#REF!</definedName>
    <definedName name="basedetalle">OFFSET([5]Detalle!$B$1,0,0,COUNT(OFFSET([5]Detalle!$B$1,0,0,9999)),12)</definedName>
    <definedName name="baseequipos">OFFSET([6]Equipos!$A$1,0,0,COUNT(OFFSET([6]Equipos!$A$1,0,0,9999)),7)</definedName>
    <definedName name="basemano">OFFSET([6]Mano!$A$1,0,0,COUNT(OFFSET([6]Mano!$A$1,0,0,9999)),7)</definedName>
    <definedName name="BASEMATERIALES">OFFSET([5]Materiales!$B$2,0,0,COUNT(OFFSET([5]Materiales!$B$2,0,0,9999)),4)</definedName>
    <definedName name="basetransporte">OFFSET([7]Transporte!$A$1,0,0,COUNT(OFFSET([7]Transporte!$A$1,0,0,9999)),4)</definedName>
    <definedName name="BB" localSheetId="13">#REF!</definedName>
    <definedName name="BB" localSheetId="14">#REF!</definedName>
    <definedName name="BB" localSheetId="15">#REF!</definedName>
    <definedName name="BB" localSheetId="16">#REF!</definedName>
    <definedName name="BB" localSheetId="17">#REF!</definedName>
    <definedName name="BB" localSheetId="18">#REF!</definedName>
    <definedName name="BB" localSheetId="19">#REF!</definedName>
    <definedName name="BB" localSheetId="20">#REF!</definedName>
    <definedName name="BB" localSheetId="21">#REF!</definedName>
    <definedName name="BB" localSheetId="22">#REF!</definedName>
    <definedName name="BB" localSheetId="24">#REF!</definedName>
    <definedName name="BB" localSheetId="25">#REF!</definedName>
    <definedName name="BB" localSheetId="26">#REF!</definedName>
    <definedName name="BB" localSheetId="27">#REF!</definedName>
    <definedName name="BB" localSheetId="28">#REF!</definedName>
    <definedName name="BB" localSheetId="29">#REF!</definedName>
    <definedName name="BB" localSheetId="31">#REF!</definedName>
    <definedName name="BB" localSheetId="32">#REF!</definedName>
    <definedName name="BB" localSheetId="33">#REF!</definedName>
    <definedName name="BB" localSheetId="35">#REF!</definedName>
    <definedName name="BB" localSheetId="36">#REF!</definedName>
    <definedName name="BB" localSheetId="37">#REF!</definedName>
    <definedName name="BB" localSheetId="38">#REF!</definedName>
    <definedName name="BB" localSheetId="39">#REF!</definedName>
    <definedName name="BB" localSheetId="41">#REF!</definedName>
    <definedName name="BB" localSheetId="42">#REF!</definedName>
    <definedName name="BB" localSheetId="43">#REF!</definedName>
    <definedName name="BB" localSheetId="44">#REF!</definedName>
    <definedName name="BB" localSheetId="45">#REF!</definedName>
    <definedName name="BB" localSheetId="46">#REF!</definedName>
    <definedName name="BB" localSheetId="47">#REF!</definedName>
    <definedName name="BB" localSheetId="48">#REF!</definedName>
    <definedName name="BB" localSheetId="49">#REF!</definedName>
    <definedName name="BB" localSheetId="51">#REF!</definedName>
    <definedName name="BB" localSheetId="53">#REF!</definedName>
    <definedName name="BB" localSheetId="54">#REF!</definedName>
    <definedName name="BB" localSheetId="55">#REF!</definedName>
    <definedName name="BB" localSheetId="56">#REF!</definedName>
    <definedName name="BB" localSheetId="57">#REF!</definedName>
    <definedName name="BB" localSheetId="58">#REF!</definedName>
    <definedName name="BB" localSheetId="59">#REF!</definedName>
    <definedName name="BB" localSheetId="60">#REF!</definedName>
    <definedName name="BB" localSheetId="61">#REF!</definedName>
    <definedName name="BB" localSheetId="62">#REF!</definedName>
    <definedName name="BB" localSheetId="63">#REF!</definedName>
    <definedName name="BB" localSheetId="66">#REF!</definedName>
    <definedName name="BB" localSheetId="70">#REF!</definedName>
    <definedName name="BB" localSheetId="10">#REF!</definedName>
    <definedName name="BB" localSheetId="74">#REF!</definedName>
    <definedName name="BB" localSheetId="75">#REF!</definedName>
    <definedName name="BB" localSheetId="76">#REF!</definedName>
    <definedName name="BB" localSheetId="77">#REF!</definedName>
    <definedName name="BB" localSheetId="78">#REF!</definedName>
    <definedName name="BB" localSheetId="79">#REF!</definedName>
    <definedName name="BB" localSheetId="80">#REF!</definedName>
    <definedName name="BB" localSheetId="82">#REF!</definedName>
    <definedName name="BB" localSheetId="81">#REF!</definedName>
    <definedName name="BB" localSheetId="11">#REF!</definedName>
    <definedName name="BB" localSheetId="83">#REF!</definedName>
    <definedName name="BB" localSheetId="84">#REF!</definedName>
    <definedName name="BB" localSheetId="85">#REF!</definedName>
    <definedName name="BB" localSheetId="86">#REF!</definedName>
    <definedName name="BB" localSheetId="87">#REF!</definedName>
    <definedName name="BB" localSheetId="88">#REF!</definedName>
    <definedName name="BB" localSheetId="89">#REF!</definedName>
    <definedName name="BB" localSheetId="90">#REF!</definedName>
    <definedName name="BB" localSheetId="91">#REF!</definedName>
    <definedName name="BB" localSheetId="92">#REF!</definedName>
    <definedName name="BB" localSheetId="12">#REF!</definedName>
    <definedName name="BB">#REF!</definedName>
    <definedName name="bbbb" localSheetId="13">#REF!</definedName>
    <definedName name="bbbb" localSheetId="14">#REF!</definedName>
    <definedName name="bbbb" localSheetId="15">#REF!</definedName>
    <definedName name="bbbb" localSheetId="16">#REF!</definedName>
    <definedName name="bbbb" localSheetId="17">#REF!</definedName>
    <definedName name="bbbb" localSheetId="18">#REF!</definedName>
    <definedName name="bbbb" localSheetId="19">#REF!</definedName>
    <definedName name="bbbb" localSheetId="20">#REF!</definedName>
    <definedName name="bbbb" localSheetId="21">#REF!</definedName>
    <definedName name="bbbb" localSheetId="22">#REF!</definedName>
    <definedName name="bbbb" localSheetId="24">#REF!</definedName>
    <definedName name="bbbb" localSheetId="25">#REF!</definedName>
    <definedName name="bbbb" localSheetId="26">#REF!</definedName>
    <definedName name="bbbb" localSheetId="27">#REF!</definedName>
    <definedName name="bbbb" localSheetId="28">#REF!</definedName>
    <definedName name="bbbb" localSheetId="29">#REF!</definedName>
    <definedName name="bbbb" localSheetId="31">#REF!</definedName>
    <definedName name="bbbb" localSheetId="32">#REF!</definedName>
    <definedName name="bbbb" localSheetId="33">#REF!</definedName>
    <definedName name="bbbb" localSheetId="35">#REF!</definedName>
    <definedName name="bbbb" localSheetId="36">#REF!</definedName>
    <definedName name="bbbb" localSheetId="37">#REF!</definedName>
    <definedName name="bbbb" localSheetId="38">#REF!</definedName>
    <definedName name="bbbb" localSheetId="39">#REF!</definedName>
    <definedName name="bbbb" localSheetId="41">#REF!</definedName>
    <definedName name="bbbb" localSheetId="42">#REF!</definedName>
    <definedName name="bbbb" localSheetId="43">#REF!</definedName>
    <definedName name="bbbb" localSheetId="44">#REF!</definedName>
    <definedName name="bbbb" localSheetId="45">#REF!</definedName>
    <definedName name="bbbb" localSheetId="46">#REF!</definedName>
    <definedName name="bbbb" localSheetId="47">#REF!</definedName>
    <definedName name="bbbb" localSheetId="48">#REF!</definedName>
    <definedName name="bbbb" localSheetId="49">#REF!</definedName>
    <definedName name="bbbb" localSheetId="51">#REF!</definedName>
    <definedName name="bbbb" localSheetId="53">#REF!</definedName>
    <definedName name="bbbb" localSheetId="54">#REF!</definedName>
    <definedName name="bbbb" localSheetId="55">#REF!</definedName>
    <definedName name="bbbb" localSheetId="56">#REF!</definedName>
    <definedName name="bbbb" localSheetId="57">#REF!</definedName>
    <definedName name="bbbb" localSheetId="58">#REF!</definedName>
    <definedName name="bbbb" localSheetId="59">#REF!</definedName>
    <definedName name="bbbb" localSheetId="60">#REF!</definedName>
    <definedName name="bbbb" localSheetId="61">#REF!</definedName>
    <definedName name="bbbb" localSheetId="62">#REF!</definedName>
    <definedName name="bbbb" localSheetId="63">#REF!</definedName>
    <definedName name="bbbb" localSheetId="66">#REF!</definedName>
    <definedName name="bbbb" localSheetId="70">#REF!</definedName>
    <definedName name="bbbb" localSheetId="10">#REF!</definedName>
    <definedName name="bbbb" localSheetId="74">#REF!</definedName>
    <definedName name="bbbb" localSheetId="75">#REF!</definedName>
    <definedName name="bbbb" localSheetId="76">#REF!</definedName>
    <definedName name="bbbb" localSheetId="77">#REF!</definedName>
    <definedName name="bbbb" localSheetId="78">#REF!</definedName>
    <definedName name="bbbb" localSheetId="79">#REF!</definedName>
    <definedName name="bbbb" localSheetId="80">#REF!</definedName>
    <definedName name="bbbb" localSheetId="82">#REF!</definedName>
    <definedName name="bbbb" localSheetId="81">#REF!</definedName>
    <definedName name="bbbb" localSheetId="11">#REF!</definedName>
    <definedName name="bbbb" localSheetId="83">#REF!</definedName>
    <definedName name="bbbb" localSheetId="84">#REF!</definedName>
    <definedName name="bbbb" localSheetId="85">#REF!</definedName>
    <definedName name="bbbb" localSheetId="86">#REF!</definedName>
    <definedName name="bbbb" localSheetId="87">#REF!</definedName>
    <definedName name="bbbb" localSheetId="88">#REF!</definedName>
    <definedName name="bbbb" localSheetId="89">#REF!</definedName>
    <definedName name="bbbb" localSheetId="90">#REF!</definedName>
    <definedName name="bbbb" localSheetId="91">#REF!</definedName>
    <definedName name="bbbb" localSheetId="92">#REF!</definedName>
    <definedName name="bbbb" localSheetId="12">#REF!</definedName>
    <definedName name="bbbb">#REF!</definedName>
    <definedName name="BETA" localSheetId="13">#REF!</definedName>
    <definedName name="BETA" localSheetId="14">#REF!</definedName>
    <definedName name="BETA" localSheetId="15">#REF!</definedName>
    <definedName name="BETA" localSheetId="16">#REF!</definedName>
    <definedName name="BETA" localSheetId="17">#REF!</definedName>
    <definedName name="BETA" localSheetId="18">#REF!</definedName>
    <definedName name="BETA" localSheetId="19">#REF!</definedName>
    <definedName name="BETA" localSheetId="20">#REF!</definedName>
    <definedName name="BETA" localSheetId="21">#REF!</definedName>
    <definedName name="BETA" localSheetId="22">#REF!</definedName>
    <definedName name="BETA" localSheetId="24">#REF!</definedName>
    <definedName name="BETA" localSheetId="25">#REF!</definedName>
    <definedName name="BETA" localSheetId="26">#REF!</definedName>
    <definedName name="BETA" localSheetId="27">#REF!</definedName>
    <definedName name="BETA" localSheetId="28">#REF!</definedName>
    <definedName name="BETA" localSheetId="29">#REF!</definedName>
    <definedName name="BETA" localSheetId="31">#REF!</definedName>
    <definedName name="BETA" localSheetId="32">#REF!</definedName>
    <definedName name="BETA" localSheetId="33">#REF!</definedName>
    <definedName name="BETA" localSheetId="35">#REF!</definedName>
    <definedName name="BETA" localSheetId="36">#REF!</definedName>
    <definedName name="BETA" localSheetId="37">#REF!</definedName>
    <definedName name="BETA" localSheetId="38">#REF!</definedName>
    <definedName name="BETA" localSheetId="39">#REF!</definedName>
    <definedName name="BETA" localSheetId="41">#REF!</definedName>
    <definedName name="BETA" localSheetId="42">#REF!</definedName>
    <definedName name="BETA" localSheetId="43">#REF!</definedName>
    <definedName name="BETA" localSheetId="44">#REF!</definedName>
    <definedName name="BETA" localSheetId="45">#REF!</definedName>
    <definedName name="BETA" localSheetId="46">#REF!</definedName>
    <definedName name="BETA" localSheetId="47">#REF!</definedName>
    <definedName name="BETA" localSheetId="48">#REF!</definedName>
    <definedName name="BETA" localSheetId="49">#REF!</definedName>
    <definedName name="BETA" localSheetId="51">#REF!</definedName>
    <definedName name="BETA" localSheetId="53">#REF!</definedName>
    <definedName name="BETA" localSheetId="54">#REF!</definedName>
    <definedName name="BETA" localSheetId="55">#REF!</definedName>
    <definedName name="BETA" localSheetId="56">#REF!</definedName>
    <definedName name="BETA" localSheetId="57">#REF!</definedName>
    <definedName name="BETA" localSheetId="58">#REF!</definedName>
    <definedName name="BETA" localSheetId="59">#REF!</definedName>
    <definedName name="BETA" localSheetId="60">#REF!</definedName>
    <definedName name="BETA" localSheetId="61">#REF!</definedName>
    <definedName name="BETA" localSheetId="62">#REF!</definedName>
    <definedName name="BETA" localSheetId="63">#REF!</definedName>
    <definedName name="BETA" localSheetId="66">#REF!</definedName>
    <definedName name="BETA" localSheetId="70">#REF!</definedName>
    <definedName name="BETA" localSheetId="10">#REF!</definedName>
    <definedName name="BETA" localSheetId="74">#REF!</definedName>
    <definedName name="BETA" localSheetId="75">#REF!</definedName>
    <definedName name="BETA" localSheetId="76">#REF!</definedName>
    <definedName name="BETA" localSheetId="77">#REF!</definedName>
    <definedName name="BETA" localSheetId="78">#REF!</definedName>
    <definedName name="BETA" localSheetId="79">#REF!</definedName>
    <definedName name="BETA" localSheetId="80">#REF!</definedName>
    <definedName name="BETA" localSheetId="82">#REF!</definedName>
    <definedName name="BETA" localSheetId="81">#REF!</definedName>
    <definedName name="BETA" localSheetId="11">#REF!</definedName>
    <definedName name="BETA" localSheetId="83">#REF!</definedName>
    <definedName name="BETA" localSheetId="84">#REF!</definedName>
    <definedName name="BETA" localSheetId="85">#REF!</definedName>
    <definedName name="BETA" localSheetId="86">#REF!</definedName>
    <definedName name="BETA" localSheetId="87">#REF!</definedName>
    <definedName name="BETA" localSheetId="88">#REF!</definedName>
    <definedName name="BETA" localSheetId="89">#REF!</definedName>
    <definedName name="BETA" localSheetId="90">#REF!</definedName>
    <definedName name="BETA" localSheetId="91">#REF!</definedName>
    <definedName name="BETA" localSheetId="92">#REF!</definedName>
    <definedName name="BETA" localSheetId="12">#REF!</definedName>
    <definedName name="BETA">#REF!</definedName>
    <definedName name="Blo" localSheetId="13">#REF!</definedName>
    <definedName name="Blo" localSheetId="14">#REF!</definedName>
    <definedName name="Blo" localSheetId="15">#REF!</definedName>
    <definedName name="Blo" localSheetId="16">#REF!</definedName>
    <definedName name="Blo" localSheetId="17">#REF!</definedName>
    <definedName name="Blo" localSheetId="18">#REF!</definedName>
    <definedName name="Blo" localSheetId="19">#REF!</definedName>
    <definedName name="Blo" localSheetId="20">#REF!</definedName>
    <definedName name="Blo" localSheetId="21">#REF!</definedName>
    <definedName name="Blo" localSheetId="22">#REF!</definedName>
    <definedName name="Blo" localSheetId="24">#REF!</definedName>
    <definedName name="Blo" localSheetId="25">#REF!</definedName>
    <definedName name="Blo" localSheetId="26">#REF!</definedName>
    <definedName name="Blo" localSheetId="27">#REF!</definedName>
    <definedName name="Blo" localSheetId="28">#REF!</definedName>
    <definedName name="Blo" localSheetId="29">#REF!</definedName>
    <definedName name="Blo" localSheetId="31">#REF!</definedName>
    <definedName name="Blo" localSheetId="32">#REF!</definedName>
    <definedName name="Blo" localSheetId="33">#REF!</definedName>
    <definedName name="Blo" localSheetId="35">#REF!</definedName>
    <definedName name="Blo" localSheetId="36">#REF!</definedName>
    <definedName name="Blo" localSheetId="37">#REF!</definedName>
    <definedName name="Blo" localSheetId="38">#REF!</definedName>
    <definedName name="Blo" localSheetId="39">#REF!</definedName>
    <definedName name="Blo" localSheetId="41">#REF!</definedName>
    <definedName name="Blo" localSheetId="42">#REF!</definedName>
    <definedName name="Blo" localSheetId="43">#REF!</definedName>
    <definedName name="Blo" localSheetId="44">#REF!</definedName>
    <definedName name="Blo" localSheetId="45">#REF!</definedName>
    <definedName name="Blo" localSheetId="46">#REF!</definedName>
    <definedName name="Blo" localSheetId="47">#REF!</definedName>
    <definedName name="Blo" localSheetId="48">#REF!</definedName>
    <definedName name="Blo" localSheetId="49">#REF!</definedName>
    <definedName name="Blo" localSheetId="51">#REF!</definedName>
    <definedName name="Blo" localSheetId="53">#REF!</definedName>
    <definedName name="Blo" localSheetId="54">#REF!</definedName>
    <definedName name="Blo" localSheetId="55">#REF!</definedName>
    <definedName name="Blo" localSheetId="56">#REF!</definedName>
    <definedName name="Blo" localSheetId="57">#REF!</definedName>
    <definedName name="Blo" localSheetId="58">#REF!</definedName>
    <definedName name="Blo" localSheetId="59">#REF!</definedName>
    <definedName name="Blo" localSheetId="60">#REF!</definedName>
    <definedName name="Blo" localSheetId="61">#REF!</definedName>
    <definedName name="Blo" localSheetId="62">#REF!</definedName>
    <definedName name="Blo" localSheetId="63">#REF!</definedName>
    <definedName name="Blo" localSheetId="66">#REF!</definedName>
    <definedName name="Blo" localSheetId="70">#REF!</definedName>
    <definedName name="Blo" localSheetId="10">#REF!</definedName>
    <definedName name="Blo" localSheetId="74">#REF!</definedName>
    <definedName name="Blo" localSheetId="75">#REF!</definedName>
    <definedName name="Blo" localSheetId="76">#REF!</definedName>
    <definedName name="Blo" localSheetId="77">#REF!</definedName>
    <definedName name="Blo" localSheetId="78">#REF!</definedName>
    <definedName name="Blo" localSheetId="79">#REF!</definedName>
    <definedName name="Blo" localSheetId="80">#REF!</definedName>
    <definedName name="Blo" localSheetId="82">#REF!</definedName>
    <definedName name="Blo" localSheetId="81">#REF!</definedName>
    <definedName name="Blo" localSheetId="11">#REF!</definedName>
    <definedName name="Blo" localSheetId="83">#REF!</definedName>
    <definedName name="Blo" localSheetId="84">#REF!</definedName>
    <definedName name="Blo" localSheetId="85">#REF!</definedName>
    <definedName name="Blo" localSheetId="86">#REF!</definedName>
    <definedName name="Blo" localSheetId="87">#REF!</definedName>
    <definedName name="Blo" localSheetId="88">#REF!</definedName>
    <definedName name="Blo" localSheetId="89">#REF!</definedName>
    <definedName name="Blo" localSheetId="90">#REF!</definedName>
    <definedName name="Blo" localSheetId="91">#REF!</definedName>
    <definedName name="Blo" localSheetId="92">#REF!</definedName>
    <definedName name="Blo" localSheetId="12">#REF!</definedName>
    <definedName name="Blo">#REF!</definedName>
    <definedName name="bLOQ" localSheetId="13">#REF!</definedName>
    <definedName name="bLOQ" localSheetId="14">#REF!</definedName>
    <definedName name="bLOQ" localSheetId="15">#REF!</definedName>
    <definedName name="bLOQ" localSheetId="16">#REF!</definedName>
    <definedName name="bLOQ" localSheetId="17">#REF!</definedName>
    <definedName name="bLOQ" localSheetId="18">#REF!</definedName>
    <definedName name="bLOQ" localSheetId="19">#REF!</definedName>
    <definedName name="bLOQ" localSheetId="20">#REF!</definedName>
    <definedName name="bLOQ" localSheetId="21">#REF!</definedName>
    <definedName name="bLOQ" localSheetId="22">#REF!</definedName>
    <definedName name="bLOQ" localSheetId="24">#REF!</definedName>
    <definedName name="bLOQ" localSheetId="25">#REF!</definedName>
    <definedName name="bLOQ" localSheetId="26">#REF!</definedName>
    <definedName name="bLOQ" localSheetId="27">#REF!</definedName>
    <definedName name="bLOQ" localSheetId="28">#REF!</definedName>
    <definedName name="bLOQ" localSheetId="29">#REF!</definedName>
    <definedName name="bLOQ" localSheetId="31">#REF!</definedName>
    <definedName name="bLOQ" localSheetId="32">#REF!</definedName>
    <definedName name="bLOQ" localSheetId="33">#REF!</definedName>
    <definedName name="bLOQ" localSheetId="35">#REF!</definedName>
    <definedName name="bLOQ" localSheetId="36">#REF!</definedName>
    <definedName name="bLOQ" localSheetId="37">#REF!</definedName>
    <definedName name="bLOQ" localSheetId="38">#REF!</definedName>
    <definedName name="bLOQ" localSheetId="39">#REF!</definedName>
    <definedName name="bLOQ" localSheetId="41">#REF!</definedName>
    <definedName name="bLOQ" localSheetId="42">#REF!</definedName>
    <definedName name="bLOQ" localSheetId="43">#REF!</definedName>
    <definedName name="bLOQ" localSheetId="44">#REF!</definedName>
    <definedName name="bLOQ" localSheetId="45">#REF!</definedName>
    <definedName name="bLOQ" localSheetId="46">#REF!</definedName>
    <definedName name="bLOQ" localSheetId="47">#REF!</definedName>
    <definedName name="bLOQ" localSheetId="48">#REF!</definedName>
    <definedName name="bLOQ" localSheetId="49">#REF!</definedName>
    <definedName name="bLOQ" localSheetId="51">#REF!</definedName>
    <definedName name="bLOQ" localSheetId="53">#REF!</definedName>
    <definedName name="bLOQ" localSheetId="54">#REF!</definedName>
    <definedName name="bLOQ" localSheetId="55">#REF!</definedName>
    <definedName name="bLOQ" localSheetId="56">#REF!</definedName>
    <definedName name="bLOQ" localSheetId="57">#REF!</definedName>
    <definedName name="bLOQ" localSheetId="58">#REF!</definedName>
    <definedName name="bLOQ" localSheetId="59">#REF!</definedName>
    <definedName name="bLOQ" localSheetId="60">#REF!</definedName>
    <definedName name="bLOQ" localSheetId="61">#REF!</definedName>
    <definedName name="bLOQ" localSheetId="62">#REF!</definedName>
    <definedName name="bLOQ" localSheetId="63">#REF!</definedName>
    <definedName name="bLOQ" localSheetId="66">#REF!</definedName>
    <definedName name="bLOQ" localSheetId="70">#REF!</definedName>
    <definedName name="bLOQ" localSheetId="10">#REF!</definedName>
    <definedName name="bLOQ" localSheetId="74">#REF!</definedName>
    <definedName name="bLOQ" localSheetId="75">#REF!</definedName>
    <definedName name="bLOQ" localSheetId="76">#REF!</definedName>
    <definedName name="bLOQ" localSheetId="77">#REF!</definedName>
    <definedName name="bLOQ" localSheetId="78">#REF!</definedName>
    <definedName name="bLOQ" localSheetId="79">#REF!</definedName>
    <definedName name="bLOQ" localSheetId="80">#REF!</definedName>
    <definedName name="bLOQ" localSheetId="82">#REF!</definedName>
    <definedName name="bLOQ" localSheetId="81">#REF!</definedName>
    <definedName name="bLOQ" localSheetId="11">#REF!</definedName>
    <definedName name="bLOQ" localSheetId="83">#REF!</definedName>
    <definedName name="bLOQ" localSheetId="84">#REF!</definedName>
    <definedName name="bLOQ" localSheetId="85">#REF!</definedName>
    <definedName name="bLOQ" localSheetId="86">#REF!</definedName>
    <definedName name="bLOQ" localSheetId="87">#REF!</definedName>
    <definedName name="bLOQ" localSheetId="88">#REF!</definedName>
    <definedName name="bLOQ" localSheetId="89">#REF!</definedName>
    <definedName name="bLOQ" localSheetId="90">#REF!</definedName>
    <definedName name="bLOQ" localSheetId="91">#REF!</definedName>
    <definedName name="bLOQ" localSheetId="92">#REF!</definedName>
    <definedName name="bLOQ" localSheetId="12">#REF!</definedName>
    <definedName name="bLOQ">#REF!</definedName>
    <definedName name="bLOQU" localSheetId="13">#REF!</definedName>
    <definedName name="bLOQU" localSheetId="14">#REF!</definedName>
    <definedName name="bLOQU" localSheetId="15">#REF!</definedName>
    <definedName name="bLOQU" localSheetId="16">#REF!</definedName>
    <definedName name="bLOQU" localSheetId="17">#REF!</definedName>
    <definedName name="bLOQU" localSheetId="18">#REF!</definedName>
    <definedName name="bLOQU" localSheetId="19">#REF!</definedName>
    <definedName name="bLOQU" localSheetId="20">#REF!</definedName>
    <definedName name="bLOQU" localSheetId="21">#REF!</definedName>
    <definedName name="bLOQU" localSheetId="22">#REF!</definedName>
    <definedName name="bLOQU" localSheetId="24">#REF!</definedName>
    <definedName name="bLOQU" localSheetId="25">#REF!</definedName>
    <definedName name="bLOQU" localSheetId="26">#REF!</definedName>
    <definedName name="bLOQU" localSheetId="27">#REF!</definedName>
    <definedName name="bLOQU" localSheetId="28">#REF!</definedName>
    <definedName name="bLOQU" localSheetId="29">#REF!</definedName>
    <definedName name="bLOQU" localSheetId="31">#REF!</definedName>
    <definedName name="bLOQU" localSheetId="32">#REF!</definedName>
    <definedName name="bLOQU" localSheetId="33">#REF!</definedName>
    <definedName name="bLOQU" localSheetId="35">#REF!</definedName>
    <definedName name="bLOQU" localSheetId="36">#REF!</definedName>
    <definedName name="bLOQU" localSheetId="37">#REF!</definedName>
    <definedName name="bLOQU" localSheetId="38">#REF!</definedName>
    <definedName name="bLOQU" localSheetId="39">#REF!</definedName>
    <definedName name="bLOQU" localSheetId="41">#REF!</definedName>
    <definedName name="bLOQU" localSheetId="42">#REF!</definedName>
    <definedName name="bLOQU" localSheetId="43">#REF!</definedName>
    <definedName name="bLOQU" localSheetId="44">#REF!</definedName>
    <definedName name="bLOQU" localSheetId="45">#REF!</definedName>
    <definedName name="bLOQU" localSheetId="46">#REF!</definedName>
    <definedName name="bLOQU" localSheetId="47">#REF!</definedName>
    <definedName name="bLOQU" localSheetId="48">#REF!</definedName>
    <definedName name="bLOQU" localSheetId="49">#REF!</definedName>
    <definedName name="bLOQU" localSheetId="51">#REF!</definedName>
    <definedName name="bLOQU" localSheetId="53">#REF!</definedName>
    <definedName name="bLOQU" localSheetId="54">#REF!</definedName>
    <definedName name="bLOQU" localSheetId="55">#REF!</definedName>
    <definedName name="bLOQU" localSheetId="56">#REF!</definedName>
    <definedName name="bLOQU" localSheetId="57">#REF!</definedName>
    <definedName name="bLOQU" localSheetId="58">#REF!</definedName>
    <definedName name="bLOQU" localSheetId="59">#REF!</definedName>
    <definedName name="bLOQU" localSheetId="60">#REF!</definedName>
    <definedName name="bLOQU" localSheetId="61">#REF!</definedName>
    <definedName name="bLOQU" localSheetId="62">#REF!</definedName>
    <definedName name="bLOQU" localSheetId="63">#REF!</definedName>
    <definedName name="bLOQU" localSheetId="66">#REF!</definedName>
    <definedName name="bLOQU" localSheetId="70">#REF!</definedName>
    <definedName name="bLOQU" localSheetId="10">#REF!</definedName>
    <definedName name="bLOQU" localSheetId="74">#REF!</definedName>
    <definedName name="bLOQU" localSheetId="75">#REF!</definedName>
    <definedName name="bLOQU" localSheetId="76">#REF!</definedName>
    <definedName name="bLOQU" localSheetId="77">#REF!</definedName>
    <definedName name="bLOQU" localSheetId="78">#REF!</definedName>
    <definedName name="bLOQU" localSheetId="79">#REF!</definedName>
    <definedName name="bLOQU" localSheetId="80">#REF!</definedName>
    <definedName name="bLOQU" localSheetId="82">#REF!</definedName>
    <definedName name="bLOQU" localSheetId="81">#REF!</definedName>
    <definedName name="bLOQU" localSheetId="11">#REF!</definedName>
    <definedName name="bLOQU" localSheetId="83">#REF!</definedName>
    <definedName name="bLOQU" localSheetId="84">#REF!</definedName>
    <definedName name="bLOQU" localSheetId="85">#REF!</definedName>
    <definedName name="bLOQU" localSheetId="86">#REF!</definedName>
    <definedName name="bLOQU" localSheetId="87">#REF!</definedName>
    <definedName name="bLOQU" localSheetId="88">#REF!</definedName>
    <definedName name="bLOQU" localSheetId="89">#REF!</definedName>
    <definedName name="bLOQU" localSheetId="90">#REF!</definedName>
    <definedName name="bLOQU" localSheetId="91">#REF!</definedName>
    <definedName name="bLOQU" localSheetId="92">#REF!</definedName>
    <definedName name="bLOQU" localSheetId="12">#REF!</definedName>
    <definedName name="bLOQU">#REF!</definedName>
    <definedName name="bLOQUE" localSheetId="13">#REF!</definedName>
    <definedName name="bLOQUE" localSheetId="14">#REF!</definedName>
    <definedName name="bLOQUE" localSheetId="15">#REF!</definedName>
    <definedName name="bLOQUE" localSheetId="16">#REF!</definedName>
    <definedName name="bLOQUE" localSheetId="17">#REF!</definedName>
    <definedName name="bLOQUE" localSheetId="18">#REF!</definedName>
    <definedName name="bLOQUE" localSheetId="19">#REF!</definedName>
    <definedName name="bLOQUE" localSheetId="20">#REF!</definedName>
    <definedName name="bLOQUE" localSheetId="21">#REF!</definedName>
    <definedName name="bLOQUE" localSheetId="22">#REF!</definedName>
    <definedName name="bLOQUE" localSheetId="24">#REF!</definedName>
    <definedName name="bLOQUE" localSheetId="25">#REF!</definedName>
    <definedName name="bLOQUE" localSheetId="26">#REF!</definedName>
    <definedName name="bLOQUE" localSheetId="27">#REF!</definedName>
    <definedName name="bLOQUE" localSheetId="28">#REF!</definedName>
    <definedName name="bLOQUE" localSheetId="29">#REF!</definedName>
    <definedName name="bLOQUE" localSheetId="31">#REF!</definedName>
    <definedName name="bLOQUE" localSheetId="32">#REF!</definedName>
    <definedName name="bLOQUE" localSheetId="33">#REF!</definedName>
    <definedName name="bLOQUE" localSheetId="35">#REF!</definedName>
    <definedName name="bLOQUE" localSheetId="36">#REF!</definedName>
    <definedName name="bLOQUE" localSheetId="37">#REF!</definedName>
    <definedName name="bLOQUE" localSheetId="38">#REF!</definedName>
    <definedName name="bLOQUE" localSheetId="39">#REF!</definedName>
    <definedName name="bLOQUE" localSheetId="41">#REF!</definedName>
    <definedName name="bLOQUE" localSheetId="42">#REF!</definedName>
    <definedName name="bLOQUE" localSheetId="43">#REF!</definedName>
    <definedName name="bLOQUE" localSheetId="44">#REF!</definedName>
    <definedName name="bLOQUE" localSheetId="45">#REF!</definedName>
    <definedName name="bLOQUE" localSheetId="46">#REF!</definedName>
    <definedName name="bLOQUE" localSheetId="47">#REF!</definedName>
    <definedName name="bLOQUE" localSheetId="48">#REF!</definedName>
    <definedName name="bLOQUE" localSheetId="49">#REF!</definedName>
    <definedName name="bLOQUE" localSheetId="51">#REF!</definedName>
    <definedName name="bLOQUE" localSheetId="53">#REF!</definedName>
    <definedName name="bLOQUE" localSheetId="54">#REF!</definedName>
    <definedName name="bLOQUE" localSheetId="55">#REF!</definedName>
    <definedName name="bLOQUE" localSheetId="56">#REF!</definedName>
    <definedName name="bLOQUE" localSheetId="57">#REF!</definedName>
    <definedName name="bLOQUE" localSheetId="58">#REF!</definedName>
    <definedName name="bLOQUE" localSheetId="59">#REF!</definedName>
    <definedName name="bLOQUE" localSheetId="60">#REF!</definedName>
    <definedName name="bLOQUE" localSheetId="61">#REF!</definedName>
    <definedName name="bLOQUE" localSheetId="62">#REF!</definedName>
    <definedName name="bLOQUE" localSheetId="63">#REF!</definedName>
    <definedName name="bLOQUE" localSheetId="66">#REF!</definedName>
    <definedName name="bLOQUE" localSheetId="70">#REF!</definedName>
    <definedName name="bLOQUE" localSheetId="10">#REF!</definedName>
    <definedName name="bLOQUE" localSheetId="74">#REF!</definedName>
    <definedName name="bLOQUE" localSheetId="75">#REF!</definedName>
    <definedName name="bLOQUE" localSheetId="76">#REF!</definedName>
    <definedName name="bLOQUE" localSheetId="77">#REF!</definedName>
    <definedName name="bLOQUE" localSheetId="78">#REF!</definedName>
    <definedName name="bLOQUE" localSheetId="79">#REF!</definedName>
    <definedName name="bLOQUE" localSheetId="80">#REF!</definedName>
    <definedName name="bLOQUE" localSheetId="82">#REF!</definedName>
    <definedName name="bLOQUE" localSheetId="81">#REF!</definedName>
    <definedName name="bLOQUE" localSheetId="11">#REF!</definedName>
    <definedName name="bLOQUE" localSheetId="83">#REF!</definedName>
    <definedName name="bLOQUE" localSheetId="84">#REF!</definedName>
    <definedName name="bLOQUE" localSheetId="85">#REF!</definedName>
    <definedName name="bLOQUE" localSheetId="86">#REF!</definedName>
    <definedName name="bLOQUE" localSheetId="87">#REF!</definedName>
    <definedName name="bLOQUE" localSheetId="88">#REF!</definedName>
    <definedName name="bLOQUE" localSheetId="89">#REF!</definedName>
    <definedName name="bLOQUE" localSheetId="90">#REF!</definedName>
    <definedName name="bLOQUE" localSheetId="91">#REF!</definedName>
    <definedName name="bLOQUE" localSheetId="92">#REF!</definedName>
    <definedName name="bLOQUE" localSheetId="12">#REF!</definedName>
    <definedName name="bLOQUE">#REF!</definedName>
    <definedName name="BLOQUE1" localSheetId="13">#REF!</definedName>
    <definedName name="BLOQUE1" localSheetId="14">#REF!</definedName>
    <definedName name="BLOQUE1" localSheetId="15">#REF!</definedName>
    <definedName name="BLOQUE1" localSheetId="16">#REF!</definedName>
    <definedName name="BLOQUE1" localSheetId="17">#REF!</definedName>
    <definedName name="BLOQUE1" localSheetId="18">#REF!</definedName>
    <definedName name="BLOQUE1" localSheetId="19">#REF!</definedName>
    <definedName name="BLOQUE1" localSheetId="20">#REF!</definedName>
    <definedName name="BLOQUE1" localSheetId="21">#REF!</definedName>
    <definedName name="BLOQUE1" localSheetId="22">#REF!</definedName>
    <definedName name="BLOQUE1" localSheetId="24">#REF!</definedName>
    <definedName name="BLOQUE1" localSheetId="25">#REF!</definedName>
    <definedName name="BLOQUE1" localSheetId="26">#REF!</definedName>
    <definedName name="BLOQUE1" localSheetId="27">#REF!</definedName>
    <definedName name="BLOQUE1" localSheetId="28">#REF!</definedName>
    <definedName name="BLOQUE1" localSheetId="29">#REF!</definedName>
    <definedName name="BLOQUE1" localSheetId="31">#REF!</definedName>
    <definedName name="BLOQUE1" localSheetId="32">#REF!</definedName>
    <definedName name="BLOQUE1" localSheetId="33">#REF!</definedName>
    <definedName name="BLOQUE1" localSheetId="35">#REF!</definedName>
    <definedName name="BLOQUE1" localSheetId="36">#REF!</definedName>
    <definedName name="BLOQUE1" localSheetId="37">#REF!</definedName>
    <definedName name="BLOQUE1" localSheetId="38">#REF!</definedName>
    <definedName name="BLOQUE1" localSheetId="39">#REF!</definedName>
    <definedName name="BLOQUE1" localSheetId="41">#REF!</definedName>
    <definedName name="BLOQUE1" localSheetId="42">#REF!</definedName>
    <definedName name="BLOQUE1" localSheetId="43">#REF!</definedName>
    <definedName name="BLOQUE1" localSheetId="44">#REF!</definedName>
    <definedName name="BLOQUE1" localSheetId="45">#REF!</definedName>
    <definedName name="BLOQUE1" localSheetId="46">#REF!</definedName>
    <definedName name="BLOQUE1" localSheetId="47">#REF!</definedName>
    <definedName name="BLOQUE1" localSheetId="48">#REF!</definedName>
    <definedName name="BLOQUE1" localSheetId="49">#REF!</definedName>
    <definedName name="BLOQUE1" localSheetId="51">#REF!</definedName>
    <definedName name="BLOQUE1" localSheetId="53">#REF!</definedName>
    <definedName name="BLOQUE1" localSheetId="54">#REF!</definedName>
    <definedName name="BLOQUE1" localSheetId="55">#REF!</definedName>
    <definedName name="BLOQUE1" localSheetId="56">#REF!</definedName>
    <definedName name="BLOQUE1" localSheetId="57">#REF!</definedName>
    <definedName name="BLOQUE1" localSheetId="58">#REF!</definedName>
    <definedName name="BLOQUE1" localSheetId="59">#REF!</definedName>
    <definedName name="BLOQUE1" localSheetId="60">#REF!</definedName>
    <definedName name="BLOQUE1" localSheetId="61">#REF!</definedName>
    <definedName name="BLOQUE1" localSheetId="62">#REF!</definedName>
    <definedName name="BLOQUE1" localSheetId="63">#REF!</definedName>
    <definedName name="BLOQUE1" localSheetId="66">#REF!</definedName>
    <definedName name="BLOQUE1" localSheetId="70">#REF!</definedName>
    <definedName name="BLOQUE1" localSheetId="10">#REF!</definedName>
    <definedName name="BLOQUE1" localSheetId="74">#REF!</definedName>
    <definedName name="BLOQUE1" localSheetId="75">#REF!</definedName>
    <definedName name="BLOQUE1" localSheetId="76">#REF!</definedName>
    <definedName name="BLOQUE1" localSheetId="77">#REF!</definedName>
    <definedName name="BLOQUE1" localSheetId="78">#REF!</definedName>
    <definedName name="BLOQUE1" localSheetId="79">#REF!</definedName>
    <definedName name="BLOQUE1" localSheetId="80">#REF!</definedName>
    <definedName name="BLOQUE1" localSheetId="82">#REF!</definedName>
    <definedName name="BLOQUE1" localSheetId="81">#REF!</definedName>
    <definedName name="BLOQUE1" localSheetId="11">#REF!</definedName>
    <definedName name="BLOQUE1" localSheetId="83">#REF!</definedName>
    <definedName name="BLOQUE1" localSheetId="84">#REF!</definedName>
    <definedName name="BLOQUE1" localSheetId="85">#REF!</definedName>
    <definedName name="BLOQUE1" localSheetId="86">#REF!</definedName>
    <definedName name="BLOQUE1" localSheetId="87">#REF!</definedName>
    <definedName name="BLOQUE1" localSheetId="88">#REF!</definedName>
    <definedName name="BLOQUE1" localSheetId="89">#REF!</definedName>
    <definedName name="BLOQUE1" localSheetId="90">#REF!</definedName>
    <definedName name="BLOQUE1" localSheetId="91">#REF!</definedName>
    <definedName name="BLOQUE1" localSheetId="92">#REF!</definedName>
    <definedName name="BLOQUE1" localSheetId="12">#REF!</definedName>
    <definedName name="BLOQUE1">#REF!</definedName>
    <definedName name="BLOQUE2" localSheetId="13">#REF!</definedName>
    <definedName name="BLOQUE2" localSheetId="14">#REF!</definedName>
    <definedName name="BLOQUE2" localSheetId="15">#REF!</definedName>
    <definedName name="BLOQUE2" localSheetId="16">#REF!</definedName>
    <definedName name="BLOQUE2" localSheetId="17">#REF!</definedName>
    <definedName name="BLOQUE2" localSheetId="18">#REF!</definedName>
    <definedName name="BLOQUE2" localSheetId="19">#REF!</definedName>
    <definedName name="BLOQUE2" localSheetId="20">#REF!</definedName>
    <definedName name="BLOQUE2" localSheetId="21">#REF!</definedName>
    <definedName name="BLOQUE2" localSheetId="22">#REF!</definedName>
    <definedName name="BLOQUE2" localSheetId="24">#REF!</definedName>
    <definedName name="BLOQUE2" localSheetId="25">#REF!</definedName>
    <definedName name="BLOQUE2" localSheetId="26">#REF!</definedName>
    <definedName name="BLOQUE2" localSheetId="27">#REF!</definedName>
    <definedName name="BLOQUE2" localSheetId="28">#REF!</definedName>
    <definedName name="BLOQUE2" localSheetId="29">#REF!</definedName>
    <definedName name="BLOQUE2" localSheetId="31">#REF!</definedName>
    <definedName name="BLOQUE2" localSheetId="32">#REF!</definedName>
    <definedName name="BLOQUE2" localSheetId="33">#REF!</definedName>
    <definedName name="BLOQUE2" localSheetId="35">#REF!</definedName>
    <definedName name="BLOQUE2" localSheetId="36">#REF!</definedName>
    <definedName name="BLOQUE2" localSheetId="37">#REF!</definedName>
    <definedName name="BLOQUE2" localSheetId="38">#REF!</definedName>
    <definedName name="BLOQUE2" localSheetId="39">#REF!</definedName>
    <definedName name="BLOQUE2" localSheetId="41">#REF!</definedName>
    <definedName name="BLOQUE2" localSheetId="42">#REF!</definedName>
    <definedName name="BLOQUE2" localSheetId="43">#REF!</definedName>
    <definedName name="BLOQUE2" localSheetId="44">#REF!</definedName>
    <definedName name="BLOQUE2" localSheetId="45">#REF!</definedName>
    <definedName name="BLOQUE2" localSheetId="46">#REF!</definedName>
    <definedName name="BLOQUE2" localSheetId="47">#REF!</definedName>
    <definedName name="BLOQUE2" localSheetId="48">#REF!</definedName>
    <definedName name="BLOQUE2" localSheetId="49">#REF!</definedName>
    <definedName name="BLOQUE2" localSheetId="51">#REF!</definedName>
    <definedName name="BLOQUE2" localSheetId="53">#REF!</definedName>
    <definedName name="BLOQUE2" localSheetId="54">#REF!</definedName>
    <definedName name="BLOQUE2" localSheetId="55">#REF!</definedName>
    <definedName name="BLOQUE2" localSheetId="56">#REF!</definedName>
    <definedName name="BLOQUE2" localSheetId="57">#REF!</definedName>
    <definedName name="BLOQUE2" localSheetId="58">#REF!</definedName>
    <definedName name="BLOQUE2" localSheetId="59">#REF!</definedName>
    <definedName name="BLOQUE2" localSheetId="60">#REF!</definedName>
    <definedName name="BLOQUE2" localSheetId="61">#REF!</definedName>
    <definedName name="BLOQUE2" localSheetId="62">#REF!</definedName>
    <definedName name="BLOQUE2" localSheetId="63">#REF!</definedName>
    <definedName name="BLOQUE2" localSheetId="66">#REF!</definedName>
    <definedName name="BLOQUE2" localSheetId="70">#REF!</definedName>
    <definedName name="BLOQUE2" localSheetId="10">#REF!</definedName>
    <definedName name="BLOQUE2" localSheetId="74">#REF!</definedName>
    <definedName name="BLOQUE2" localSheetId="75">#REF!</definedName>
    <definedName name="BLOQUE2" localSheetId="76">#REF!</definedName>
    <definedName name="BLOQUE2" localSheetId="77">#REF!</definedName>
    <definedName name="BLOQUE2" localSheetId="78">#REF!</definedName>
    <definedName name="BLOQUE2" localSheetId="79">#REF!</definedName>
    <definedName name="BLOQUE2" localSheetId="80">#REF!</definedName>
    <definedName name="BLOQUE2" localSheetId="82">#REF!</definedName>
    <definedName name="BLOQUE2" localSheetId="81">#REF!</definedName>
    <definedName name="BLOQUE2" localSheetId="11">#REF!</definedName>
    <definedName name="BLOQUE2" localSheetId="83">#REF!</definedName>
    <definedName name="BLOQUE2" localSheetId="84">#REF!</definedName>
    <definedName name="BLOQUE2" localSheetId="85">#REF!</definedName>
    <definedName name="BLOQUE2" localSheetId="86">#REF!</definedName>
    <definedName name="BLOQUE2" localSheetId="87">#REF!</definedName>
    <definedName name="BLOQUE2" localSheetId="88">#REF!</definedName>
    <definedName name="BLOQUE2" localSheetId="89">#REF!</definedName>
    <definedName name="BLOQUE2" localSheetId="90">#REF!</definedName>
    <definedName name="BLOQUE2" localSheetId="91">#REF!</definedName>
    <definedName name="BLOQUE2" localSheetId="92">#REF!</definedName>
    <definedName name="BLOQUE2" localSheetId="12">#REF!</definedName>
    <definedName name="BLOQUE2">#REF!</definedName>
    <definedName name="Bloquea" localSheetId="13">#REF!</definedName>
    <definedName name="Bloquea" localSheetId="14">#REF!</definedName>
    <definedName name="Bloquea" localSheetId="15">#REF!</definedName>
    <definedName name="Bloquea" localSheetId="16">#REF!</definedName>
    <definedName name="Bloquea" localSheetId="17">#REF!</definedName>
    <definedName name="Bloquea" localSheetId="18">#REF!</definedName>
    <definedName name="Bloquea" localSheetId="19">#REF!</definedName>
    <definedName name="Bloquea" localSheetId="20">#REF!</definedName>
    <definedName name="Bloquea" localSheetId="21">#REF!</definedName>
    <definedName name="Bloquea" localSheetId="22">#REF!</definedName>
    <definedName name="Bloquea" localSheetId="24">#REF!</definedName>
    <definedName name="Bloquea" localSheetId="25">#REF!</definedName>
    <definedName name="Bloquea" localSheetId="26">#REF!</definedName>
    <definedName name="Bloquea" localSheetId="27">#REF!</definedName>
    <definedName name="Bloquea" localSheetId="28">#REF!</definedName>
    <definedName name="Bloquea" localSheetId="29">#REF!</definedName>
    <definedName name="Bloquea" localSheetId="31">#REF!</definedName>
    <definedName name="Bloquea" localSheetId="32">#REF!</definedName>
    <definedName name="Bloquea" localSheetId="33">#REF!</definedName>
    <definedName name="Bloquea" localSheetId="35">#REF!</definedName>
    <definedName name="Bloquea" localSheetId="36">#REF!</definedName>
    <definedName name="Bloquea" localSheetId="37">#REF!</definedName>
    <definedName name="Bloquea" localSheetId="38">#REF!</definedName>
    <definedName name="Bloquea" localSheetId="39">#REF!</definedName>
    <definedName name="Bloquea" localSheetId="41">#REF!</definedName>
    <definedName name="Bloquea" localSheetId="42">#REF!</definedName>
    <definedName name="Bloquea" localSheetId="43">#REF!</definedName>
    <definedName name="Bloquea" localSheetId="44">#REF!</definedName>
    <definedName name="Bloquea" localSheetId="45">#REF!</definedName>
    <definedName name="Bloquea" localSheetId="46">#REF!</definedName>
    <definedName name="Bloquea" localSheetId="47">#REF!</definedName>
    <definedName name="Bloquea" localSheetId="48">#REF!</definedName>
    <definedName name="Bloquea" localSheetId="49">#REF!</definedName>
    <definedName name="Bloquea" localSheetId="51">#REF!</definedName>
    <definedName name="Bloquea" localSheetId="53">#REF!</definedName>
    <definedName name="Bloquea" localSheetId="54">#REF!</definedName>
    <definedName name="Bloquea" localSheetId="55">#REF!</definedName>
    <definedName name="Bloquea" localSheetId="56">#REF!</definedName>
    <definedName name="Bloquea" localSheetId="57">#REF!</definedName>
    <definedName name="Bloquea" localSheetId="58">#REF!</definedName>
    <definedName name="Bloquea" localSheetId="59">#REF!</definedName>
    <definedName name="Bloquea" localSheetId="60">#REF!</definedName>
    <definedName name="Bloquea" localSheetId="61">#REF!</definedName>
    <definedName name="Bloquea" localSheetId="62">#REF!</definedName>
    <definedName name="Bloquea" localSheetId="63">#REF!</definedName>
    <definedName name="Bloquea" localSheetId="66">#REF!</definedName>
    <definedName name="Bloquea" localSheetId="70">#REF!</definedName>
    <definedName name="Bloquea" localSheetId="10">#REF!</definedName>
    <definedName name="Bloquea" localSheetId="74">#REF!</definedName>
    <definedName name="Bloquea" localSheetId="75">#REF!</definedName>
    <definedName name="Bloquea" localSheetId="76">#REF!</definedName>
    <definedName name="Bloquea" localSheetId="77">#REF!</definedName>
    <definedName name="Bloquea" localSheetId="78">#REF!</definedName>
    <definedName name="Bloquea" localSheetId="79">#REF!</definedName>
    <definedName name="Bloquea" localSheetId="80">#REF!</definedName>
    <definedName name="Bloquea" localSheetId="82">#REF!</definedName>
    <definedName name="Bloquea" localSheetId="81">#REF!</definedName>
    <definedName name="Bloquea" localSheetId="11">#REF!</definedName>
    <definedName name="Bloquea" localSheetId="83">#REF!</definedName>
    <definedName name="Bloquea" localSheetId="84">#REF!</definedName>
    <definedName name="Bloquea" localSheetId="85">#REF!</definedName>
    <definedName name="Bloquea" localSheetId="86">#REF!</definedName>
    <definedName name="Bloquea" localSheetId="87">#REF!</definedName>
    <definedName name="Bloquea" localSheetId="88">#REF!</definedName>
    <definedName name="Bloquea" localSheetId="89">#REF!</definedName>
    <definedName name="Bloquea" localSheetId="90">#REF!</definedName>
    <definedName name="Bloquea" localSheetId="91">#REF!</definedName>
    <definedName name="Bloquea" localSheetId="92">#REF!</definedName>
    <definedName name="Bloquea" localSheetId="12">#REF!</definedName>
    <definedName name="Bloquea">#REF!</definedName>
    <definedName name="bLOQUES" localSheetId="13">#REF!</definedName>
    <definedName name="bLOQUES" localSheetId="14">#REF!</definedName>
    <definedName name="bLOQUES" localSheetId="15">#REF!</definedName>
    <definedName name="bLOQUES" localSheetId="16">#REF!</definedName>
    <definedName name="bLOQUES" localSheetId="17">#REF!</definedName>
    <definedName name="bLOQUES" localSheetId="18">#REF!</definedName>
    <definedName name="bLOQUES" localSheetId="19">#REF!</definedName>
    <definedName name="bLOQUES" localSheetId="20">#REF!</definedName>
    <definedName name="bLOQUES" localSheetId="21">#REF!</definedName>
    <definedName name="bLOQUES" localSheetId="22">#REF!</definedName>
    <definedName name="bLOQUES" localSheetId="24">#REF!</definedName>
    <definedName name="bLOQUES" localSheetId="25">#REF!</definedName>
    <definedName name="bLOQUES" localSheetId="26">#REF!</definedName>
    <definedName name="bLOQUES" localSheetId="27">#REF!</definedName>
    <definedName name="bLOQUES" localSheetId="28">#REF!</definedName>
    <definedName name="bLOQUES" localSheetId="29">#REF!</definedName>
    <definedName name="bLOQUES" localSheetId="31">#REF!</definedName>
    <definedName name="bLOQUES" localSheetId="32">#REF!</definedName>
    <definedName name="bLOQUES" localSheetId="33">#REF!</definedName>
    <definedName name="bLOQUES" localSheetId="35">#REF!</definedName>
    <definedName name="bLOQUES" localSheetId="36">#REF!</definedName>
    <definedName name="bLOQUES" localSheetId="37">#REF!</definedName>
    <definedName name="bLOQUES" localSheetId="38">#REF!</definedName>
    <definedName name="bLOQUES" localSheetId="39">#REF!</definedName>
    <definedName name="bLOQUES" localSheetId="41">#REF!</definedName>
    <definedName name="bLOQUES" localSheetId="42">#REF!</definedName>
    <definedName name="bLOQUES" localSheetId="43">#REF!</definedName>
    <definedName name="bLOQUES" localSheetId="44">#REF!</definedName>
    <definedName name="bLOQUES" localSheetId="45">#REF!</definedName>
    <definedName name="bLOQUES" localSheetId="46">#REF!</definedName>
    <definedName name="bLOQUES" localSheetId="47">#REF!</definedName>
    <definedName name="bLOQUES" localSheetId="48">#REF!</definedName>
    <definedName name="bLOQUES" localSheetId="49">#REF!</definedName>
    <definedName name="bLOQUES" localSheetId="51">#REF!</definedName>
    <definedName name="bLOQUES" localSheetId="53">#REF!</definedName>
    <definedName name="bLOQUES" localSheetId="54">#REF!</definedName>
    <definedName name="bLOQUES" localSheetId="55">#REF!</definedName>
    <definedName name="bLOQUES" localSheetId="56">#REF!</definedName>
    <definedName name="bLOQUES" localSheetId="57">#REF!</definedName>
    <definedName name="bLOQUES" localSheetId="58">#REF!</definedName>
    <definedName name="bLOQUES" localSheetId="59">#REF!</definedName>
    <definedName name="bLOQUES" localSheetId="60">#REF!</definedName>
    <definedName name="bLOQUES" localSheetId="61">#REF!</definedName>
    <definedName name="bLOQUES" localSheetId="62">#REF!</definedName>
    <definedName name="bLOQUES" localSheetId="63">#REF!</definedName>
    <definedName name="bLOQUES" localSheetId="66">#REF!</definedName>
    <definedName name="bLOQUES" localSheetId="70">#REF!</definedName>
    <definedName name="bLOQUES" localSheetId="10">#REF!</definedName>
    <definedName name="bLOQUES" localSheetId="74">#REF!</definedName>
    <definedName name="bLOQUES" localSheetId="75">#REF!</definedName>
    <definedName name="bLOQUES" localSheetId="76">#REF!</definedName>
    <definedName name="bLOQUES" localSheetId="77">#REF!</definedName>
    <definedName name="bLOQUES" localSheetId="78">#REF!</definedName>
    <definedName name="bLOQUES" localSheetId="79">#REF!</definedName>
    <definedName name="bLOQUES" localSheetId="80">#REF!</definedName>
    <definedName name="bLOQUES" localSheetId="82">#REF!</definedName>
    <definedName name="bLOQUES" localSheetId="81">#REF!</definedName>
    <definedName name="bLOQUES" localSheetId="11">#REF!</definedName>
    <definedName name="bLOQUES" localSheetId="83">#REF!</definedName>
    <definedName name="bLOQUES" localSheetId="84">#REF!</definedName>
    <definedName name="bLOQUES" localSheetId="85">#REF!</definedName>
    <definedName name="bLOQUES" localSheetId="86">#REF!</definedName>
    <definedName name="bLOQUES" localSheetId="87">#REF!</definedName>
    <definedName name="bLOQUES" localSheetId="88">#REF!</definedName>
    <definedName name="bLOQUES" localSheetId="89">#REF!</definedName>
    <definedName name="bLOQUES" localSheetId="90">#REF!</definedName>
    <definedName name="bLOQUES" localSheetId="91">#REF!</definedName>
    <definedName name="bLOQUES" localSheetId="92">#REF!</definedName>
    <definedName name="bLOQUES" localSheetId="12">#REF!</definedName>
    <definedName name="bLOQUES">#REF!</definedName>
    <definedName name="Bsicaobra" localSheetId="13">'[8]Acabado O. basica (A)'!#REF!</definedName>
    <definedName name="Bsicaobra" localSheetId="14">'[8]Acabado O. basica (A)'!#REF!</definedName>
    <definedName name="Bsicaobra" localSheetId="15">'[8]Acabado O. basica (A)'!#REF!</definedName>
    <definedName name="Bsicaobra" localSheetId="16">'[8]Acabado O. basica (A)'!#REF!</definedName>
    <definedName name="Bsicaobra" localSheetId="17">'[8]Acabado O. basica (A)'!#REF!</definedName>
    <definedName name="Bsicaobra" localSheetId="18">'[8]Acabado O. basica (A)'!#REF!</definedName>
    <definedName name="Bsicaobra" localSheetId="19">'[8]Acabado O. basica (A)'!#REF!</definedName>
    <definedName name="Bsicaobra" localSheetId="20">'[8]Acabado O. basica (A)'!#REF!</definedName>
    <definedName name="Bsicaobra" localSheetId="21">'[8]Acabado O. basica (A)'!#REF!</definedName>
    <definedName name="Bsicaobra" localSheetId="22">'[8]Acabado O. basica (A)'!#REF!</definedName>
    <definedName name="Bsicaobra" localSheetId="24">'[8]Acabado O. basica (A)'!#REF!</definedName>
    <definedName name="Bsicaobra" localSheetId="25">'[8]Acabado O. basica (A)'!#REF!</definedName>
    <definedName name="Bsicaobra" localSheetId="26">'[8]Acabado O. basica (A)'!#REF!</definedName>
    <definedName name="Bsicaobra" localSheetId="27">'[8]Acabado O. basica (A)'!#REF!</definedName>
    <definedName name="Bsicaobra" localSheetId="28">'[8]Acabado O. basica (A)'!#REF!</definedName>
    <definedName name="Bsicaobra" localSheetId="29">'[8]Acabado O. basica (A)'!#REF!</definedName>
    <definedName name="Bsicaobra" localSheetId="31">'[8]Acabado O. basica (A)'!#REF!</definedName>
    <definedName name="Bsicaobra" localSheetId="32">'[8]Acabado O. basica (A)'!#REF!</definedName>
    <definedName name="Bsicaobra" localSheetId="33">'[8]Acabado O. basica (A)'!#REF!</definedName>
    <definedName name="Bsicaobra" localSheetId="35">'[8]Acabado O. basica (A)'!#REF!</definedName>
    <definedName name="Bsicaobra" localSheetId="36">'[8]Acabado O. basica (A)'!#REF!</definedName>
    <definedName name="Bsicaobra" localSheetId="37">'[8]Acabado O. basica (A)'!#REF!</definedName>
    <definedName name="Bsicaobra" localSheetId="38">'[8]Acabado O. basica (A)'!#REF!</definedName>
    <definedName name="Bsicaobra" localSheetId="39">'[8]Acabado O. basica (A)'!#REF!</definedName>
    <definedName name="Bsicaobra" localSheetId="41">'[8]Acabado O. basica (A)'!#REF!</definedName>
    <definedName name="Bsicaobra" localSheetId="42">'[8]Acabado O. basica (A)'!#REF!</definedName>
    <definedName name="Bsicaobra" localSheetId="43">'[8]Acabado O. basica (A)'!#REF!</definedName>
    <definedName name="Bsicaobra" localSheetId="44">'[8]Acabado O. basica (A)'!#REF!</definedName>
    <definedName name="Bsicaobra" localSheetId="45">'[8]Acabado O. basica (A)'!#REF!</definedName>
    <definedName name="Bsicaobra" localSheetId="46">'[8]Acabado O. basica (A)'!#REF!</definedName>
    <definedName name="Bsicaobra" localSheetId="47">'[8]Acabado O. basica (A)'!#REF!</definedName>
    <definedName name="Bsicaobra" localSheetId="48">'[8]Acabado O. basica (A)'!#REF!</definedName>
    <definedName name="Bsicaobra" localSheetId="49">'[8]Acabado O. basica (A)'!#REF!</definedName>
    <definedName name="Bsicaobra" localSheetId="51">'[8]Acabado O. basica (A)'!#REF!</definedName>
    <definedName name="Bsicaobra" localSheetId="53">'[8]Acabado O. basica (A)'!#REF!</definedName>
    <definedName name="Bsicaobra" localSheetId="54">'[8]Acabado O. basica (A)'!#REF!</definedName>
    <definedName name="Bsicaobra" localSheetId="55">'[8]Acabado O. basica (A)'!#REF!</definedName>
    <definedName name="Bsicaobra" localSheetId="56">'[8]Acabado O. basica (A)'!#REF!</definedName>
    <definedName name="Bsicaobra" localSheetId="57">'[8]Acabado O. basica (A)'!#REF!</definedName>
    <definedName name="Bsicaobra" localSheetId="58">'[8]Acabado O. basica (A)'!#REF!</definedName>
    <definedName name="Bsicaobra" localSheetId="59">'[8]Acabado O. basica (A)'!#REF!</definedName>
    <definedName name="Bsicaobra" localSheetId="60">'[8]Acabado O. basica (A)'!#REF!</definedName>
    <definedName name="Bsicaobra" localSheetId="61">'[8]Acabado O. basica (A)'!#REF!</definedName>
    <definedName name="Bsicaobra" localSheetId="62">'[8]Acabado O. basica (A)'!#REF!</definedName>
    <definedName name="Bsicaobra" localSheetId="63">'[8]Acabado O. basica (A)'!#REF!</definedName>
    <definedName name="Bsicaobra" localSheetId="66">'[8]Acabado O. basica (A)'!#REF!</definedName>
    <definedName name="Bsicaobra" localSheetId="70">'[8]Acabado O. basica (A)'!#REF!</definedName>
    <definedName name="Bsicaobra" localSheetId="10">'[8]Acabado O. basica (A)'!#REF!</definedName>
    <definedName name="Bsicaobra" localSheetId="74">'[8]Acabado O. basica (A)'!#REF!</definedName>
    <definedName name="Bsicaobra" localSheetId="75">'[8]Acabado O. basica (A)'!#REF!</definedName>
    <definedName name="Bsicaobra" localSheetId="76">'[8]Acabado O. basica (A)'!#REF!</definedName>
    <definedName name="Bsicaobra" localSheetId="77">'[8]Acabado O. basica (A)'!#REF!</definedName>
    <definedName name="Bsicaobra" localSheetId="78">'[8]Acabado O. basica (A)'!#REF!</definedName>
    <definedName name="Bsicaobra" localSheetId="79">'[8]Acabado O. basica (A)'!#REF!</definedName>
    <definedName name="Bsicaobra" localSheetId="80">'[8]Acabado O. basica (A)'!#REF!</definedName>
    <definedName name="Bsicaobra" localSheetId="82">'[8]Acabado O. basica (A)'!#REF!</definedName>
    <definedName name="Bsicaobra" localSheetId="81">'[8]Acabado O. basica (A)'!#REF!</definedName>
    <definedName name="Bsicaobra" localSheetId="11">'[8]Acabado O. basica (A)'!#REF!</definedName>
    <definedName name="Bsicaobra" localSheetId="83">'[8]Acabado O. basica (A)'!#REF!</definedName>
    <definedName name="Bsicaobra" localSheetId="84">'[8]Acabado O. basica (A)'!#REF!</definedName>
    <definedName name="Bsicaobra" localSheetId="85">'[8]Acabado O. basica (A)'!#REF!</definedName>
    <definedName name="Bsicaobra" localSheetId="86">'[8]Acabado O. basica (A)'!#REF!</definedName>
    <definedName name="Bsicaobra" localSheetId="87">'[8]Acabado O. basica (A)'!#REF!</definedName>
    <definedName name="Bsicaobra" localSheetId="88">'[8]Acabado O. basica (A)'!#REF!</definedName>
    <definedName name="Bsicaobra" localSheetId="89">'[8]Acabado O. basica (A)'!#REF!</definedName>
    <definedName name="Bsicaobra" localSheetId="90">'[8]Acabado O. basica (A)'!#REF!</definedName>
    <definedName name="Bsicaobra" localSheetId="91">'[8]Acabado O. basica (A)'!#REF!</definedName>
    <definedName name="Bsicaobra" localSheetId="92">'[8]Acabado O. basica (A)'!#REF!</definedName>
    <definedName name="Bsicaobra" localSheetId="12">'[8]Acabado O. basica (A)'!#REF!</definedName>
    <definedName name="Bsicaobra">'[8]Acabado O. basica (A)'!#REF!</definedName>
    <definedName name="calculo" localSheetId="13">#REF!</definedName>
    <definedName name="calculo" localSheetId="14">#REF!</definedName>
    <definedName name="calculo" localSheetId="15">#REF!</definedName>
    <definedName name="calculo" localSheetId="16">#REF!</definedName>
    <definedName name="calculo" localSheetId="17">#REF!</definedName>
    <definedName name="calculo" localSheetId="18">#REF!</definedName>
    <definedName name="calculo" localSheetId="19">#REF!</definedName>
    <definedName name="calculo" localSheetId="20">#REF!</definedName>
    <definedName name="calculo" localSheetId="21">#REF!</definedName>
    <definedName name="calculo" localSheetId="22">#REF!</definedName>
    <definedName name="calculo" localSheetId="24">#REF!</definedName>
    <definedName name="calculo" localSheetId="25">#REF!</definedName>
    <definedName name="calculo" localSheetId="26">#REF!</definedName>
    <definedName name="calculo" localSheetId="27">#REF!</definedName>
    <definedName name="calculo" localSheetId="28">#REF!</definedName>
    <definedName name="calculo" localSheetId="29">#REF!</definedName>
    <definedName name="calculo" localSheetId="31">#REF!</definedName>
    <definedName name="calculo" localSheetId="32">#REF!</definedName>
    <definedName name="calculo" localSheetId="33">#REF!</definedName>
    <definedName name="calculo" localSheetId="35">#REF!</definedName>
    <definedName name="calculo" localSheetId="36">#REF!</definedName>
    <definedName name="calculo" localSheetId="37">#REF!</definedName>
    <definedName name="calculo" localSheetId="38">#REF!</definedName>
    <definedName name="calculo" localSheetId="39">#REF!</definedName>
    <definedName name="calculo" localSheetId="41">#REF!</definedName>
    <definedName name="calculo" localSheetId="42">#REF!</definedName>
    <definedName name="calculo" localSheetId="43">#REF!</definedName>
    <definedName name="calculo" localSheetId="44">#REF!</definedName>
    <definedName name="calculo" localSheetId="45">#REF!</definedName>
    <definedName name="calculo" localSheetId="46">#REF!</definedName>
    <definedName name="calculo" localSheetId="47">#REF!</definedName>
    <definedName name="calculo" localSheetId="48">#REF!</definedName>
    <definedName name="calculo" localSheetId="49">#REF!</definedName>
    <definedName name="calculo" localSheetId="51">#REF!</definedName>
    <definedName name="calculo" localSheetId="53">#REF!</definedName>
    <definedName name="calculo" localSheetId="54">#REF!</definedName>
    <definedName name="calculo" localSheetId="55">#REF!</definedName>
    <definedName name="calculo" localSheetId="56">#REF!</definedName>
    <definedName name="calculo" localSheetId="57">#REF!</definedName>
    <definedName name="calculo" localSheetId="58">#REF!</definedName>
    <definedName name="calculo" localSheetId="59">#REF!</definedName>
    <definedName name="calculo" localSheetId="60">#REF!</definedName>
    <definedName name="calculo" localSheetId="61">#REF!</definedName>
    <definedName name="calculo" localSheetId="62">#REF!</definedName>
    <definedName name="calculo" localSheetId="63">#REF!</definedName>
    <definedName name="calculo" localSheetId="66">#REF!</definedName>
    <definedName name="calculo" localSheetId="70">#REF!</definedName>
    <definedName name="calculo" localSheetId="10">#REF!</definedName>
    <definedName name="calculo" localSheetId="74">#REF!</definedName>
    <definedName name="calculo" localSheetId="75">#REF!</definedName>
    <definedName name="calculo" localSheetId="76">#REF!</definedName>
    <definedName name="calculo" localSheetId="77">#REF!</definedName>
    <definedName name="calculo" localSheetId="78">#REF!</definedName>
    <definedName name="calculo" localSheetId="79">#REF!</definedName>
    <definedName name="calculo" localSheetId="80">#REF!</definedName>
    <definedName name="calculo" localSheetId="82">#REF!</definedName>
    <definedName name="calculo" localSheetId="81">#REF!</definedName>
    <definedName name="calculo" localSheetId="11">#REF!</definedName>
    <definedName name="calculo" localSheetId="83">#REF!</definedName>
    <definedName name="calculo" localSheetId="84">#REF!</definedName>
    <definedName name="calculo" localSheetId="85">#REF!</definedName>
    <definedName name="calculo" localSheetId="86">#REF!</definedName>
    <definedName name="calculo" localSheetId="87">#REF!</definedName>
    <definedName name="calculo" localSheetId="88">#REF!</definedName>
    <definedName name="calculo" localSheetId="89">#REF!</definedName>
    <definedName name="calculo" localSheetId="90">#REF!</definedName>
    <definedName name="calculo" localSheetId="91">#REF!</definedName>
    <definedName name="calculo" localSheetId="92">#REF!</definedName>
    <definedName name="calculo" localSheetId="12">#REF!</definedName>
    <definedName name="calculo">#REF!</definedName>
    <definedName name="CANAL_BAJANTE_1.1" localSheetId="13">#REF!</definedName>
    <definedName name="CANAL_BAJANTE_1.1" localSheetId="14">#REF!</definedName>
    <definedName name="CANAL_BAJANTE_1.1" localSheetId="15">#REF!</definedName>
    <definedName name="CANAL_BAJANTE_1.1" localSheetId="16">#REF!</definedName>
    <definedName name="CANAL_BAJANTE_1.1" localSheetId="17">#REF!</definedName>
    <definedName name="CANAL_BAJANTE_1.1" localSheetId="18">#REF!</definedName>
    <definedName name="CANAL_BAJANTE_1.1" localSheetId="19">#REF!</definedName>
    <definedName name="CANAL_BAJANTE_1.1" localSheetId="20">#REF!</definedName>
    <definedName name="CANAL_BAJANTE_1.1" localSheetId="21">#REF!</definedName>
    <definedName name="CANAL_BAJANTE_1.1" localSheetId="22">#REF!</definedName>
    <definedName name="CANAL_BAJANTE_1.1" localSheetId="24">#REF!</definedName>
    <definedName name="CANAL_BAJANTE_1.1" localSheetId="25">#REF!</definedName>
    <definedName name="CANAL_BAJANTE_1.1" localSheetId="26">#REF!</definedName>
    <definedName name="CANAL_BAJANTE_1.1" localSheetId="27">#REF!</definedName>
    <definedName name="CANAL_BAJANTE_1.1" localSheetId="28">#REF!</definedName>
    <definedName name="CANAL_BAJANTE_1.1" localSheetId="29">#REF!</definedName>
    <definedName name="CANAL_BAJANTE_1.1" localSheetId="31">#REF!</definedName>
    <definedName name="CANAL_BAJANTE_1.1" localSheetId="32">#REF!</definedName>
    <definedName name="CANAL_BAJANTE_1.1" localSheetId="33">#REF!</definedName>
    <definedName name="CANAL_BAJANTE_1.1" localSheetId="35">#REF!</definedName>
    <definedName name="CANAL_BAJANTE_1.1" localSheetId="36">#REF!</definedName>
    <definedName name="CANAL_BAJANTE_1.1" localSheetId="37">#REF!</definedName>
    <definedName name="CANAL_BAJANTE_1.1" localSheetId="38">#REF!</definedName>
    <definedName name="CANAL_BAJANTE_1.1" localSheetId="39">#REF!</definedName>
    <definedName name="CANAL_BAJANTE_1.1" localSheetId="41">#REF!</definedName>
    <definedName name="CANAL_BAJANTE_1.1" localSheetId="42">#REF!</definedName>
    <definedName name="CANAL_BAJANTE_1.1" localSheetId="43">#REF!</definedName>
    <definedName name="CANAL_BAJANTE_1.1" localSheetId="44">#REF!</definedName>
    <definedName name="CANAL_BAJANTE_1.1" localSheetId="45">#REF!</definedName>
    <definedName name="CANAL_BAJANTE_1.1" localSheetId="46">#REF!</definedName>
    <definedName name="CANAL_BAJANTE_1.1" localSheetId="47">#REF!</definedName>
    <definedName name="CANAL_BAJANTE_1.1" localSheetId="48">#REF!</definedName>
    <definedName name="CANAL_BAJANTE_1.1" localSheetId="49">#REF!</definedName>
    <definedName name="CANAL_BAJANTE_1.1" localSheetId="51">#REF!</definedName>
    <definedName name="CANAL_BAJANTE_1.1" localSheetId="53">#REF!</definedName>
    <definedName name="CANAL_BAJANTE_1.1" localSheetId="54">#REF!</definedName>
    <definedName name="CANAL_BAJANTE_1.1" localSheetId="55">#REF!</definedName>
    <definedName name="CANAL_BAJANTE_1.1" localSheetId="56">#REF!</definedName>
    <definedName name="CANAL_BAJANTE_1.1" localSheetId="57">#REF!</definedName>
    <definedName name="CANAL_BAJANTE_1.1" localSheetId="58">#REF!</definedName>
    <definedName name="CANAL_BAJANTE_1.1" localSheetId="59">#REF!</definedName>
    <definedName name="CANAL_BAJANTE_1.1" localSheetId="60">#REF!</definedName>
    <definedName name="CANAL_BAJANTE_1.1" localSheetId="61">#REF!</definedName>
    <definedName name="CANAL_BAJANTE_1.1" localSheetId="62">#REF!</definedName>
    <definedName name="CANAL_BAJANTE_1.1" localSheetId="63">#REF!</definedName>
    <definedName name="CANAL_BAJANTE_1.1" localSheetId="66">#REF!</definedName>
    <definedName name="CANAL_BAJANTE_1.1" localSheetId="70">#REF!</definedName>
    <definedName name="CANAL_BAJANTE_1.1" localSheetId="10">#REF!</definedName>
    <definedName name="CANAL_BAJANTE_1.1" localSheetId="74">#REF!</definedName>
    <definedName name="CANAL_BAJANTE_1.1" localSheetId="75">#REF!</definedName>
    <definedName name="CANAL_BAJANTE_1.1" localSheetId="76">#REF!</definedName>
    <definedName name="CANAL_BAJANTE_1.1" localSheetId="77">#REF!</definedName>
    <definedName name="CANAL_BAJANTE_1.1" localSheetId="78">#REF!</definedName>
    <definedName name="CANAL_BAJANTE_1.1" localSheetId="79">#REF!</definedName>
    <definedName name="CANAL_BAJANTE_1.1" localSheetId="80">#REF!</definedName>
    <definedName name="CANAL_BAJANTE_1.1" localSheetId="82">#REF!</definedName>
    <definedName name="CANAL_BAJANTE_1.1" localSheetId="81">#REF!</definedName>
    <definedName name="CANAL_BAJANTE_1.1" localSheetId="11">#REF!</definedName>
    <definedName name="CANAL_BAJANTE_1.1" localSheetId="83">#REF!</definedName>
    <definedName name="CANAL_BAJANTE_1.1" localSheetId="84">#REF!</definedName>
    <definedName name="CANAL_BAJANTE_1.1" localSheetId="85">#REF!</definedName>
    <definedName name="CANAL_BAJANTE_1.1" localSheetId="86">#REF!</definedName>
    <definedName name="CANAL_BAJANTE_1.1" localSheetId="87">#REF!</definedName>
    <definedName name="CANAL_BAJANTE_1.1" localSheetId="88">#REF!</definedName>
    <definedName name="CANAL_BAJANTE_1.1" localSheetId="89">#REF!</definedName>
    <definedName name="CANAL_BAJANTE_1.1" localSheetId="90">#REF!</definedName>
    <definedName name="CANAL_BAJANTE_1.1" localSheetId="91">#REF!</definedName>
    <definedName name="CANAL_BAJANTE_1.1" localSheetId="92">#REF!</definedName>
    <definedName name="CANAL_BAJANTE_1.1" localSheetId="12">#REF!</definedName>
    <definedName name="CANAL_BAJANTE_1.1">#REF!</definedName>
    <definedName name="CC" localSheetId="13">#REF!</definedName>
    <definedName name="CC" localSheetId="14">#REF!</definedName>
    <definedName name="CC" localSheetId="15">#REF!</definedName>
    <definedName name="CC" localSheetId="16">#REF!</definedName>
    <definedName name="CC" localSheetId="17">#REF!</definedName>
    <definedName name="CC" localSheetId="18">#REF!</definedName>
    <definedName name="CC" localSheetId="19">#REF!</definedName>
    <definedName name="CC" localSheetId="20">#REF!</definedName>
    <definedName name="CC" localSheetId="21">#REF!</definedName>
    <definedName name="CC" localSheetId="22">#REF!</definedName>
    <definedName name="CC" localSheetId="24">#REF!</definedName>
    <definedName name="CC" localSheetId="25">#REF!</definedName>
    <definedName name="CC" localSheetId="26">#REF!</definedName>
    <definedName name="CC" localSheetId="27">#REF!</definedName>
    <definedName name="CC" localSheetId="28">#REF!</definedName>
    <definedName name="CC" localSheetId="29">#REF!</definedName>
    <definedName name="CC" localSheetId="31">#REF!</definedName>
    <definedName name="CC" localSheetId="32">#REF!</definedName>
    <definedName name="CC" localSheetId="33">#REF!</definedName>
    <definedName name="CC" localSheetId="35">#REF!</definedName>
    <definedName name="CC" localSheetId="36">#REF!</definedName>
    <definedName name="CC" localSheetId="37">#REF!</definedName>
    <definedName name="CC" localSheetId="38">#REF!</definedName>
    <definedName name="CC" localSheetId="39">#REF!</definedName>
    <definedName name="CC" localSheetId="41">#REF!</definedName>
    <definedName name="CC" localSheetId="42">#REF!</definedName>
    <definedName name="CC" localSheetId="43">#REF!</definedName>
    <definedName name="CC" localSheetId="44">#REF!</definedName>
    <definedName name="CC" localSheetId="45">#REF!</definedName>
    <definedName name="CC" localSheetId="46">#REF!</definedName>
    <definedName name="CC" localSheetId="47">#REF!</definedName>
    <definedName name="CC" localSheetId="48">#REF!</definedName>
    <definedName name="CC" localSheetId="49">#REF!</definedName>
    <definedName name="CC" localSheetId="51">#REF!</definedName>
    <definedName name="CC" localSheetId="53">#REF!</definedName>
    <definedName name="CC" localSheetId="54">#REF!</definedName>
    <definedName name="CC" localSheetId="55">#REF!</definedName>
    <definedName name="CC" localSheetId="56">#REF!</definedName>
    <definedName name="CC" localSheetId="57">#REF!</definedName>
    <definedName name="CC" localSheetId="58">#REF!</definedName>
    <definedName name="CC" localSheetId="59">#REF!</definedName>
    <definedName name="CC" localSheetId="60">#REF!</definedName>
    <definedName name="CC" localSheetId="61">#REF!</definedName>
    <definedName name="CC" localSheetId="62">#REF!</definedName>
    <definedName name="CC" localSheetId="63">#REF!</definedName>
    <definedName name="CC" localSheetId="66">#REF!</definedName>
    <definedName name="CC" localSheetId="70">#REF!</definedName>
    <definedName name="CC" localSheetId="10">#REF!</definedName>
    <definedName name="CC" localSheetId="74">#REF!</definedName>
    <definedName name="CC" localSheetId="75">#REF!</definedName>
    <definedName name="CC" localSheetId="76">#REF!</definedName>
    <definedName name="CC" localSheetId="77">#REF!</definedName>
    <definedName name="CC" localSheetId="78">#REF!</definedName>
    <definedName name="CC" localSheetId="79">#REF!</definedName>
    <definedName name="CC" localSheetId="80">#REF!</definedName>
    <definedName name="CC" localSheetId="82">#REF!</definedName>
    <definedName name="CC" localSheetId="81">#REF!</definedName>
    <definedName name="CC" localSheetId="11">#REF!</definedName>
    <definedName name="CC" localSheetId="83">#REF!</definedName>
    <definedName name="CC" localSheetId="84">#REF!</definedName>
    <definedName name="CC" localSheetId="85">#REF!</definedName>
    <definedName name="CC" localSheetId="86">#REF!</definedName>
    <definedName name="CC" localSheetId="87">#REF!</definedName>
    <definedName name="CC" localSheetId="88">#REF!</definedName>
    <definedName name="CC" localSheetId="89">#REF!</definedName>
    <definedName name="CC" localSheetId="90">#REF!</definedName>
    <definedName name="CC" localSheetId="91">#REF!</definedName>
    <definedName name="CC" localSheetId="92">#REF!</definedName>
    <definedName name="CC" localSheetId="12">#REF!</definedName>
    <definedName name="CC">#REF!</definedName>
    <definedName name="CODIGO" localSheetId="13">#REF!</definedName>
    <definedName name="CODIGO" localSheetId="14">#REF!</definedName>
    <definedName name="CODIGO" localSheetId="15">#REF!</definedName>
    <definedName name="CODIGO" localSheetId="16">#REF!</definedName>
    <definedName name="CODIGO" localSheetId="17">#REF!</definedName>
    <definedName name="CODIGO" localSheetId="18">#REF!</definedName>
    <definedName name="CODIGO" localSheetId="19">#REF!</definedName>
    <definedName name="CODIGO" localSheetId="20">#REF!</definedName>
    <definedName name="CODIGO" localSheetId="21">#REF!</definedName>
    <definedName name="CODIGO" localSheetId="22">#REF!</definedName>
    <definedName name="CODIGO" localSheetId="24">#REF!</definedName>
    <definedName name="CODIGO" localSheetId="25">#REF!</definedName>
    <definedName name="CODIGO" localSheetId="26">#REF!</definedName>
    <definedName name="CODIGO" localSheetId="27">#REF!</definedName>
    <definedName name="CODIGO" localSheetId="28">#REF!</definedName>
    <definedName name="CODIGO" localSheetId="29">#REF!</definedName>
    <definedName name="CODIGO" localSheetId="31">#REF!</definedName>
    <definedName name="CODIGO" localSheetId="32">#REF!</definedName>
    <definedName name="CODIGO" localSheetId="33">#REF!</definedName>
    <definedName name="CODIGO" localSheetId="35">#REF!</definedName>
    <definedName name="CODIGO" localSheetId="36">#REF!</definedName>
    <definedName name="CODIGO" localSheetId="37">#REF!</definedName>
    <definedName name="CODIGO" localSheetId="38">#REF!</definedName>
    <definedName name="CODIGO" localSheetId="39">#REF!</definedName>
    <definedName name="CODIGO" localSheetId="41">#REF!</definedName>
    <definedName name="CODIGO" localSheetId="42">#REF!</definedName>
    <definedName name="CODIGO" localSheetId="43">#REF!</definedName>
    <definedName name="CODIGO" localSheetId="44">#REF!</definedName>
    <definedName name="CODIGO" localSheetId="45">#REF!</definedName>
    <definedName name="CODIGO" localSheetId="46">#REF!</definedName>
    <definedName name="CODIGO" localSheetId="47">#REF!</definedName>
    <definedName name="CODIGO" localSheetId="48">#REF!</definedName>
    <definedName name="CODIGO" localSheetId="49">#REF!</definedName>
    <definedName name="CODIGO" localSheetId="51">#REF!</definedName>
    <definedName name="CODIGO" localSheetId="53">#REF!</definedName>
    <definedName name="CODIGO" localSheetId="54">#REF!</definedName>
    <definedName name="CODIGO" localSheetId="55">#REF!</definedName>
    <definedName name="CODIGO" localSheetId="56">#REF!</definedName>
    <definedName name="CODIGO" localSheetId="57">#REF!</definedName>
    <definedName name="CODIGO" localSheetId="58">#REF!</definedName>
    <definedName name="CODIGO" localSheetId="59">#REF!</definedName>
    <definedName name="CODIGO" localSheetId="60">#REF!</definedName>
    <definedName name="CODIGO" localSheetId="61">#REF!</definedName>
    <definedName name="CODIGO" localSheetId="62">#REF!</definedName>
    <definedName name="CODIGO" localSheetId="63">#REF!</definedName>
    <definedName name="CODIGO" localSheetId="66">#REF!</definedName>
    <definedName name="CODIGO" localSheetId="70">#REF!</definedName>
    <definedName name="CODIGO" localSheetId="10">#REF!</definedName>
    <definedName name="CODIGO" localSheetId="74">#REF!</definedName>
    <definedName name="CODIGO" localSheetId="75">#REF!</definedName>
    <definedName name="CODIGO" localSheetId="76">#REF!</definedName>
    <definedName name="CODIGO" localSheetId="77">#REF!</definedName>
    <definedName name="CODIGO" localSheetId="78">#REF!</definedName>
    <definedName name="CODIGO" localSheetId="79">#REF!</definedName>
    <definedName name="CODIGO" localSheetId="80">#REF!</definedName>
    <definedName name="CODIGO" localSheetId="82">#REF!</definedName>
    <definedName name="CODIGO" localSheetId="81">#REF!</definedName>
    <definedName name="CODIGO" localSheetId="11">#REF!</definedName>
    <definedName name="CODIGO" localSheetId="83">#REF!</definedName>
    <definedName name="CODIGO" localSheetId="84">#REF!</definedName>
    <definedName name="CODIGO" localSheetId="85">#REF!</definedName>
    <definedName name="CODIGO" localSheetId="86">#REF!</definedName>
    <definedName name="CODIGO" localSheetId="87">#REF!</definedName>
    <definedName name="CODIGO" localSheetId="88">#REF!</definedName>
    <definedName name="CODIGO" localSheetId="89">#REF!</definedName>
    <definedName name="CODIGO" localSheetId="90">#REF!</definedName>
    <definedName name="CODIGO" localSheetId="91">#REF!</definedName>
    <definedName name="CODIGO" localSheetId="92">#REF!</definedName>
    <definedName name="CODIGO" localSheetId="12">#REF!</definedName>
    <definedName name="CODIGO">#REF!</definedName>
    <definedName name="CONDUCTORES" localSheetId="13">#REF!</definedName>
    <definedName name="CONDUCTORES" localSheetId="14">#REF!</definedName>
    <definedName name="CONDUCTORES" localSheetId="15">#REF!</definedName>
    <definedName name="CONDUCTORES" localSheetId="16">#REF!</definedName>
    <definedName name="CONDUCTORES" localSheetId="17">#REF!</definedName>
    <definedName name="CONDUCTORES" localSheetId="18">#REF!</definedName>
    <definedName name="CONDUCTORES" localSheetId="19">#REF!</definedName>
    <definedName name="CONDUCTORES" localSheetId="20">#REF!</definedName>
    <definedName name="CONDUCTORES" localSheetId="21">#REF!</definedName>
    <definedName name="CONDUCTORES" localSheetId="22">#REF!</definedName>
    <definedName name="CONDUCTORES" localSheetId="24">#REF!</definedName>
    <definedName name="CONDUCTORES" localSheetId="25">#REF!</definedName>
    <definedName name="CONDUCTORES" localSheetId="26">#REF!</definedName>
    <definedName name="CONDUCTORES" localSheetId="27">#REF!</definedName>
    <definedName name="CONDUCTORES" localSheetId="28">#REF!</definedName>
    <definedName name="CONDUCTORES" localSheetId="29">#REF!</definedName>
    <definedName name="CONDUCTORES" localSheetId="31">#REF!</definedName>
    <definedName name="CONDUCTORES" localSheetId="32">#REF!</definedName>
    <definedName name="CONDUCTORES" localSheetId="33">#REF!</definedName>
    <definedName name="CONDUCTORES" localSheetId="35">#REF!</definedName>
    <definedName name="CONDUCTORES" localSheetId="36">#REF!</definedName>
    <definedName name="CONDUCTORES" localSheetId="37">#REF!</definedName>
    <definedName name="CONDUCTORES" localSheetId="38">#REF!</definedName>
    <definedName name="CONDUCTORES" localSheetId="39">#REF!</definedName>
    <definedName name="CONDUCTORES" localSheetId="41">#REF!</definedName>
    <definedName name="CONDUCTORES" localSheetId="42">#REF!</definedName>
    <definedName name="CONDUCTORES" localSheetId="43">#REF!</definedName>
    <definedName name="CONDUCTORES" localSheetId="44">#REF!</definedName>
    <definedName name="CONDUCTORES" localSheetId="45">#REF!</definedName>
    <definedName name="CONDUCTORES" localSheetId="46">#REF!</definedName>
    <definedName name="CONDUCTORES" localSheetId="47">#REF!</definedName>
    <definedName name="CONDUCTORES" localSheetId="48">#REF!</definedName>
    <definedName name="CONDUCTORES" localSheetId="49">#REF!</definedName>
    <definedName name="CONDUCTORES" localSheetId="51">#REF!</definedName>
    <definedName name="CONDUCTORES" localSheetId="53">#REF!</definedName>
    <definedName name="CONDUCTORES" localSheetId="54">#REF!</definedName>
    <definedName name="CONDUCTORES" localSheetId="55">#REF!</definedName>
    <definedName name="CONDUCTORES" localSheetId="56">#REF!</definedName>
    <definedName name="CONDUCTORES" localSheetId="57">#REF!</definedName>
    <definedName name="CONDUCTORES" localSheetId="58">#REF!</definedName>
    <definedName name="CONDUCTORES" localSheetId="59">#REF!</definedName>
    <definedName name="CONDUCTORES" localSheetId="60">#REF!</definedName>
    <definedName name="CONDUCTORES" localSheetId="61">#REF!</definedName>
    <definedName name="CONDUCTORES" localSheetId="62">#REF!</definedName>
    <definedName name="CONDUCTORES" localSheetId="63">#REF!</definedName>
    <definedName name="CONDUCTORES" localSheetId="66">#REF!</definedName>
    <definedName name="CONDUCTORES" localSheetId="70">#REF!</definedName>
    <definedName name="CONDUCTORES" localSheetId="10">#REF!</definedName>
    <definedName name="CONDUCTORES" localSheetId="74">#REF!</definedName>
    <definedName name="CONDUCTORES" localSheetId="75">#REF!</definedName>
    <definedName name="CONDUCTORES" localSheetId="76">#REF!</definedName>
    <definedName name="CONDUCTORES" localSheetId="77">#REF!</definedName>
    <definedName name="CONDUCTORES" localSheetId="78">#REF!</definedName>
    <definedName name="CONDUCTORES" localSheetId="79">#REF!</definedName>
    <definedName name="CONDUCTORES" localSheetId="80">#REF!</definedName>
    <definedName name="CONDUCTORES" localSheetId="82">#REF!</definedName>
    <definedName name="CONDUCTORES" localSheetId="81">#REF!</definedName>
    <definedName name="CONDUCTORES" localSheetId="11">#REF!</definedName>
    <definedName name="CONDUCTORES" localSheetId="83">#REF!</definedName>
    <definedName name="CONDUCTORES" localSheetId="84">#REF!</definedName>
    <definedName name="CONDUCTORES" localSheetId="85">#REF!</definedName>
    <definedName name="CONDUCTORES" localSheetId="86">#REF!</definedName>
    <definedName name="CONDUCTORES" localSheetId="87">#REF!</definedName>
    <definedName name="CONDUCTORES" localSheetId="88">#REF!</definedName>
    <definedName name="CONDUCTORES" localSheetId="89">#REF!</definedName>
    <definedName name="CONDUCTORES" localSheetId="90">#REF!</definedName>
    <definedName name="CONDUCTORES" localSheetId="91">#REF!</definedName>
    <definedName name="CONDUCTORES" localSheetId="92">#REF!</definedName>
    <definedName name="CONDUCTORES" localSheetId="12">#REF!</definedName>
    <definedName name="CONDUCTORES">#REF!</definedName>
    <definedName name="conronso" localSheetId="13">#REF!</definedName>
    <definedName name="conronso" localSheetId="14">#REF!</definedName>
    <definedName name="conronso" localSheetId="15">#REF!</definedName>
    <definedName name="conronso" localSheetId="16">#REF!</definedName>
    <definedName name="conronso" localSheetId="17">#REF!</definedName>
    <definedName name="conronso" localSheetId="18">#REF!</definedName>
    <definedName name="conronso" localSheetId="19">#REF!</definedName>
    <definedName name="conronso" localSheetId="20">#REF!</definedName>
    <definedName name="conronso" localSheetId="21">#REF!</definedName>
    <definedName name="conronso" localSheetId="22">#REF!</definedName>
    <definedName name="conronso" localSheetId="24">#REF!</definedName>
    <definedName name="conronso" localSheetId="25">#REF!</definedName>
    <definedName name="conronso" localSheetId="26">#REF!</definedName>
    <definedName name="conronso" localSheetId="27">#REF!</definedName>
    <definedName name="conronso" localSheetId="28">#REF!</definedName>
    <definedName name="conronso" localSheetId="29">#REF!</definedName>
    <definedName name="conronso" localSheetId="31">#REF!</definedName>
    <definedName name="conronso" localSheetId="32">#REF!</definedName>
    <definedName name="conronso" localSheetId="33">#REF!</definedName>
    <definedName name="conronso" localSheetId="35">#REF!</definedName>
    <definedName name="conronso" localSheetId="36">#REF!</definedName>
    <definedName name="conronso" localSheetId="37">#REF!</definedName>
    <definedName name="conronso" localSheetId="38">#REF!</definedName>
    <definedName name="conronso" localSheetId="39">#REF!</definedName>
    <definedName name="conronso" localSheetId="41">#REF!</definedName>
    <definedName name="conronso" localSheetId="42">#REF!</definedName>
    <definedName name="conronso" localSheetId="43">#REF!</definedName>
    <definedName name="conronso" localSheetId="44">#REF!</definedName>
    <definedName name="conronso" localSheetId="45">#REF!</definedName>
    <definedName name="conronso" localSheetId="46">#REF!</definedName>
    <definedName name="conronso" localSheetId="47">#REF!</definedName>
    <definedName name="conronso" localSheetId="48">#REF!</definedName>
    <definedName name="conronso" localSheetId="49">#REF!</definedName>
    <definedName name="conronso" localSheetId="51">#REF!</definedName>
    <definedName name="conronso" localSheetId="53">#REF!</definedName>
    <definedName name="conronso" localSheetId="54">#REF!</definedName>
    <definedName name="conronso" localSheetId="55">#REF!</definedName>
    <definedName name="conronso" localSheetId="56">#REF!</definedName>
    <definedName name="conronso" localSheetId="57">#REF!</definedName>
    <definedName name="conronso" localSheetId="58">#REF!</definedName>
    <definedName name="conronso" localSheetId="59">#REF!</definedName>
    <definedName name="conronso" localSheetId="60">#REF!</definedName>
    <definedName name="conronso" localSheetId="61">#REF!</definedName>
    <definedName name="conronso" localSheetId="62">#REF!</definedName>
    <definedName name="conronso" localSheetId="63">#REF!</definedName>
    <definedName name="conronso" localSheetId="66">#REF!</definedName>
    <definedName name="conronso" localSheetId="70">#REF!</definedName>
    <definedName name="conronso" localSheetId="10">#REF!</definedName>
    <definedName name="conronso" localSheetId="74">#REF!</definedName>
    <definedName name="conronso" localSheetId="75">#REF!</definedName>
    <definedName name="conronso" localSheetId="76">#REF!</definedName>
    <definedName name="conronso" localSheetId="77">#REF!</definedName>
    <definedName name="conronso" localSheetId="78">#REF!</definedName>
    <definedName name="conronso" localSheetId="79">#REF!</definedName>
    <definedName name="conronso" localSheetId="80">#REF!</definedName>
    <definedName name="conronso" localSheetId="82">#REF!</definedName>
    <definedName name="conronso" localSheetId="81">#REF!</definedName>
    <definedName name="conronso" localSheetId="11">#REF!</definedName>
    <definedName name="conronso" localSheetId="83">#REF!</definedName>
    <definedName name="conronso" localSheetId="84">#REF!</definedName>
    <definedName name="conronso" localSheetId="85">#REF!</definedName>
    <definedName name="conronso" localSheetId="86">#REF!</definedName>
    <definedName name="conronso" localSheetId="87">#REF!</definedName>
    <definedName name="conronso" localSheetId="88">#REF!</definedName>
    <definedName name="conronso" localSheetId="89">#REF!</definedName>
    <definedName name="conronso" localSheetId="90">#REF!</definedName>
    <definedName name="conronso" localSheetId="91">#REF!</definedName>
    <definedName name="conronso" localSheetId="92">#REF!</definedName>
    <definedName name="conronso" localSheetId="12">#REF!</definedName>
    <definedName name="conronso">#REF!</definedName>
    <definedName name="CPPPPP" localSheetId="13">#REF!</definedName>
    <definedName name="CPPPPP" localSheetId="14">#REF!</definedName>
    <definedName name="CPPPPP" localSheetId="15">#REF!</definedName>
    <definedName name="CPPPPP" localSheetId="16">#REF!</definedName>
    <definedName name="CPPPPP" localSheetId="17">#REF!</definedName>
    <definedName name="CPPPPP" localSheetId="18">#REF!</definedName>
    <definedName name="CPPPPP" localSheetId="19">#REF!</definedName>
    <definedName name="CPPPPP" localSheetId="20">#REF!</definedName>
    <definedName name="CPPPPP" localSheetId="21">#REF!</definedName>
    <definedName name="CPPPPP" localSheetId="22">#REF!</definedName>
    <definedName name="CPPPPP" localSheetId="24">#REF!</definedName>
    <definedName name="CPPPPP" localSheetId="25">#REF!</definedName>
    <definedName name="CPPPPP" localSheetId="26">#REF!</definedName>
    <definedName name="CPPPPP" localSheetId="27">#REF!</definedName>
    <definedName name="CPPPPP" localSheetId="28">#REF!</definedName>
    <definedName name="CPPPPP" localSheetId="29">#REF!</definedName>
    <definedName name="CPPPPP" localSheetId="31">#REF!</definedName>
    <definedName name="CPPPPP" localSheetId="32">#REF!</definedName>
    <definedName name="CPPPPP" localSheetId="33">#REF!</definedName>
    <definedName name="CPPPPP" localSheetId="35">#REF!</definedName>
    <definedName name="CPPPPP" localSheetId="36">#REF!</definedName>
    <definedName name="CPPPPP" localSheetId="37">#REF!</definedName>
    <definedName name="CPPPPP" localSheetId="38">#REF!</definedName>
    <definedName name="CPPPPP" localSheetId="39">#REF!</definedName>
    <definedName name="CPPPPP" localSheetId="41">#REF!</definedName>
    <definedName name="CPPPPP" localSheetId="42">#REF!</definedName>
    <definedName name="CPPPPP" localSheetId="43">#REF!</definedName>
    <definedName name="CPPPPP" localSheetId="44">#REF!</definedName>
    <definedName name="CPPPPP" localSheetId="45">#REF!</definedName>
    <definedName name="CPPPPP" localSheetId="46">#REF!</definedName>
    <definedName name="CPPPPP" localSheetId="47">#REF!</definedName>
    <definedName name="CPPPPP" localSheetId="48">#REF!</definedName>
    <definedName name="CPPPPP" localSheetId="49">#REF!</definedName>
    <definedName name="CPPPPP" localSheetId="51">#REF!</definedName>
    <definedName name="CPPPPP" localSheetId="53">#REF!</definedName>
    <definedName name="CPPPPP" localSheetId="54">#REF!</definedName>
    <definedName name="CPPPPP" localSheetId="55">#REF!</definedName>
    <definedName name="CPPPPP" localSheetId="56">#REF!</definedName>
    <definedName name="CPPPPP" localSheetId="57">#REF!</definedName>
    <definedName name="CPPPPP" localSheetId="58">#REF!</definedName>
    <definedName name="CPPPPP" localSheetId="59">#REF!</definedName>
    <definedName name="CPPPPP" localSheetId="60">#REF!</definedName>
    <definedName name="CPPPPP" localSheetId="61">#REF!</definedName>
    <definedName name="CPPPPP" localSheetId="62">#REF!</definedName>
    <definedName name="CPPPPP" localSheetId="63">#REF!</definedName>
    <definedName name="CPPPPP" localSheetId="66">#REF!</definedName>
    <definedName name="CPPPPP" localSheetId="70">#REF!</definedName>
    <definedName name="CPPPPP" localSheetId="10">#REF!</definedName>
    <definedName name="CPPPPP" localSheetId="74">#REF!</definedName>
    <definedName name="CPPPPP" localSheetId="75">#REF!</definedName>
    <definedName name="CPPPPP" localSheetId="76">#REF!</definedName>
    <definedName name="CPPPPP" localSheetId="77">#REF!</definedName>
    <definedName name="CPPPPP" localSheetId="78">#REF!</definedName>
    <definedName name="CPPPPP" localSheetId="79">#REF!</definedName>
    <definedName name="CPPPPP" localSheetId="80">#REF!</definedName>
    <definedName name="CPPPPP" localSheetId="82">#REF!</definedName>
    <definedName name="CPPPPP" localSheetId="81">#REF!</definedName>
    <definedName name="CPPPPP" localSheetId="11">#REF!</definedName>
    <definedName name="CPPPPP" localSheetId="83">#REF!</definedName>
    <definedName name="CPPPPP" localSheetId="84">#REF!</definedName>
    <definedName name="CPPPPP" localSheetId="85">#REF!</definedName>
    <definedName name="CPPPPP" localSheetId="86">#REF!</definedName>
    <definedName name="CPPPPP" localSheetId="87">#REF!</definedName>
    <definedName name="CPPPPP" localSheetId="88">#REF!</definedName>
    <definedName name="CPPPPP" localSheetId="89">#REF!</definedName>
    <definedName name="CPPPPP" localSheetId="90">#REF!</definedName>
    <definedName name="CPPPPP" localSheetId="91">#REF!</definedName>
    <definedName name="CPPPPP" localSheetId="92">#REF!</definedName>
    <definedName name="CPPPPP" localSheetId="12">#REF!</definedName>
    <definedName name="CPPPPP">#REF!</definedName>
    <definedName name="CPVC_1.1" localSheetId="13">'[9]LISTA PVP USD'!#REF!</definedName>
    <definedName name="CPVC_1.1" localSheetId="14">'[9]LISTA PVP USD'!#REF!</definedName>
    <definedName name="CPVC_1.1" localSheetId="15">'[9]LISTA PVP USD'!#REF!</definedName>
    <definedName name="CPVC_1.1" localSheetId="16">'[9]LISTA PVP USD'!#REF!</definedName>
    <definedName name="CPVC_1.1" localSheetId="17">'[9]LISTA PVP USD'!#REF!</definedName>
    <definedName name="CPVC_1.1" localSheetId="18">'[9]LISTA PVP USD'!#REF!</definedName>
    <definedName name="CPVC_1.1" localSheetId="19">'[9]LISTA PVP USD'!#REF!</definedName>
    <definedName name="CPVC_1.1" localSheetId="20">'[9]LISTA PVP USD'!#REF!</definedName>
    <definedName name="CPVC_1.1" localSheetId="21">'[9]LISTA PVP USD'!#REF!</definedName>
    <definedName name="CPVC_1.1" localSheetId="22">'[9]LISTA PVP USD'!#REF!</definedName>
    <definedName name="CPVC_1.1" localSheetId="24">'[9]LISTA PVP USD'!#REF!</definedName>
    <definedName name="CPVC_1.1" localSheetId="25">'[9]LISTA PVP USD'!#REF!</definedName>
    <definedName name="CPVC_1.1" localSheetId="26">'[9]LISTA PVP USD'!#REF!</definedName>
    <definedName name="CPVC_1.1" localSheetId="27">'[9]LISTA PVP USD'!#REF!</definedName>
    <definedName name="CPVC_1.1" localSheetId="28">'[9]LISTA PVP USD'!#REF!</definedName>
    <definedName name="CPVC_1.1" localSheetId="29">'[9]LISTA PVP USD'!#REF!</definedName>
    <definedName name="CPVC_1.1" localSheetId="31">'[9]LISTA PVP USD'!#REF!</definedName>
    <definedName name="CPVC_1.1" localSheetId="32">'[9]LISTA PVP USD'!#REF!</definedName>
    <definedName name="CPVC_1.1" localSheetId="33">'[9]LISTA PVP USD'!#REF!</definedName>
    <definedName name="CPVC_1.1" localSheetId="35">'[9]LISTA PVP USD'!#REF!</definedName>
    <definedName name="CPVC_1.1" localSheetId="36">'[9]LISTA PVP USD'!#REF!</definedName>
    <definedName name="CPVC_1.1" localSheetId="37">'[9]LISTA PVP USD'!#REF!</definedName>
    <definedName name="CPVC_1.1" localSheetId="38">'[9]LISTA PVP USD'!#REF!</definedName>
    <definedName name="CPVC_1.1" localSheetId="39">'[9]LISTA PVP USD'!#REF!</definedName>
    <definedName name="CPVC_1.1" localSheetId="41">'[9]LISTA PVP USD'!#REF!</definedName>
    <definedName name="CPVC_1.1" localSheetId="42">'[9]LISTA PVP USD'!#REF!</definedName>
    <definedName name="CPVC_1.1" localSheetId="43">'[9]LISTA PVP USD'!#REF!</definedName>
    <definedName name="CPVC_1.1" localSheetId="44">'[9]LISTA PVP USD'!#REF!</definedName>
    <definedName name="CPVC_1.1" localSheetId="45">'[9]LISTA PVP USD'!#REF!</definedName>
    <definedName name="CPVC_1.1" localSheetId="46">'[9]LISTA PVP USD'!#REF!</definedName>
    <definedName name="CPVC_1.1" localSheetId="47">'[9]LISTA PVP USD'!#REF!</definedName>
    <definedName name="CPVC_1.1" localSheetId="48">'[9]LISTA PVP USD'!#REF!</definedName>
    <definedName name="CPVC_1.1" localSheetId="49">'[9]LISTA PVP USD'!#REF!</definedName>
    <definedName name="CPVC_1.1" localSheetId="51">'[9]LISTA PVP USD'!#REF!</definedName>
    <definedName name="CPVC_1.1" localSheetId="53">'[9]LISTA PVP USD'!#REF!</definedName>
    <definedName name="CPVC_1.1" localSheetId="54">'[9]LISTA PVP USD'!#REF!</definedName>
    <definedName name="CPVC_1.1" localSheetId="55">'[9]LISTA PVP USD'!#REF!</definedName>
    <definedName name="CPVC_1.1" localSheetId="56">'[9]LISTA PVP USD'!#REF!</definedName>
    <definedName name="CPVC_1.1" localSheetId="57">'[9]LISTA PVP USD'!#REF!</definedName>
    <definedName name="CPVC_1.1" localSheetId="58">'[9]LISTA PVP USD'!#REF!</definedName>
    <definedName name="CPVC_1.1" localSheetId="59">'[9]LISTA PVP USD'!#REF!</definedName>
    <definedName name="CPVC_1.1" localSheetId="60">'[9]LISTA PVP USD'!#REF!</definedName>
    <definedName name="CPVC_1.1" localSheetId="61">'[9]LISTA PVP USD'!#REF!</definedName>
    <definedName name="CPVC_1.1" localSheetId="62">'[9]LISTA PVP USD'!#REF!</definedName>
    <definedName name="CPVC_1.1" localSheetId="63">'[9]LISTA PVP USD'!#REF!</definedName>
    <definedName name="CPVC_1.1" localSheetId="66">'[9]LISTA PVP USD'!#REF!</definedName>
    <definedName name="CPVC_1.1" localSheetId="70">'[9]LISTA PVP USD'!#REF!</definedName>
    <definedName name="CPVC_1.1" localSheetId="10">'[9]LISTA PVP USD'!#REF!</definedName>
    <definedName name="CPVC_1.1" localSheetId="74">'[9]LISTA PVP USD'!#REF!</definedName>
    <definedName name="CPVC_1.1" localSheetId="75">'[9]LISTA PVP USD'!#REF!</definedName>
    <definedName name="CPVC_1.1" localSheetId="76">'[9]LISTA PVP USD'!#REF!</definedName>
    <definedName name="CPVC_1.1" localSheetId="77">'[9]LISTA PVP USD'!#REF!</definedName>
    <definedName name="CPVC_1.1" localSheetId="78">'[9]LISTA PVP USD'!#REF!</definedName>
    <definedName name="CPVC_1.1" localSheetId="79">'[9]LISTA PVP USD'!#REF!</definedName>
    <definedName name="CPVC_1.1" localSheetId="80">'[9]LISTA PVP USD'!#REF!</definedName>
    <definedName name="CPVC_1.1" localSheetId="82">'[9]LISTA PVP USD'!#REF!</definedName>
    <definedName name="CPVC_1.1" localSheetId="81">'[9]LISTA PVP USD'!#REF!</definedName>
    <definedName name="CPVC_1.1" localSheetId="11">'[9]LISTA PVP USD'!#REF!</definedName>
    <definedName name="CPVC_1.1" localSheetId="83">'[9]LISTA PVP USD'!#REF!</definedName>
    <definedName name="CPVC_1.1" localSheetId="84">'[9]LISTA PVP USD'!#REF!</definedName>
    <definedName name="CPVC_1.1" localSheetId="85">'[9]LISTA PVP USD'!#REF!</definedName>
    <definedName name="CPVC_1.1" localSheetId="86">'[9]LISTA PVP USD'!#REF!</definedName>
    <definedName name="CPVC_1.1" localSheetId="87">'[9]LISTA PVP USD'!#REF!</definedName>
    <definedName name="CPVC_1.1" localSheetId="88">'[9]LISTA PVP USD'!#REF!</definedName>
    <definedName name="CPVC_1.1" localSheetId="89">'[9]LISTA PVP USD'!#REF!</definedName>
    <definedName name="CPVC_1.1" localSheetId="90">'[9]LISTA PVP USD'!#REF!</definedName>
    <definedName name="CPVC_1.1" localSheetId="91">'[9]LISTA PVP USD'!#REF!</definedName>
    <definedName name="CPVC_1.1" localSheetId="92">'[9]LISTA PVP USD'!#REF!</definedName>
    <definedName name="CPVC_1.1" localSheetId="12">'[9]LISTA PVP USD'!#REF!</definedName>
    <definedName name="CPVC_1.1" localSheetId="1">'[10]LISTA PVP USD'!#REF!</definedName>
    <definedName name="CPVC_1.1">'[9]LISTA PVP USD'!#REF!</definedName>
    <definedName name="cr" localSheetId="13">#REF!</definedName>
    <definedName name="cr" localSheetId="14">#REF!</definedName>
    <definedName name="cr" localSheetId="15">#REF!</definedName>
    <definedName name="cr" localSheetId="16">#REF!</definedName>
    <definedName name="cr" localSheetId="17">#REF!</definedName>
    <definedName name="cr" localSheetId="18">#REF!</definedName>
    <definedName name="cr" localSheetId="19">#REF!</definedName>
    <definedName name="cr" localSheetId="20">#REF!</definedName>
    <definedName name="cr" localSheetId="21">#REF!</definedName>
    <definedName name="cr" localSheetId="22">#REF!</definedName>
    <definedName name="cr" localSheetId="24">#REF!</definedName>
    <definedName name="cr" localSheetId="25">#REF!</definedName>
    <definedName name="cr" localSheetId="26">#REF!</definedName>
    <definedName name="cr" localSheetId="27">#REF!</definedName>
    <definedName name="cr" localSheetId="28">#REF!</definedName>
    <definedName name="cr" localSheetId="29">#REF!</definedName>
    <definedName name="cr" localSheetId="31">#REF!</definedName>
    <definedName name="cr" localSheetId="32">#REF!</definedName>
    <definedName name="cr" localSheetId="33">#REF!</definedName>
    <definedName name="cr" localSheetId="35">#REF!</definedName>
    <definedName name="cr" localSheetId="36">#REF!</definedName>
    <definedName name="cr" localSheetId="37">#REF!</definedName>
    <definedName name="cr" localSheetId="38">#REF!</definedName>
    <definedName name="cr" localSheetId="39">#REF!</definedName>
    <definedName name="cr" localSheetId="41">#REF!</definedName>
    <definedName name="cr" localSheetId="42">#REF!</definedName>
    <definedName name="cr" localSheetId="43">#REF!</definedName>
    <definedName name="cr" localSheetId="44">#REF!</definedName>
    <definedName name="cr" localSheetId="45">#REF!</definedName>
    <definedName name="cr" localSheetId="46">#REF!</definedName>
    <definedName name="cr" localSheetId="47">#REF!</definedName>
    <definedName name="cr" localSheetId="48">#REF!</definedName>
    <definedName name="cr" localSheetId="49">#REF!</definedName>
    <definedName name="cr" localSheetId="51">#REF!</definedName>
    <definedName name="cr" localSheetId="53">#REF!</definedName>
    <definedName name="cr" localSheetId="54">#REF!</definedName>
    <definedName name="cr" localSheetId="55">#REF!</definedName>
    <definedName name="cr" localSheetId="56">#REF!</definedName>
    <definedName name="cr" localSheetId="57">#REF!</definedName>
    <definedName name="cr" localSheetId="58">#REF!</definedName>
    <definedName name="cr" localSheetId="59">#REF!</definedName>
    <definedName name="cr" localSheetId="60">#REF!</definedName>
    <definedName name="cr" localSheetId="61">#REF!</definedName>
    <definedName name="cr" localSheetId="62">#REF!</definedName>
    <definedName name="cr" localSheetId="63">#REF!</definedName>
    <definedName name="cr" localSheetId="66">#REF!</definedName>
    <definedName name="cr" localSheetId="70">#REF!</definedName>
    <definedName name="cr" localSheetId="10">#REF!</definedName>
    <definedName name="cr" localSheetId="74">#REF!</definedName>
    <definedName name="cr" localSheetId="75">#REF!</definedName>
    <definedName name="cr" localSheetId="76">#REF!</definedName>
    <definedName name="cr" localSheetId="77">#REF!</definedName>
    <definedName name="cr" localSheetId="78">#REF!</definedName>
    <definedName name="cr" localSheetId="79">#REF!</definedName>
    <definedName name="cr" localSheetId="80">#REF!</definedName>
    <definedName name="cr" localSheetId="82">#REF!</definedName>
    <definedName name="cr" localSheetId="81">#REF!</definedName>
    <definedName name="cr" localSheetId="11">#REF!</definedName>
    <definedName name="cr" localSheetId="83">#REF!</definedName>
    <definedName name="cr" localSheetId="84">#REF!</definedName>
    <definedName name="cr" localSheetId="85">#REF!</definedName>
    <definedName name="cr" localSheetId="86">#REF!</definedName>
    <definedName name="cr" localSheetId="87">#REF!</definedName>
    <definedName name="cr" localSheetId="88">#REF!</definedName>
    <definedName name="cr" localSheetId="89">#REF!</definedName>
    <definedName name="cr" localSheetId="90">#REF!</definedName>
    <definedName name="cr" localSheetId="91">#REF!</definedName>
    <definedName name="cr" localSheetId="92">#REF!</definedName>
    <definedName name="cr" localSheetId="12">#REF!</definedName>
    <definedName name="cr">#REF!</definedName>
    <definedName name="_xlnm.Criteria" localSheetId="13">#REF!</definedName>
    <definedName name="_xlnm.Criteria" localSheetId="14">#REF!</definedName>
    <definedName name="_xlnm.Criteria" localSheetId="15">#REF!</definedName>
    <definedName name="_xlnm.Criteria" localSheetId="16">#REF!</definedName>
    <definedName name="_xlnm.Criteria" localSheetId="17">#REF!</definedName>
    <definedName name="_xlnm.Criteria" localSheetId="18">#REF!</definedName>
    <definedName name="_xlnm.Criteria" localSheetId="19">#REF!</definedName>
    <definedName name="_xlnm.Criteria" localSheetId="20">#REF!</definedName>
    <definedName name="_xlnm.Criteria" localSheetId="21">#REF!</definedName>
    <definedName name="_xlnm.Criteria" localSheetId="22">#REF!</definedName>
    <definedName name="_xlnm.Criteria" localSheetId="24">#REF!</definedName>
    <definedName name="_xlnm.Criteria" localSheetId="25">#REF!</definedName>
    <definedName name="_xlnm.Criteria" localSheetId="26">#REF!</definedName>
    <definedName name="_xlnm.Criteria" localSheetId="27">#REF!</definedName>
    <definedName name="_xlnm.Criteria" localSheetId="28">#REF!</definedName>
    <definedName name="_xlnm.Criteria" localSheetId="29">#REF!</definedName>
    <definedName name="_xlnm.Criteria" localSheetId="31">#REF!</definedName>
    <definedName name="_xlnm.Criteria" localSheetId="32">#REF!</definedName>
    <definedName name="_xlnm.Criteria" localSheetId="33">#REF!</definedName>
    <definedName name="_xlnm.Criteria" localSheetId="35">#REF!</definedName>
    <definedName name="_xlnm.Criteria" localSheetId="36">#REF!</definedName>
    <definedName name="_xlnm.Criteria" localSheetId="37">#REF!</definedName>
    <definedName name="_xlnm.Criteria" localSheetId="38">#REF!</definedName>
    <definedName name="_xlnm.Criteria" localSheetId="39">#REF!</definedName>
    <definedName name="_xlnm.Criteria" localSheetId="41">#REF!</definedName>
    <definedName name="_xlnm.Criteria" localSheetId="42">#REF!</definedName>
    <definedName name="_xlnm.Criteria" localSheetId="43">#REF!</definedName>
    <definedName name="_xlnm.Criteria" localSheetId="44">#REF!</definedName>
    <definedName name="_xlnm.Criteria" localSheetId="45">#REF!</definedName>
    <definedName name="_xlnm.Criteria" localSheetId="46">#REF!</definedName>
    <definedName name="_xlnm.Criteria" localSheetId="47">#REF!</definedName>
    <definedName name="_xlnm.Criteria" localSheetId="48">#REF!</definedName>
    <definedName name="_xlnm.Criteria" localSheetId="49">#REF!</definedName>
    <definedName name="_xlnm.Criteria" localSheetId="51">#REF!</definedName>
    <definedName name="_xlnm.Criteria" localSheetId="53">#REF!</definedName>
    <definedName name="_xlnm.Criteria" localSheetId="54">#REF!</definedName>
    <definedName name="_xlnm.Criteria" localSheetId="55">#REF!</definedName>
    <definedName name="_xlnm.Criteria" localSheetId="56">#REF!</definedName>
    <definedName name="_xlnm.Criteria" localSheetId="57">#REF!</definedName>
    <definedName name="_xlnm.Criteria" localSheetId="58">#REF!</definedName>
    <definedName name="_xlnm.Criteria" localSheetId="59">#REF!</definedName>
    <definedName name="_xlnm.Criteria" localSheetId="60">#REF!</definedName>
    <definedName name="_xlnm.Criteria" localSheetId="61">#REF!</definedName>
    <definedName name="_xlnm.Criteria" localSheetId="62">#REF!</definedName>
    <definedName name="_xlnm.Criteria" localSheetId="63">#REF!</definedName>
    <definedName name="_xlnm.Criteria" localSheetId="66">#REF!</definedName>
    <definedName name="_xlnm.Criteria" localSheetId="70">#REF!</definedName>
    <definedName name="_xlnm.Criteria" localSheetId="10">#REF!</definedName>
    <definedName name="_xlnm.Criteria" localSheetId="74">#REF!</definedName>
    <definedName name="_xlnm.Criteria" localSheetId="75">#REF!</definedName>
    <definedName name="_xlnm.Criteria" localSheetId="76">#REF!</definedName>
    <definedName name="_xlnm.Criteria" localSheetId="77">#REF!</definedName>
    <definedName name="_xlnm.Criteria" localSheetId="78">#REF!</definedName>
    <definedName name="_xlnm.Criteria" localSheetId="79">#REF!</definedName>
    <definedName name="_xlnm.Criteria" localSheetId="80">#REF!</definedName>
    <definedName name="_xlnm.Criteria" localSheetId="82">#REF!</definedName>
    <definedName name="_xlnm.Criteria" localSheetId="81">#REF!</definedName>
    <definedName name="_xlnm.Criteria" localSheetId="11">#REF!</definedName>
    <definedName name="_xlnm.Criteria" localSheetId="83">#REF!</definedName>
    <definedName name="_xlnm.Criteria" localSheetId="84">#REF!</definedName>
    <definedName name="_xlnm.Criteria" localSheetId="85">#REF!</definedName>
    <definedName name="_xlnm.Criteria" localSheetId="86">#REF!</definedName>
    <definedName name="_xlnm.Criteria" localSheetId="87">#REF!</definedName>
    <definedName name="_xlnm.Criteria" localSheetId="88">#REF!</definedName>
    <definedName name="_xlnm.Criteria" localSheetId="89">#REF!</definedName>
    <definedName name="_xlnm.Criteria" localSheetId="90">#REF!</definedName>
    <definedName name="_xlnm.Criteria" localSheetId="91">#REF!</definedName>
    <definedName name="_xlnm.Criteria" localSheetId="92">#REF!</definedName>
    <definedName name="_xlnm.Criteria" localSheetId="12">#REF!</definedName>
    <definedName name="_xlnm.Criteria">#REF!</definedName>
    <definedName name="criterios1" localSheetId="13">#REF!</definedName>
    <definedName name="criterios1" localSheetId="14">#REF!</definedName>
    <definedName name="criterios1" localSheetId="15">#REF!</definedName>
    <definedName name="criterios1" localSheetId="16">#REF!</definedName>
    <definedName name="criterios1" localSheetId="17">#REF!</definedName>
    <definedName name="criterios1" localSheetId="18">#REF!</definedName>
    <definedName name="criterios1" localSheetId="19">#REF!</definedName>
    <definedName name="criterios1" localSheetId="20">#REF!</definedName>
    <definedName name="criterios1" localSheetId="21">#REF!</definedName>
    <definedName name="criterios1" localSheetId="22">#REF!</definedName>
    <definedName name="criterios1" localSheetId="24">#REF!</definedName>
    <definedName name="criterios1" localSheetId="25">#REF!</definedName>
    <definedName name="criterios1" localSheetId="26">#REF!</definedName>
    <definedName name="criterios1" localSheetId="27">#REF!</definedName>
    <definedName name="criterios1" localSheetId="28">#REF!</definedName>
    <definedName name="criterios1" localSheetId="29">#REF!</definedName>
    <definedName name="criterios1" localSheetId="31">#REF!</definedName>
    <definedName name="criterios1" localSheetId="32">#REF!</definedName>
    <definedName name="criterios1" localSheetId="33">#REF!</definedName>
    <definedName name="criterios1" localSheetId="35">#REF!</definedName>
    <definedName name="criterios1" localSheetId="36">#REF!</definedName>
    <definedName name="criterios1" localSheetId="37">#REF!</definedName>
    <definedName name="criterios1" localSheetId="38">#REF!</definedName>
    <definedName name="criterios1" localSheetId="39">#REF!</definedName>
    <definedName name="criterios1" localSheetId="41">#REF!</definedName>
    <definedName name="criterios1" localSheetId="42">#REF!</definedName>
    <definedName name="criterios1" localSheetId="43">#REF!</definedName>
    <definedName name="criterios1" localSheetId="44">#REF!</definedName>
    <definedName name="criterios1" localSheetId="45">#REF!</definedName>
    <definedName name="criterios1" localSheetId="46">#REF!</definedName>
    <definedName name="criterios1" localSheetId="47">#REF!</definedName>
    <definedName name="criterios1" localSheetId="48">#REF!</definedName>
    <definedName name="criterios1" localSheetId="49">#REF!</definedName>
    <definedName name="criterios1" localSheetId="51">#REF!</definedName>
    <definedName name="criterios1" localSheetId="53">#REF!</definedName>
    <definedName name="criterios1" localSheetId="54">#REF!</definedName>
    <definedName name="criterios1" localSheetId="55">#REF!</definedName>
    <definedName name="criterios1" localSheetId="56">#REF!</definedName>
    <definedName name="criterios1" localSheetId="57">#REF!</definedName>
    <definedName name="criterios1" localSheetId="58">#REF!</definedName>
    <definedName name="criterios1" localSheetId="59">#REF!</definedName>
    <definedName name="criterios1" localSheetId="60">#REF!</definedName>
    <definedName name="criterios1" localSheetId="61">#REF!</definedName>
    <definedName name="criterios1" localSheetId="62">#REF!</definedName>
    <definedName name="criterios1" localSheetId="63">#REF!</definedName>
    <definedName name="criterios1" localSheetId="66">#REF!</definedName>
    <definedName name="criterios1" localSheetId="70">#REF!</definedName>
    <definedName name="criterios1" localSheetId="10">#REF!</definedName>
    <definedName name="criterios1" localSheetId="74">#REF!</definedName>
    <definedName name="criterios1" localSheetId="75">#REF!</definedName>
    <definedName name="criterios1" localSheetId="76">#REF!</definedName>
    <definedName name="criterios1" localSheetId="77">#REF!</definedName>
    <definedName name="criterios1" localSheetId="78">#REF!</definedName>
    <definedName name="criterios1" localSheetId="79">#REF!</definedName>
    <definedName name="criterios1" localSheetId="80">#REF!</definedName>
    <definedName name="criterios1" localSheetId="82">#REF!</definedName>
    <definedName name="criterios1" localSheetId="81">#REF!</definedName>
    <definedName name="criterios1" localSheetId="11">#REF!</definedName>
    <definedName name="criterios1" localSheetId="83">#REF!</definedName>
    <definedName name="criterios1" localSheetId="84">#REF!</definedName>
    <definedName name="criterios1" localSheetId="85">#REF!</definedName>
    <definedName name="criterios1" localSheetId="86">#REF!</definedName>
    <definedName name="criterios1" localSheetId="87">#REF!</definedName>
    <definedName name="criterios1" localSheetId="88">#REF!</definedName>
    <definedName name="criterios1" localSheetId="89">#REF!</definedName>
    <definedName name="criterios1" localSheetId="90">#REF!</definedName>
    <definedName name="criterios1" localSheetId="91">#REF!</definedName>
    <definedName name="criterios1" localSheetId="92">#REF!</definedName>
    <definedName name="criterios1" localSheetId="12">#REF!</definedName>
    <definedName name="criterios1">#REF!</definedName>
    <definedName name="CRO" localSheetId="13">#REF!</definedName>
    <definedName name="CRO" localSheetId="14">#REF!</definedName>
    <definedName name="CRO" localSheetId="15">#REF!</definedName>
    <definedName name="CRO" localSheetId="16">#REF!</definedName>
    <definedName name="CRO" localSheetId="17">#REF!</definedName>
    <definedName name="CRO" localSheetId="18">#REF!</definedName>
    <definedName name="CRO" localSheetId="19">#REF!</definedName>
    <definedName name="CRO" localSheetId="20">#REF!</definedName>
    <definedName name="CRO" localSheetId="21">#REF!</definedName>
    <definedName name="CRO" localSheetId="22">#REF!</definedName>
    <definedName name="CRO" localSheetId="24">#REF!</definedName>
    <definedName name="CRO" localSheetId="25">#REF!</definedName>
    <definedName name="CRO" localSheetId="26">#REF!</definedName>
    <definedName name="CRO" localSheetId="27">#REF!</definedName>
    <definedName name="CRO" localSheetId="28">#REF!</definedName>
    <definedName name="CRO" localSheetId="29">#REF!</definedName>
    <definedName name="CRO" localSheetId="31">#REF!</definedName>
    <definedName name="CRO" localSheetId="32">#REF!</definedName>
    <definedName name="CRO" localSheetId="33">#REF!</definedName>
    <definedName name="CRO" localSheetId="35">#REF!</definedName>
    <definedName name="CRO" localSheetId="36">#REF!</definedName>
    <definedName name="CRO" localSheetId="37">#REF!</definedName>
    <definedName name="CRO" localSheetId="38">#REF!</definedName>
    <definedName name="CRO" localSheetId="39">#REF!</definedName>
    <definedName name="CRO" localSheetId="41">#REF!</definedName>
    <definedName name="CRO" localSheetId="42">#REF!</definedName>
    <definedName name="CRO" localSheetId="43">#REF!</definedName>
    <definedName name="CRO" localSheetId="44">#REF!</definedName>
    <definedName name="CRO" localSheetId="45">#REF!</definedName>
    <definedName name="CRO" localSheetId="46">#REF!</definedName>
    <definedName name="CRO" localSheetId="47">#REF!</definedName>
    <definedName name="CRO" localSheetId="48">#REF!</definedName>
    <definedName name="CRO" localSheetId="49">#REF!</definedName>
    <definedName name="CRO" localSheetId="51">#REF!</definedName>
    <definedName name="CRO" localSheetId="53">#REF!</definedName>
    <definedName name="CRO" localSheetId="54">#REF!</definedName>
    <definedName name="CRO" localSheetId="55">#REF!</definedName>
    <definedName name="CRO" localSheetId="56">#REF!</definedName>
    <definedName name="CRO" localSheetId="57">#REF!</definedName>
    <definedName name="CRO" localSheetId="58">#REF!</definedName>
    <definedName name="CRO" localSheetId="59">#REF!</definedName>
    <definedName name="CRO" localSheetId="60">#REF!</definedName>
    <definedName name="CRO" localSheetId="61">#REF!</definedName>
    <definedName name="CRO" localSheetId="62">#REF!</definedName>
    <definedName name="CRO" localSheetId="63">#REF!</definedName>
    <definedName name="CRO" localSheetId="66">#REF!</definedName>
    <definedName name="CRO" localSheetId="70">#REF!</definedName>
    <definedName name="CRO" localSheetId="10">#REF!</definedName>
    <definedName name="CRO" localSheetId="74">#REF!</definedName>
    <definedName name="CRO" localSheetId="75">#REF!</definedName>
    <definedName name="CRO" localSheetId="76">#REF!</definedName>
    <definedName name="CRO" localSheetId="77">#REF!</definedName>
    <definedName name="CRO" localSheetId="78">#REF!</definedName>
    <definedName name="CRO" localSheetId="79">#REF!</definedName>
    <definedName name="CRO" localSheetId="80">#REF!</definedName>
    <definedName name="CRO" localSheetId="82">#REF!</definedName>
    <definedName name="CRO" localSheetId="81">#REF!</definedName>
    <definedName name="CRO" localSheetId="11">#REF!</definedName>
    <definedName name="CRO" localSheetId="83">#REF!</definedName>
    <definedName name="CRO" localSheetId="84">#REF!</definedName>
    <definedName name="CRO" localSheetId="85">#REF!</definedName>
    <definedName name="CRO" localSheetId="86">#REF!</definedName>
    <definedName name="CRO" localSheetId="87">#REF!</definedName>
    <definedName name="CRO" localSheetId="88">#REF!</definedName>
    <definedName name="CRO" localSheetId="89">#REF!</definedName>
    <definedName name="CRO" localSheetId="90">#REF!</definedName>
    <definedName name="CRO" localSheetId="91">#REF!</definedName>
    <definedName name="CRO" localSheetId="92">#REF!</definedName>
    <definedName name="CRO" localSheetId="12">#REF!</definedName>
    <definedName name="CRO">#REF!</definedName>
    <definedName name="CRON" localSheetId="13">#REF!</definedName>
    <definedName name="CRON" localSheetId="14">#REF!</definedName>
    <definedName name="CRON" localSheetId="15">#REF!</definedName>
    <definedName name="CRON" localSheetId="16">#REF!</definedName>
    <definedName name="CRON" localSheetId="17">#REF!</definedName>
    <definedName name="CRON" localSheetId="18">#REF!</definedName>
    <definedName name="CRON" localSheetId="19">#REF!</definedName>
    <definedName name="CRON" localSheetId="20">#REF!</definedName>
    <definedName name="CRON" localSheetId="21">#REF!</definedName>
    <definedName name="CRON" localSheetId="22">#REF!</definedName>
    <definedName name="CRON" localSheetId="24">#REF!</definedName>
    <definedName name="CRON" localSheetId="25">#REF!</definedName>
    <definedName name="CRON" localSheetId="26">#REF!</definedName>
    <definedName name="CRON" localSheetId="27">#REF!</definedName>
    <definedName name="CRON" localSheetId="28">#REF!</definedName>
    <definedName name="CRON" localSheetId="29">#REF!</definedName>
    <definedName name="CRON" localSheetId="31">#REF!</definedName>
    <definedName name="CRON" localSheetId="32">#REF!</definedName>
    <definedName name="CRON" localSheetId="33">#REF!</definedName>
    <definedName name="CRON" localSheetId="35">#REF!</definedName>
    <definedName name="CRON" localSheetId="36">#REF!</definedName>
    <definedName name="CRON" localSheetId="37">#REF!</definedName>
    <definedName name="CRON" localSheetId="38">#REF!</definedName>
    <definedName name="CRON" localSheetId="39">#REF!</definedName>
    <definedName name="CRON" localSheetId="41">#REF!</definedName>
    <definedName name="CRON" localSheetId="42">#REF!</definedName>
    <definedName name="CRON" localSheetId="43">#REF!</definedName>
    <definedName name="CRON" localSheetId="44">#REF!</definedName>
    <definedName name="CRON" localSheetId="45">#REF!</definedName>
    <definedName name="CRON" localSheetId="46">#REF!</definedName>
    <definedName name="CRON" localSheetId="47">#REF!</definedName>
    <definedName name="CRON" localSheetId="48">#REF!</definedName>
    <definedName name="CRON" localSheetId="49">#REF!</definedName>
    <definedName name="CRON" localSheetId="51">#REF!</definedName>
    <definedName name="CRON" localSheetId="53">#REF!</definedName>
    <definedName name="CRON" localSheetId="54">#REF!</definedName>
    <definedName name="CRON" localSheetId="55">#REF!</definedName>
    <definedName name="CRON" localSheetId="56">#REF!</definedName>
    <definedName name="CRON" localSheetId="57">#REF!</definedName>
    <definedName name="CRON" localSheetId="58">#REF!</definedName>
    <definedName name="CRON" localSheetId="59">#REF!</definedName>
    <definedName name="CRON" localSheetId="60">#REF!</definedName>
    <definedName name="CRON" localSheetId="61">#REF!</definedName>
    <definedName name="CRON" localSheetId="62">#REF!</definedName>
    <definedName name="CRON" localSheetId="63">#REF!</definedName>
    <definedName name="CRON" localSheetId="66">#REF!</definedName>
    <definedName name="CRON" localSheetId="70">#REF!</definedName>
    <definedName name="CRON" localSheetId="10">#REF!</definedName>
    <definedName name="CRON" localSheetId="74">#REF!</definedName>
    <definedName name="CRON" localSheetId="75">#REF!</definedName>
    <definedName name="CRON" localSheetId="76">#REF!</definedName>
    <definedName name="CRON" localSheetId="77">#REF!</definedName>
    <definedName name="CRON" localSheetId="78">#REF!</definedName>
    <definedName name="CRON" localSheetId="79">#REF!</definedName>
    <definedName name="CRON" localSheetId="80">#REF!</definedName>
    <definedName name="CRON" localSheetId="82">#REF!</definedName>
    <definedName name="CRON" localSheetId="81">#REF!</definedName>
    <definedName name="CRON" localSheetId="11">#REF!</definedName>
    <definedName name="CRON" localSheetId="83">#REF!</definedName>
    <definedName name="CRON" localSheetId="84">#REF!</definedName>
    <definedName name="CRON" localSheetId="85">#REF!</definedName>
    <definedName name="CRON" localSheetId="86">#REF!</definedName>
    <definedName name="CRON" localSheetId="87">#REF!</definedName>
    <definedName name="CRON" localSheetId="88">#REF!</definedName>
    <definedName name="CRON" localSheetId="89">#REF!</definedName>
    <definedName name="CRON" localSheetId="90">#REF!</definedName>
    <definedName name="CRON" localSheetId="91">#REF!</definedName>
    <definedName name="CRON" localSheetId="92">#REF!</definedName>
    <definedName name="CRON" localSheetId="12">#REF!</definedName>
    <definedName name="CRON">#REF!</definedName>
    <definedName name="CRONO" localSheetId="13">#REF!</definedName>
    <definedName name="CRONO" localSheetId="14">#REF!</definedName>
    <definedName name="CRONO" localSheetId="15">#REF!</definedName>
    <definedName name="CRONO" localSheetId="16">#REF!</definedName>
    <definedName name="CRONO" localSheetId="17">#REF!</definedName>
    <definedName name="CRONO" localSheetId="18">#REF!</definedName>
    <definedName name="CRONO" localSheetId="19">#REF!</definedName>
    <definedName name="CRONO" localSheetId="20">#REF!</definedName>
    <definedName name="CRONO" localSheetId="21">#REF!</definedName>
    <definedName name="CRONO" localSheetId="22">#REF!</definedName>
    <definedName name="CRONO" localSheetId="24">#REF!</definedName>
    <definedName name="CRONO" localSheetId="25">#REF!</definedName>
    <definedName name="CRONO" localSheetId="26">#REF!</definedName>
    <definedName name="CRONO" localSheetId="27">#REF!</definedName>
    <definedName name="CRONO" localSheetId="28">#REF!</definedName>
    <definedName name="CRONO" localSheetId="29">#REF!</definedName>
    <definedName name="CRONO" localSheetId="31">#REF!</definedName>
    <definedName name="CRONO" localSheetId="32">#REF!</definedName>
    <definedName name="CRONO" localSheetId="33">#REF!</definedName>
    <definedName name="CRONO" localSheetId="35">#REF!</definedName>
    <definedName name="CRONO" localSheetId="36">#REF!</definedName>
    <definedName name="CRONO" localSheetId="37">#REF!</definedName>
    <definedName name="CRONO" localSheetId="38">#REF!</definedName>
    <definedName name="CRONO" localSheetId="39">#REF!</definedName>
    <definedName name="CRONO" localSheetId="41">#REF!</definedName>
    <definedName name="CRONO" localSheetId="42">#REF!</definedName>
    <definedName name="CRONO" localSheetId="43">#REF!</definedName>
    <definedName name="CRONO" localSheetId="44">#REF!</definedName>
    <definedName name="CRONO" localSheetId="45">#REF!</definedName>
    <definedName name="CRONO" localSheetId="46">#REF!</definedName>
    <definedName name="CRONO" localSheetId="47">#REF!</definedName>
    <definedName name="CRONO" localSheetId="48">#REF!</definedName>
    <definedName name="CRONO" localSheetId="49">#REF!</definedName>
    <definedName name="CRONO" localSheetId="51">#REF!</definedName>
    <definedName name="CRONO" localSheetId="53">#REF!</definedName>
    <definedName name="CRONO" localSheetId="54">#REF!</definedName>
    <definedName name="CRONO" localSheetId="55">#REF!</definedName>
    <definedName name="CRONO" localSheetId="56">#REF!</definedName>
    <definedName name="CRONO" localSheetId="57">#REF!</definedName>
    <definedName name="CRONO" localSheetId="58">#REF!</definedName>
    <definedName name="CRONO" localSheetId="59">#REF!</definedName>
    <definedName name="CRONO" localSheetId="60">#REF!</definedName>
    <definedName name="CRONO" localSheetId="61">#REF!</definedName>
    <definedName name="CRONO" localSheetId="62">#REF!</definedName>
    <definedName name="CRONO" localSheetId="63">#REF!</definedName>
    <definedName name="CRONO" localSheetId="66">#REF!</definedName>
    <definedName name="CRONO" localSheetId="70">#REF!</definedName>
    <definedName name="CRONO" localSheetId="10">#REF!</definedName>
    <definedName name="CRONO" localSheetId="74">#REF!</definedName>
    <definedName name="CRONO" localSheetId="75">#REF!</definedName>
    <definedName name="CRONO" localSheetId="76">#REF!</definedName>
    <definedName name="CRONO" localSheetId="77">#REF!</definedName>
    <definedName name="CRONO" localSheetId="78">#REF!</definedName>
    <definedName name="CRONO" localSheetId="79">#REF!</definedName>
    <definedName name="CRONO" localSheetId="80">#REF!</definedName>
    <definedName name="CRONO" localSheetId="82">#REF!</definedName>
    <definedName name="CRONO" localSheetId="81">#REF!</definedName>
    <definedName name="CRONO" localSheetId="11">#REF!</definedName>
    <definedName name="CRONO" localSheetId="83">#REF!</definedName>
    <definedName name="CRONO" localSheetId="84">#REF!</definedName>
    <definedName name="CRONO" localSheetId="85">#REF!</definedName>
    <definedName name="CRONO" localSheetId="86">#REF!</definedName>
    <definedName name="CRONO" localSheetId="87">#REF!</definedName>
    <definedName name="CRONO" localSheetId="88">#REF!</definedName>
    <definedName name="CRONO" localSheetId="89">#REF!</definedName>
    <definedName name="CRONO" localSheetId="90">#REF!</definedName>
    <definedName name="CRONO" localSheetId="91">#REF!</definedName>
    <definedName name="CRONO" localSheetId="92">#REF!</definedName>
    <definedName name="CRONO" localSheetId="12">#REF!</definedName>
    <definedName name="CRONO">#REF!</definedName>
    <definedName name="Cronom" localSheetId="13">#REF!</definedName>
    <definedName name="Cronom" localSheetId="14">#REF!</definedName>
    <definedName name="Cronom" localSheetId="15">#REF!</definedName>
    <definedName name="Cronom" localSheetId="16">#REF!</definedName>
    <definedName name="Cronom" localSheetId="17">#REF!</definedName>
    <definedName name="Cronom" localSheetId="18">#REF!</definedName>
    <definedName name="Cronom" localSheetId="19">#REF!</definedName>
    <definedName name="Cronom" localSheetId="20">#REF!</definedName>
    <definedName name="Cronom" localSheetId="21">#REF!</definedName>
    <definedName name="Cronom" localSheetId="22">#REF!</definedName>
    <definedName name="Cronom" localSheetId="24">#REF!</definedName>
    <definedName name="Cronom" localSheetId="25">#REF!</definedName>
    <definedName name="Cronom" localSheetId="26">#REF!</definedName>
    <definedName name="Cronom" localSheetId="27">#REF!</definedName>
    <definedName name="Cronom" localSheetId="28">#REF!</definedName>
    <definedName name="Cronom" localSheetId="29">#REF!</definedName>
    <definedName name="Cronom" localSheetId="31">#REF!</definedName>
    <definedName name="Cronom" localSheetId="32">#REF!</definedName>
    <definedName name="Cronom" localSheetId="33">#REF!</definedName>
    <definedName name="Cronom" localSheetId="35">#REF!</definedName>
    <definedName name="Cronom" localSheetId="36">#REF!</definedName>
    <definedName name="Cronom" localSheetId="37">#REF!</definedName>
    <definedName name="Cronom" localSheetId="38">#REF!</definedName>
    <definedName name="Cronom" localSheetId="39">#REF!</definedName>
    <definedName name="Cronom" localSheetId="41">#REF!</definedName>
    <definedName name="Cronom" localSheetId="42">#REF!</definedName>
    <definedName name="Cronom" localSheetId="43">#REF!</definedName>
    <definedName name="Cronom" localSheetId="44">#REF!</definedName>
    <definedName name="Cronom" localSheetId="45">#REF!</definedName>
    <definedName name="Cronom" localSheetId="46">#REF!</definedName>
    <definedName name="Cronom" localSheetId="47">#REF!</definedName>
    <definedName name="Cronom" localSheetId="48">#REF!</definedName>
    <definedName name="Cronom" localSheetId="49">#REF!</definedName>
    <definedName name="Cronom" localSheetId="51">#REF!</definedName>
    <definedName name="Cronom" localSheetId="53">#REF!</definedName>
    <definedName name="Cronom" localSheetId="54">#REF!</definedName>
    <definedName name="Cronom" localSheetId="55">#REF!</definedName>
    <definedName name="Cronom" localSheetId="56">#REF!</definedName>
    <definedName name="Cronom" localSheetId="57">#REF!</definedName>
    <definedName name="Cronom" localSheetId="58">#REF!</definedName>
    <definedName name="Cronom" localSheetId="59">#REF!</definedName>
    <definedName name="Cronom" localSheetId="60">#REF!</definedName>
    <definedName name="Cronom" localSheetId="61">#REF!</definedName>
    <definedName name="Cronom" localSheetId="62">#REF!</definedName>
    <definedName name="Cronom" localSheetId="63">#REF!</definedName>
    <definedName name="Cronom" localSheetId="66">#REF!</definedName>
    <definedName name="Cronom" localSheetId="70">#REF!</definedName>
    <definedName name="Cronom" localSheetId="10">#REF!</definedName>
    <definedName name="Cronom" localSheetId="74">#REF!</definedName>
    <definedName name="Cronom" localSheetId="75">#REF!</definedName>
    <definedName name="Cronom" localSheetId="76">#REF!</definedName>
    <definedName name="Cronom" localSheetId="77">#REF!</definedName>
    <definedName name="Cronom" localSheetId="78">#REF!</definedName>
    <definedName name="Cronom" localSheetId="79">#REF!</definedName>
    <definedName name="Cronom" localSheetId="80">#REF!</definedName>
    <definedName name="Cronom" localSheetId="82">#REF!</definedName>
    <definedName name="Cronom" localSheetId="81">#REF!</definedName>
    <definedName name="Cronom" localSheetId="11">#REF!</definedName>
    <definedName name="Cronom" localSheetId="83">#REF!</definedName>
    <definedName name="Cronom" localSheetId="84">#REF!</definedName>
    <definedName name="Cronom" localSheetId="85">#REF!</definedName>
    <definedName name="Cronom" localSheetId="86">#REF!</definedName>
    <definedName name="Cronom" localSheetId="87">#REF!</definedName>
    <definedName name="Cronom" localSheetId="88">#REF!</definedName>
    <definedName name="Cronom" localSheetId="89">#REF!</definedName>
    <definedName name="Cronom" localSheetId="90">#REF!</definedName>
    <definedName name="Cronom" localSheetId="91">#REF!</definedName>
    <definedName name="Cronom" localSheetId="92">#REF!</definedName>
    <definedName name="Cronom" localSheetId="12">#REF!</definedName>
    <definedName name="Cronom">#REF!</definedName>
    <definedName name="cRONON" localSheetId="13">#REF!</definedName>
    <definedName name="cRONON" localSheetId="14">#REF!</definedName>
    <definedName name="cRONON" localSheetId="15">#REF!</definedName>
    <definedName name="cRONON" localSheetId="16">#REF!</definedName>
    <definedName name="cRONON" localSheetId="17">#REF!</definedName>
    <definedName name="cRONON" localSheetId="18">#REF!</definedName>
    <definedName name="cRONON" localSheetId="19">#REF!</definedName>
    <definedName name="cRONON" localSheetId="20">#REF!</definedName>
    <definedName name="cRONON" localSheetId="21">#REF!</definedName>
    <definedName name="cRONON" localSheetId="22">#REF!</definedName>
    <definedName name="cRONON" localSheetId="24">#REF!</definedName>
    <definedName name="cRONON" localSheetId="25">#REF!</definedName>
    <definedName name="cRONON" localSheetId="26">#REF!</definedName>
    <definedName name="cRONON" localSheetId="27">#REF!</definedName>
    <definedName name="cRONON" localSheetId="28">#REF!</definedName>
    <definedName name="cRONON" localSheetId="29">#REF!</definedName>
    <definedName name="cRONON" localSheetId="31">#REF!</definedName>
    <definedName name="cRONON" localSheetId="32">#REF!</definedName>
    <definedName name="cRONON" localSheetId="33">#REF!</definedName>
    <definedName name="cRONON" localSheetId="35">#REF!</definedName>
    <definedName name="cRONON" localSheetId="36">#REF!</definedName>
    <definedName name="cRONON" localSheetId="37">#REF!</definedName>
    <definedName name="cRONON" localSheetId="38">#REF!</definedName>
    <definedName name="cRONON" localSheetId="39">#REF!</definedName>
    <definedName name="cRONON" localSheetId="41">#REF!</definedName>
    <definedName name="cRONON" localSheetId="42">#REF!</definedName>
    <definedName name="cRONON" localSheetId="43">#REF!</definedName>
    <definedName name="cRONON" localSheetId="44">#REF!</definedName>
    <definedName name="cRONON" localSheetId="45">#REF!</definedName>
    <definedName name="cRONON" localSheetId="46">#REF!</definedName>
    <definedName name="cRONON" localSheetId="47">#REF!</definedName>
    <definedName name="cRONON" localSheetId="48">#REF!</definedName>
    <definedName name="cRONON" localSheetId="49">#REF!</definedName>
    <definedName name="cRONON" localSheetId="51">#REF!</definedName>
    <definedName name="cRONON" localSheetId="53">#REF!</definedName>
    <definedName name="cRONON" localSheetId="54">#REF!</definedName>
    <definedName name="cRONON" localSheetId="55">#REF!</definedName>
    <definedName name="cRONON" localSheetId="56">#REF!</definedName>
    <definedName name="cRONON" localSheetId="57">#REF!</definedName>
    <definedName name="cRONON" localSheetId="58">#REF!</definedName>
    <definedName name="cRONON" localSheetId="59">#REF!</definedName>
    <definedName name="cRONON" localSheetId="60">#REF!</definedName>
    <definedName name="cRONON" localSheetId="61">#REF!</definedName>
    <definedName name="cRONON" localSheetId="62">#REF!</definedName>
    <definedName name="cRONON" localSheetId="63">#REF!</definedName>
    <definedName name="cRONON" localSheetId="66">#REF!</definedName>
    <definedName name="cRONON" localSheetId="70">#REF!</definedName>
    <definedName name="cRONON" localSheetId="10">#REF!</definedName>
    <definedName name="cRONON" localSheetId="74">#REF!</definedName>
    <definedName name="cRONON" localSheetId="75">#REF!</definedName>
    <definedName name="cRONON" localSheetId="76">#REF!</definedName>
    <definedName name="cRONON" localSheetId="77">#REF!</definedName>
    <definedName name="cRONON" localSheetId="78">#REF!</definedName>
    <definedName name="cRONON" localSheetId="79">#REF!</definedName>
    <definedName name="cRONON" localSheetId="80">#REF!</definedName>
    <definedName name="cRONON" localSheetId="82">#REF!</definedName>
    <definedName name="cRONON" localSheetId="81">#REF!</definedName>
    <definedName name="cRONON" localSheetId="11">#REF!</definedName>
    <definedName name="cRONON" localSheetId="83">#REF!</definedName>
    <definedName name="cRONON" localSheetId="84">#REF!</definedName>
    <definedName name="cRONON" localSheetId="85">#REF!</definedName>
    <definedName name="cRONON" localSheetId="86">#REF!</definedName>
    <definedName name="cRONON" localSheetId="87">#REF!</definedName>
    <definedName name="cRONON" localSheetId="88">#REF!</definedName>
    <definedName name="cRONON" localSheetId="89">#REF!</definedName>
    <definedName name="cRONON" localSheetId="90">#REF!</definedName>
    <definedName name="cRONON" localSheetId="91">#REF!</definedName>
    <definedName name="cRONON" localSheetId="92">#REF!</definedName>
    <definedName name="cRONON" localSheetId="12">#REF!</definedName>
    <definedName name="cRONON">#REF!</definedName>
    <definedName name="cRONONO" localSheetId="13">#REF!</definedName>
    <definedName name="cRONONO" localSheetId="14">#REF!</definedName>
    <definedName name="cRONONO" localSheetId="15">#REF!</definedName>
    <definedName name="cRONONO" localSheetId="16">#REF!</definedName>
    <definedName name="cRONONO" localSheetId="17">#REF!</definedName>
    <definedName name="cRONONO" localSheetId="18">#REF!</definedName>
    <definedName name="cRONONO" localSheetId="19">#REF!</definedName>
    <definedName name="cRONONO" localSheetId="20">#REF!</definedName>
    <definedName name="cRONONO" localSheetId="21">#REF!</definedName>
    <definedName name="cRONONO" localSheetId="22">#REF!</definedName>
    <definedName name="cRONONO" localSheetId="24">#REF!</definedName>
    <definedName name="cRONONO" localSheetId="25">#REF!</definedName>
    <definedName name="cRONONO" localSheetId="26">#REF!</definedName>
    <definedName name="cRONONO" localSheetId="27">#REF!</definedName>
    <definedName name="cRONONO" localSheetId="28">#REF!</definedName>
    <definedName name="cRONONO" localSheetId="29">#REF!</definedName>
    <definedName name="cRONONO" localSheetId="31">#REF!</definedName>
    <definedName name="cRONONO" localSheetId="32">#REF!</definedName>
    <definedName name="cRONONO" localSheetId="33">#REF!</definedName>
    <definedName name="cRONONO" localSheetId="35">#REF!</definedName>
    <definedName name="cRONONO" localSheetId="36">#REF!</definedName>
    <definedName name="cRONONO" localSheetId="37">#REF!</definedName>
    <definedName name="cRONONO" localSheetId="38">#REF!</definedName>
    <definedName name="cRONONO" localSheetId="39">#REF!</definedName>
    <definedName name="cRONONO" localSheetId="41">#REF!</definedName>
    <definedName name="cRONONO" localSheetId="42">#REF!</definedName>
    <definedName name="cRONONO" localSheetId="43">#REF!</definedName>
    <definedName name="cRONONO" localSheetId="44">#REF!</definedName>
    <definedName name="cRONONO" localSheetId="45">#REF!</definedName>
    <definedName name="cRONONO" localSheetId="46">#REF!</definedName>
    <definedName name="cRONONO" localSheetId="47">#REF!</definedName>
    <definedName name="cRONONO" localSheetId="48">#REF!</definedName>
    <definedName name="cRONONO" localSheetId="49">#REF!</definedName>
    <definedName name="cRONONO" localSheetId="51">#REF!</definedName>
    <definedName name="cRONONO" localSheetId="53">#REF!</definedName>
    <definedName name="cRONONO" localSheetId="54">#REF!</definedName>
    <definedName name="cRONONO" localSheetId="55">#REF!</definedName>
    <definedName name="cRONONO" localSheetId="56">#REF!</definedName>
    <definedName name="cRONONO" localSheetId="57">#REF!</definedName>
    <definedName name="cRONONO" localSheetId="58">#REF!</definedName>
    <definedName name="cRONONO" localSheetId="59">#REF!</definedName>
    <definedName name="cRONONO" localSheetId="60">#REF!</definedName>
    <definedName name="cRONONO" localSheetId="61">#REF!</definedName>
    <definedName name="cRONONO" localSheetId="62">#REF!</definedName>
    <definedName name="cRONONO" localSheetId="63">#REF!</definedName>
    <definedName name="cRONONO" localSheetId="66">#REF!</definedName>
    <definedName name="cRONONO" localSheetId="70">#REF!</definedName>
    <definedName name="cRONONO" localSheetId="10">#REF!</definedName>
    <definedName name="cRONONO" localSheetId="74">#REF!</definedName>
    <definedName name="cRONONO" localSheetId="75">#REF!</definedName>
    <definedName name="cRONONO" localSheetId="76">#REF!</definedName>
    <definedName name="cRONONO" localSheetId="77">#REF!</definedName>
    <definedName name="cRONONO" localSheetId="78">#REF!</definedName>
    <definedName name="cRONONO" localSheetId="79">#REF!</definedName>
    <definedName name="cRONONO" localSheetId="80">#REF!</definedName>
    <definedName name="cRONONO" localSheetId="82">#REF!</definedName>
    <definedName name="cRONONO" localSheetId="81">#REF!</definedName>
    <definedName name="cRONONO" localSheetId="11">#REF!</definedName>
    <definedName name="cRONONO" localSheetId="83">#REF!</definedName>
    <definedName name="cRONONO" localSheetId="84">#REF!</definedName>
    <definedName name="cRONONO" localSheetId="85">#REF!</definedName>
    <definedName name="cRONONO" localSheetId="86">#REF!</definedName>
    <definedName name="cRONONO" localSheetId="87">#REF!</definedName>
    <definedName name="cRONONO" localSheetId="88">#REF!</definedName>
    <definedName name="cRONONO" localSheetId="89">#REF!</definedName>
    <definedName name="cRONONO" localSheetId="90">#REF!</definedName>
    <definedName name="cRONONO" localSheetId="91">#REF!</definedName>
    <definedName name="cRONONO" localSheetId="92">#REF!</definedName>
    <definedName name="cRONONO" localSheetId="12">#REF!</definedName>
    <definedName name="cRONONO">#REF!</definedName>
    <definedName name="Cronor" localSheetId="13">#REF!</definedName>
    <definedName name="Cronor" localSheetId="14">#REF!</definedName>
    <definedName name="Cronor" localSheetId="15">#REF!</definedName>
    <definedName name="Cronor" localSheetId="16">#REF!</definedName>
    <definedName name="Cronor" localSheetId="17">#REF!</definedName>
    <definedName name="Cronor" localSheetId="18">#REF!</definedName>
    <definedName name="Cronor" localSheetId="19">#REF!</definedName>
    <definedName name="Cronor" localSheetId="20">#REF!</definedName>
    <definedName name="Cronor" localSheetId="21">#REF!</definedName>
    <definedName name="Cronor" localSheetId="22">#REF!</definedName>
    <definedName name="Cronor" localSheetId="24">#REF!</definedName>
    <definedName name="Cronor" localSheetId="25">#REF!</definedName>
    <definedName name="Cronor" localSheetId="26">#REF!</definedName>
    <definedName name="Cronor" localSheetId="27">#REF!</definedName>
    <definedName name="Cronor" localSheetId="28">#REF!</definedName>
    <definedName name="Cronor" localSheetId="29">#REF!</definedName>
    <definedName name="Cronor" localSheetId="31">#REF!</definedName>
    <definedName name="Cronor" localSheetId="32">#REF!</definedName>
    <definedName name="Cronor" localSheetId="33">#REF!</definedName>
    <definedName name="Cronor" localSheetId="35">#REF!</definedName>
    <definedName name="Cronor" localSheetId="36">#REF!</definedName>
    <definedName name="Cronor" localSheetId="37">#REF!</definedName>
    <definedName name="Cronor" localSheetId="38">#REF!</definedName>
    <definedName name="Cronor" localSheetId="39">#REF!</definedName>
    <definedName name="Cronor" localSheetId="41">#REF!</definedName>
    <definedName name="Cronor" localSheetId="42">#REF!</definedName>
    <definedName name="Cronor" localSheetId="43">#REF!</definedName>
    <definedName name="Cronor" localSheetId="44">#REF!</definedName>
    <definedName name="Cronor" localSheetId="45">#REF!</definedName>
    <definedName name="Cronor" localSheetId="46">#REF!</definedName>
    <definedName name="Cronor" localSheetId="47">#REF!</definedName>
    <definedName name="Cronor" localSheetId="48">#REF!</definedName>
    <definedName name="Cronor" localSheetId="49">#REF!</definedName>
    <definedName name="Cronor" localSheetId="51">#REF!</definedName>
    <definedName name="Cronor" localSheetId="53">#REF!</definedName>
    <definedName name="Cronor" localSheetId="54">#REF!</definedName>
    <definedName name="Cronor" localSheetId="55">#REF!</definedName>
    <definedName name="Cronor" localSheetId="56">#REF!</definedName>
    <definedName name="Cronor" localSheetId="57">#REF!</definedName>
    <definedName name="Cronor" localSheetId="58">#REF!</definedName>
    <definedName name="Cronor" localSheetId="59">#REF!</definedName>
    <definedName name="Cronor" localSheetId="60">#REF!</definedName>
    <definedName name="Cronor" localSheetId="61">#REF!</definedName>
    <definedName name="Cronor" localSheetId="62">#REF!</definedName>
    <definedName name="Cronor" localSheetId="63">#REF!</definedName>
    <definedName name="Cronor" localSheetId="66">#REF!</definedName>
    <definedName name="Cronor" localSheetId="70">#REF!</definedName>
    <definedName name="Cronor" localSheetId="10">#REF!</definedName>
    <definedName name="Cronor" localSheetId="74">#REF!</definedName>
    <definedName name="Cronor" localSheetId="75">#REF!</definedName>
    <definedName name="Cronor" localSheetId="76">#REF!</definedName>
    <definedName name="Cronor" localSheetId="77">#REF!</definedName>
    <definedName name="Cronor" localSheetId="78">#REF!</definedName>
    <definedName name="Cronor" localSheetId="79">#REF!</definedName>
    <definedName name="Cronor" localSheetId="80">#REF!</definedName>
    <definedName name="Cronor" localSheetId="82">#REF!</definedName>
    <definedName name="Cronor" localSheetId="81">#REF!</definedName>
    <definedName name="Cronor" localSheetId="11">#REF!</definedName>
    <definedName name="Cronor" localSheetId="83">#REF!</definedName>
    <definedName name="Cronor" localSheetId="84">#REF!</definedName>
    <definedName name="Cronor" localSheetId="85">#REF!</definedName>
    <definedName name="Cronor" localSheetId="86">#REF!</definedName>
    <definedName name="Cronor" localSheetId="87">#REF!</definedName>
    <definedName name="Cronor" localSheetId="88">#REF!</definedName>
    <definedName name="Cronor" localSheetId="89">#REF!</definedName>
    <definedName name="Cronor" localSheetId="90">#REF!</definedName>
    <definedName name="Cronor" localSheetId="91">#REF!</definedName>
    <definedName name="Cronor" localSheetId="92">#REF!</definedName>
    <definedName name="Cronor" localSheetId="12">#REF!</definedName>
    <definedName name="Cronor">#REF!</definedName>
    <definedName name="CRONOS" localSheetId="13">#REF!</definedName>
    <definedName name="CRONOS" localSheetId="14">#REF!</definedName>
    <definedName name="CRONOS" localSheetId="15">#REF!</definedName>
    <definedName name="CRONOS" localSheetId="16">#REF!</definedName>
    <definedName name="CRONOS" localSheetId="17">#REF!</definedName>
    <definedName name="CRONOS" localSheetId="18">#REF!</definedName>
    <definedName name="CRONOS" localSheetId="19">#REF!</definedName>
    <definedName name="CRONOS" localSheetId="20">#REF!</definedName>
    <definedName name="CRONOS" localSheetId="21">#REF!</definedName>
    <definedName name="CRONOS" localSheetId="22">#REF!</definedName>
    <definedName name="CRONOS" localSheetId="24">#REF!</definedName>
    <definedName name="CRONOS" localSheetId="25">#REF!</definedName>
    <definedName name="CRONOS" localSheetId="26">#REF!</definedName>
    <definedName name="CRONOS" localSheetId="27">#REF!</definedName>
    <definedName name="CRONOS" localSheetId="28">#REF!</definedName>
    <definedName name="CRONOS" localSheetId="29">#REF!</definedName>
    <definedName name="CRONOS" localSheetId="31">#REF!</definedName>
    <definedName name="CRONOS" localSheetId="32">#REF!</definedName>
    <definedName name="CRONOS" localSheetId="33">#REF!</definedName>
    <definedName name="CRONOS" localSheetId="35">#REF!</definedName>
    <definedName name="CRONOS" localSheetId="36">#REF!</definedName>
    <definedName name="CRONOS" localSheetId="37">#REF!</definedName>
    <definedName name="CRONOS" localSheetId="38">#REF!</definedName>
    <definedName name="CRONOS" localSheetId="39">#REF!</definedName>
    <definedName name="CRONOS" localSheetId="41">#REF!</definedName>
    <definedName name="CRONOS" localSheetId="42">#REF!</definedName>
    <definedName name="CRONOS" localSheetId="43">#REF!</definedName>
    <definedName name="CRONOS" localSheetId="44">#REF!</definedName>
    <definedName name="CRONOS" localSheetId="45">#REF!</definedName>
    <definedName name="CRONOS" localSheetId="46">#REF!</definedName>
    <definedName name="CRONOS" localSheetId="47">#REF!</definedName>
    <definedName name="CRONOS" localSheetId="48">#REF!</definedName>
    <definedName name="CRONOS" localSheetId="49">#REF!</definedName>
    <definedName name="CRONOS" localSheetId="51">#REF!</definedName>
    <definedName name="CRONOS" localSheetId="53">#REF!</definedName>
    <definedName name="CRONOS" localSheetId="54">#REF!</definedName>
    <definedName name="CRONOS" localSheetId="55">#REF!</definedName>
    <definedName name="CRONOS" localSheetId="56">#REF!</definedName>
    <definedName name="CRONOS" localSheetId="57">#REF!</definedName>
    <definedName name="CRONOS" localSheetId="58">#REF!</definedName>
    <definedName name="CRONOS" localSheetId="59">#REF!</definedName>
    <definedName name="CRONOS" localSheetId="60">#REF!</definedName>
    <definedName name="CRONOS" localSheetId="61">#REF!</definedName>
    <definedName name="CRONOS" localSheetId="62">#REF!</definedName>
    <definedName name="CRONOS" localSheetId="63">#REF!</definedName>
    <definedName name="CRONOS" localSheetId="66">#REF!</definedName>
    <definedName name="CRONOS" localSheetId="70">#REF!</definedName>
    <definedName name="CRONOS" localSheetId="10">#REF!</definedName>
    <definedName name="CRONOS" localSheetId="74">#REF!</definedName>
    <definedName name="CRONOS" localSheetId="75">#REF!</definedName>
    <definedName name="CRONOS" localSheetId="76">#REF!</definedName>
    <definedName name="CRONOS" localSheetId="77">#REF!</definedName>
    <definedName name="CRONOS" localSheetId="78">#REF!</definedName>
    <definedName name="CRONOS" localSheetId="79">#REF!</definedName>
    <definedName name="CRONOS" localSheetId="80">#REF!</definedName>
    <definedName name="CRONOS" localSheetId="82">#REF!</definedName>
    <definedName name="CRONOS" localSheetId="81">#REF!</definedName>
    <definedName name="CRONOS" localSheetId="11">#REF!</definedName>
    <definedName name="CRONOS" localSheetId="83">#REF!</definedName>
    <definedName name="CRONOS" localSheetId="84">#REF!</definedName>
    <definedName name="CRONOS" localSheetId="85">#REF!</definedName>
    <definedName name="CRONOS" localSheetId="86">#REF!</definedName>
    <definedName name="CRONOS" localSheetId="87">#REF!</definedName>
    <definedName name="CRONOS" localSheetId="88">#REF!</definedName>
    <definedName name="CRONOS" localSheetId="89">#REF!</definedName>
    <definedName name="CRONOS" localSheetId="90">#REF!</definedName>
    <definedName name="CRONOS" localSheetId="91">#REF!</definedName>
    <definedName name="CRONOS" localSheetId="92">#REF!</definedName>
    <definedName name="CRONOS" localSheetId="12">#REF!</definedName>
    <definedName name="CRONOS">#REF!</definedName>
    <definedName name="CRONOSA" localSheetId="13">#REF!</definedName>
    <definedName name="CRONOSA" localSheetId="14">#REF!</definedName>
    <definedName name="CRONOSA" localSheetId="15">#REF!</definedName>
    <definedName name="CRONOSA" localSheetId="16">#REF!</definedName>
    <definedName name="CRONOSA" localSheetId="17">#REF!</definedName>
    <definedName name="CRONOSA" localSheetId="18">#REF!</definedName>
    <definedName name="CRONOSA" localSheetId="19">#REF!</definedName>
    <definedName name="CRONOSA" localSheetId="20">#REF!</definedName>
    <definedName name="CRONOSA" localSheetId="21">#REF!</definedName>
    <definedName name="CRONOSA" localSheetId="22">#REF!</definedName>
    <definedName name="CRONOSA" localSheetId="24">#REF!</definedName>
    <definedName name="CRONOSA" localSheetId="25">#REF!</definedName>
    <definedName name="CRONOSA" localSheetId="26">#REF!</definedName>
    <definedName name="CRONOSA" localSheetId="27">#REF!</definedName>
    <definedName name="CRONOSA" localSheetId="28">#REF!</definedName>
    <definedName name="CRONOSA" localSheetId="29">#REF!</definedName>
    <definedName name="CRONOSA" localSheetId="31">#REF!</definedName>
    <definedName name="CRONOSA" localSheetId="32">#REF!</definedName>
    <definedName name="CRONOSA" localSheetId="33">#REF!</definedName>
    <definedName name="CRONOSA" localSheetId="35">#REF!</definedName>
    <definedName name="CRONOSA" localSheetId="36">#REF!</definedName>
    <definedName name="CRONOSA" localSheetId="37">#REF!</definedName>
    <definedName name="CRONOSA" localSheetId="38">#REF!</definedName>
    <definedName name="CRONOSA" localSheetId="39">#REF!</definedName>
    <definedName name="CRONOSA" localSheetId="41">#REF!</definedName>
    <definedName name="CRONOSA" localSheetId="42">#REF!</definedName>
    <definedName name="CRONOSA" localSheetId="43">#REF!</definedName>
    <definedName name="CRONOSA" localSheetId="44">#REF!</definedName>
    <definedName name="CRONOSA" localSheetId="45">#REF!</definedName>
    <definedName name="CRONOSA" localSheetId="46">#REF!</definedName>
    <definedName name="CRONOSA" localSheetId="47">#REF!</definedName>
    <definedName name="CRONOSA" localSheetId="48">#REF!</definedName>
    <definedName name="CRONOSA" localSheetId="49">#REF!</definedName>
    <definedName name="CRONOSA" localSheetId="51">#REF!</definedName>
    <definedName name="CRONOSA" localSheetId="53">#REF!</definedName>
    <definedName name="CRONOSA" localSheetId="54">#REF!</definedName>
    <definedName name="CRONOSA" localSheetId="55">#REF!</definedName>
    <definedName name="CRONOSA" localSheetId="56">#REF!</definedName>
    <definedName name="CRONOSA" localSheetId="57">#REF!</definedName>
    <definedName name="CRONOSA" localSheetId="58">#REF!</definedName>
    <definedName name="CRONOSA" localSheetId="59">#REF!</definedName>
    <definedName name="CRONOSA" localSheetId="60">#REF!</definedName>
    <definedName name="CRONOSA" localSheetId="61">#REF!</definedName>
    <definedName name="CRONOSA" localSheetId="62">#REF!</definedName>
    <definedName name="CRONOSA" localSheetId="63">#REF!</definedName>
    <definedName name="CRONOSA" localSheetId="66">#REF!</definedName>
    <definedName name="CRONOSA" localSheetId="70">#REF!</definedName>
    <definedName name="CRONOSA" localSheetId="10">#REF!</definedName>
    <definedName name="CRONOSA" localSheetId="74">#REF!</definedName>
    <definedName name="CRONOSA" localSheetId="75">#REF!</definedName>
    <definedName name="CRONOSA" localSheetId="76">#REF!</definedName>
    <definedName name="CRONOSA" localSheetId="77">#REF!</definedName>
    <definedName name="CRONOSA" localSheetId="78">#REF!</definedName>
    <definedName name="CRONOSA" localSheetId="79">#REF!</definedName>
    <definedName name="CRONOSA" localSheetId="80">#REF!</definedName>
    <definedName name="CRONOSA" localSheetId="82">#REF!</definedName>
    <definedName name="CRONOSA" localSheetId="81">#REF!</definedName>
    <definedName name="CRONOSA" localSheetId="11">#REF!</definedName>
    <definedName name="CRONOSA" localSheetId="83">#REF!</definedName>
    <definedName name="CRONOSA" localSheetId="84">#REF!</definedName>
    <definedName name="CRONOSA" localSheetId="85">#REF!</definedName>
    <definedName name="CRONOSA" localSheetId="86">#REF!</definedName>
    <definedName name="CRONOSA" localSheetId="87">#REF!</definedName>
    <definedName name="CRONOSA" localSheetId="88">#REF!</definedName>
    <definedName name="CRONOSA" localSheetId="89">#REF!</definedName>
    <definedName name="CRONOSA" localSheetId="90">#REF!</definedName>
    <definedName name="CRONOSA" localSheetId="91">#REF!</definedName>
    <definedName name="CRONOSA" localSheetId="92">#REF!</definedName>
    <definedName name="CRONOSA" localSheetId="12">#REF!</definedName>
    <definedName name="CRONOSA">#REF!</definedName>
    <definedName name="cumpe" localSheetId="13">#REF!</definedName>
    <definedName name="cumpe" localSheetId="14">#REF!</definedName>
    <definedName name="cumpe" localSheetId="15">#REF!</definedName>
    <definedName name="cumpe" localSheetId="16">#REF!</definedName>
    <definedName name="cumpe" localSheetId="17">#REF!</definedName>
    <definedName name="cumpe" localSheetId="18">#REF!</definedName>
    <definedName name="cumpe" localSheetId="19">#REF!</definedName>
    <definedName name="cumpe" localSheetId="20">#REF!</definedName>
    <definedName name="cumpe" localSheetId="21">#REF!</definedName>
    <definedName name="cumpe" localSheetId="22">#REF!</definedName>
    <definedName name="cumpe" localSheetId="24">#REF!</definedName>
    <definedName name="cumpe" localSheetId="25">#REF!</definedName>
    <definedName name="cumpe" localSheetId="26">#REF!</definedName>
    <definedName name="cumpe" localSheetId="27">#REF!</definedName>
    <definedName name="cumpe" localSheetId="28">#REF!</definedName>
    <definedName name="cumpe" localSheetId="29">#REF!</definedName>
    <definedName name="cumpe" localSheetId="31">#REF!</definedName>
    <definedName name="cumpe" localSheetId="32">#REF!</definedName>
    <definedName name="cumpe" localSheetId="33">#REF!</definedName>
    <definedName name="cumpe" localSheetId="35">#REF!</definedName>
    <definedName name="cumpe" localSheetId="36">#REF!</definedName>
    <definedName name="cumpe" localSheetId="37">#REF!</definedName>
    <definedName name="cumpe" localSheetId="38">#REF!</definedName>
    <definedName name="cumpe" localSheetId="39">#REF!</definedName>
    <definedName name="cumpe" localSheetId="41">#REF!</definedName>
    <definedName name="cumpe" localSheetId="42">#REF!</definedName>
    <definedName name="cumpe" localSheetId="43">#REF!</definedName>
    <definedName name="cumpe" localSheetId="44">#REF!</definedName>
    <definedName name="cumpe" localSheetId="45">#REF!</definedName>
    <definedName name="cumpe" localSheetId="46">#REF!</definedName>
    <definedName name="cumpe" localSheetId="47">#REF!</definedName>
    <definedName name="cumpe" localSheetId="48">#REF!</definedName>
    <definedName name="cumpe" localSheetId="49">#REF!</definedName>
    <definedName name="cumpe" localSheetId="51">#REF!</definedName>
    <definedName name="cumpe" localSheetId="53">#REF!</definedName>
    <definedName name="cumpe" localSheetId="54">#REF!</definedName>
    <definedName name="cumpe" localSheetId="55">#REF!</definedName>
    <definedName name="cumpe" localSheetId="56">#REF!</definedName>
    <definedName name="cumpe" localSheetId="57">#REF!</definedName>
    <definedName name="cumpe" localSheetId="58">#REF!</definedName>
    <definedName name="cumpe" localSheetId="59">#REF!</definedName>
    <definedName name="cumpe" localSheetId="60">#REF!</definedName>
    <definedName name="cumpe" localSheetId="61">#REF!</definedName>
    <definedName name="cumpe" localSheetId="62">#REF!</definedName>
    <definedName name="cumpe" localSheetId="63">#REF!</definedName>
    <definedName name="cumpe" localSheetId="66">#REF!</definedName>
    <definedName name="cumpe" localSheetId="70">#REF!</definedName>
    <definedName name="cumpe" localSheetId="10">#REF!</definedName>
    <definedName name="cumpe" localSheetId="74">#REF!</definedName>
    <definedName name="cumpe" localSheetId="75">#REF!</definedName>
    <definedName name="cumpe" localSheetId="76">#REF!</definedName>
    <definedName name="cumpe" localSheetId="77">#REF!</definedName>
    <definedName name="cumpe" localSheetId="78">#REF!</definedName>
    <definedName name="cumpe" localSheetId="79">#REF!</definedName>
    <definedName name="cumpe" localSheetId="80">#REF!</definedName>
    <definedName name="cumpe" localSheetId="82">#REF!</definedName>
    <definedName name="cumpe" localSheetId="81">#REF!</definedName>
    <definedName name="cumpe" localSheetId="11">#REF!</definedName>
    <definedName name="cumpe" localSheetId="83">#REF!</definedName>
    <definedName name="cumpe" localSheetId="84">#REF!</definedName>
    <definedName name="cumpe" localSheetId="85">#REF!</definedName>
    <definedName name="cumpe" localSheetId="86">#REF!</definedName>
    <definedName name="cumpe" localSheetId="87">#REF!</definedName>
    <definedName name="cumpe" localSheetId="88">#REF!</definedName>
    <definedName name="cumpe" localSheetId="89">#REF!</definedName>
    <definedName name="cumpe" localSheetId="90">#REF!</definedName>
    <definedName name="cumpe" localSheetId="91">#REF!</definedName>
    <definedName name="cumpe" localSheetId="92">#REF!</definedName>
    <definedName name="cumpe" localSheetId="12">#REF!</definedName>
    <definedName name="cumpe">#REF!</definedName>
    <definedName name="cumpeprog" localSheetId="13">#REF!</definedName>
    <definedName name="cumpeprog" localSheetId="14">#REF!</definedName>
    <definedName name="cumpeprog" localSheetId="15">#REF!</definedName>
    <definedName name="cumpeprog" localSheetId="16">#REF!</definedName>
    <definedName name="cumpeprog" localSheetId="17">#REF!</definedName>
    <definedName name="cumpeprog" localSheetId="18">#REF!</definedName>
    <definedName name="cumpeprog" localSheetId="19">#REF!</definedName>
    <definedName name="cumpeprog" localSheetId="20">#REF!</definedName>
    <definedName name="cumpeprog" localSheetId="21">#REF!</definedName>
    <definedName name="cumpeprog" localSheetId="22">#REF!</definedName>
    <definedName name="cumpeprog" localSheetId="24">#REF!</definedName>
    <definedName name="cumpeprog" localSheetId="25">#REF!</definedName>
    <definedName name="cumpeprog" localSheetId="26">#REF!</definedName>
    <definedName name="cumpeprog" localSheetId="27">#REF!</definedName>
    <definedName name="cumpeprog" localSheetId="28">#REF!</definedName>
    <definedName name="cumpeprog" localSheetId="29">#REF!</definedName>
    <definedName name="cumpeprog" localSheetId="31">#REF!</definedName>
    <definedName name="cumpeprog" localSheetId="32">#REF!</definedName>
    <definedName name="cumpeprog" localSheetId="33">#REF!</definedName>
    <definedName name="cumpeprog" localSheetId="35">#REF!</definedName>
    <definedName name="cumpeprog" localSheetId="36">#REF!</definedName>
    <definedName name="cumpeprog" localSheetId="37">#REF!</definedName>
    <definedName name="cumpeprog" localSheetId="38">#REF!</definedName>
    <definedName name="cumpeprog" localSheetId="39">#REF!</definedName>
    <definedName name="cumpeprog" localSheetId="41">#REF!</definedName>
    <definedName name="cumpeprog" localSheetId="42">#REF!</definedName>
    <definedName name="cumpeprog" localSheetId="43">#REF!</definedName>
    <definedName name="cumpeprog" localSheetId="44">#REF!</definedName>
    <definedName name="cumpeprog" localSheetId="45">#REF!</definedName>
    <definedName name="cumpeprog" localSheetId="46">#REF!</definedName>
    <definedName name="cumpeprog" localSheetId="47">#REF!</definedName>
    <definedName name="cumpeprog" localSheetId="48">#REF!</definedName>
    <definedName name="cumpeprog" localSheetId="49">#REF!</definedName>
    <definedName name="cumpeprog" localSheetId="51">#REF!</definedName>
    <definedName name="cumpeprog" localSheetId="53">#REF!</definedName>
    <definedName name="cumpeprog" localSheetId="54">#REF!</definedName>
    <definedName name="cumpeprog" localSheetId="55">#REF!</definedName>
    <definedName name="cumpeprog" localSheetId="56">#REF!</definedName>
    <definedName name="cumpeprog" localSheetId="57">#REF!</definedName>
    <definedName name="cumpeprog" localSheetId="58">#REF!</definedName>
    <definedName name="cumpeprog" localSheetId="59">#REF!</definedName>
    <definedName name="cumpeprog" localSheetId="60">#REF!</definedName>
    <definedName name="cumpeprog" localSheetId="61">#REF!</definedName>
    <definedName name="cumpeprog" localSheetId="62">#REF!</definedName>
    <definedName name="cumpeprog" localSheetId="63">#REF!</definedName>
    <definedName name="cumpeprog" localSheetId="66">#REF!</definedName>
    <definedName name="cumpeprog" localSheetId="70">#REF!</definedName>
    <definedName name="cumpeprog" localSheetId="10">#REF!</definedName>
    <definedName name="cumpeprog" localSheetId="74">#REF!</definedName>
    <definedName name="cumpeprog" localSheetId="75">#REF!</definedName>
    <definedName name="cumpeprog" localSheetId="76">#REF!</definedName>
    <definedName name="cumpeprog" localSheetId="77">#REF!</definedName>
    <definedName name="cumpeprog" localSheetId="78">#REF!</definedName>
    <definedName name="cumpeprog" localSheetId="79">#REF!</definedName>
    <definedName name="cumpeprog" localSheetId="80">#REF!</definedName>
    <definedName name="cumpeprog" localSheetId="82">#REF!</definedName>
    <definedName name="cumpeprog" localSheetId="81">#REF!</definedName>
    <definedName name="cumpeprog" localSheetId="11">#REF!</definedName>
    <definedName name="cumpeprog" localSheetId="83">#REF!</definedName>
    <definedName name="cumpeprog" localSheetId="84">#REF!</definedName>
    <definedName name="cumpeprog" localSheetId="85">#REF!</definedName>
    <definedName name="cumpeprog" localSheetId="86">#REF!</definedName>
    <definedName name="cumpeprog" localSheetId="87">#REF!</definedName>
    <definedName name="cumpeprog" localSheetId="88">#REF!</definedName>
    <definedName name="cumpeprog" localSheetId="89">#REF!</definedName>
    <definedName name="cumpeprog" localSheetId="90">#REF!</definedName>
    <definedName name="cumpeprog" localSheetId="91">#REF!</definedName>
    <definedName name="cumpeprog" localSheetId="92">#REF!</definedName>
    <definedName name="cumpeprog" localSheetId="12">#REF!</definedName>
    <definedName name="cumpeprog">#REF!</definedName>
    <definedName name="D" localSheetId="13">#REF!</definedName>
    <definedName name="D" localSheetId="14">#REF!</definedName>
    <definedName name="D" localSheetId="15">#REF!</definedName>
    <definedName name="D" localSheetId="16">#REF!</definedName>
    <definedName name="D" localSheetId="17">#REF!</definedName>
    <definedName name="D" localSheetId="18">#REF!</definedName>
    <definedName name="D" localSheetId="19">#REF!</definedName>
    <definedName name="D" localSheetId="20">#REF!</definedName>
    <definedName name="D" localSheetId="21">#REF!</definedName>
    <definedName name="D" localSheetId="22">#REF!</definedName>
    <definedName name="D" localSheetId="24">#REF!</definedName>
    <definedName name="D" localSheetId="25">#REF!</definedName>
    <definedName name="D" localSheetId="26">#REF!</definedName>
    <definedName name="D" localSheetId="27">#REF!</definedName>
    <definedName name="D" localSheetId="28">#REF!</definedName>
    <definedName name="D" localSheetId="29">#REF!</definedName>
    <definedName name="D" localSheetId="31">#REF!</definedName>
    <definedName name="D" localSheetId="32">#REF!</definedName>
    <definedName name="D" localSheetId="33">#REF!</definedName>
    <definedName name="D" localSheetId="35">#REF!</definedName>
    <definedName name="D" localSheetId="36">#REF!</definedName>
    <definedName name="D" localSheetId="37">#REF!</definedName>
    <definedName name="D" localSheetId="38">#REF!</definedName>
    <definedName name="D" localSheetId="39">#REF!</definedName>
    <definedName name="D" localSheetId="41">#REF!</definedName>
    <definedName name="D" localSheetId="42">#REF!</definedName>
    <definedName name="D" localSheetId="43">#REF!</definedName>
    <definedName name="D" localSheetId="44">#REF!</definedName>
    <definedName name="D" localSheetId="45">#REF!</definedName>
    <definedName name="D" localSheetId="46">#REF!</definedName>
    <definedName name="D" localSheetId="47">#REF!</definedName>
    <definedName name="D" localSheetId="48">#REF!</definedName>
    <definedName name="D" localSheetId="49">#REF!</definedName>
    <definedName name="D" localSheetId="51">#REF!</definedName>
    <definedName name="D" localSheetId="53">#REF!</definedName>
    <definedName name="D" localSheetId="54">#REF!</definedName>
    <definedName name="D" localSheetId="55">#REF!</definedName>
    <definedName name="D" localSheetId="56">#REF!</definedName>
    <definedName name="D" localSheetId="57">#REF!</definedName>
    <definedName name="D" localSheetId="58">#REF!</definedName>
    <definedName name="D" localSheetId="59">#REF!</definedName>
    <definedName name="D" localSheetId="60">#REF!</definedName>
    <definedName name="D" localSheetId="61">#REF!</definedName>
    <definedName name="D" localSheetId="62">#REF!</definedName>
    <definedName name="D" localSheetId="63">#REF!</definedName>
    <definedName name="D" localSheetId="66">#REF!</definedName>
    <definedName name="D" localSheetId="70">#REF!</definedName>
    <definedName name="D" localSheetId="10">#REF!</definedName>
    <definedName name="D" localSheetId="74">#REF!</definedName>
    <definedName name="D" localSheetId="75">#REF!</definedName>
    <definedName name="D" localSheetId="76">#REF!</definedName>
    <definedName name="D" localSheetId="77">#REF!</definedName>
    <definedName name="D" localSheetId="78">#REF!</definedName>
    <definedName name="D" localSheetId="79">#REF!</definedName>
    <definedName name="D" localSheetId="80">#REF!</definedName>
    <definedName name="D" localSheetId="82">#REF!</definedName>
    <definedName name="D" localSheetId="81">#REF!</definedName>
    <definedName name="D" localSheetId="11">#REF!</definedName>
    <definedName name="D" localSheetId="83">#REF!</definedName>
    <definedName name="D" localSheetId="84">#REF!</definedName>
    <definedName name="D" localSheetId="85">#REF!</definedName>
    <definedName name="D" localSheetId="86">#REF!</definedName>
    <definedName name="D" localSheetId="87">#REF!</definedName>
    <definedName name="D" localSheetId="88">#REF!</definedName>
    <definedName name="D" localSheetId="89">#REF!</definedName>
    <definedName name="D" localSheetId="90">#REF!</definedName>
    <definedName name="D" localSheetId="91">#REF!</definedName>
    <definedName name="D" localSheetId="92">#REF!</definedName>
    <definedName name="D" localSheetId="12">#REF!</definedName>
    <definedName name="D">#REF!</definedName>
    <definedName name="DATOSGENERALES" localSheetId="13">#REF!</definedName>
    <definedName name="DATOSGENERALES" localSheetId="14">#REF!</definedName>
    <definedName name="DATOSGENERALES" localSheetId="15">#REF!</definedName>
    <definedName name="DATOSGENERALES" localSheetId="16">#REF!</definedName>
    <definedName name="DATOSGENERALES" localSheetId="17">#REF!</definedName>
    <definedName name="DATOSGENERALES" localSheetId="18">#REF!</definedName>
    <definedName name="DATOSGENERALES" localSheetId="19">#REF!</definedName>
    <definedName name="DATOSGENERALES" localSheetId="20">#REF!</definedName>
    <definedName name="DATOSGENERALES" localSheetId="21">#REF!</definedName>
    <definedName name="DATOSGENERALES" localSheetId="22">#REF!</definedName>
    <definedName name="DATOSGENERALES" localSheetId="24">#REF!</definedName>
    <definedName name="DATOSGENERALES" localSheetId="25">#REF!</definedName>
    <definedName name="DATOSGENERALES" localSheetId="26">#REF!</definedName>
    <definedName name="DATOSGENERALES" localSheetId="27">#REF!</definedName>
    <definedName name="DATOSGENERALES" localSheetId="28">#REF!</definedName>
    <definedName name="DATOSGENERALES" localSheetId="29">#REF!</definedName>
    <definedName name="DATOSGENERALES" localSheetId="31">#REF!</definedName>
    <definedName name="DATOSGENERALES" localSheetId="32">#REF!</definedName>
    <definedName name="DATOSGENERALES" localSheetId="33">#REF!</definedName>
    <definedName name="DATOSGENERALES" localSheetId="35">#REF!</definedName>
    <definedName name="DATOSGENERALES" localSheetId="36">#REF!</definedName>
    <definedName name="DATOSGENERALES" localSheetId="37">#REF!</definedName>
    <definedName name="DATOSGENERALES" localSheetId="38">#REF!</definedName>
    <definedName name="DATOSGENERALES" localSheetId="39">#REF!</definedName>
    <definedName name="DATOSGENERALES" localSheetId="41">#REF!</definedName>
    <definedName name="DATOSGENERALES" localSheetId="42">#REF!</definedName>
    <definedName name="DATOSGENERALES" localSheetId="43">#REF!</definedName>
    <definedName name="DATOSGENERALES" localSheetId="44">#REF!</definedName>
    <definedName name="DATOSGENERALES" localSheetId="45">#REF!</definedName>
    <definedName name="DATOSGENERALES" localSheetId="46">#REF!</definedName>
    <definedName name="DATOSGENERALES" localSheetId="47">#REF!</definedName>
    <definedName name="DATOSGENERALES" localSheetId="48">#REF!</definedName>
    <definedName name="DATOSGENERALES" localSheetId="49">#REF!</definedName>
    <definedName name="DATOSGENERALES" localSheetId="51">#REF!</definedName>
    <definedName name="DATOSGENERALES" localSheetId="53">#REF!</definedName>
    <definedName name="DATOSGENERALES" localSheetId="54">#REF!</definedName>
    <definedName name="DATOSGENERALES" localSheetId="55">#REF!</definedName>
    <definedName name="DATOSGENERALES" localSheetId="56">#REF!</definedName>
    <definedName name="DATOSGENERALES" localSheetId="57">#REF!</definedName>
    <definedName name="DATOSGENERALES" localSheetId="58">#REF!</definedName>
    <definedName name="DATOSGENERALES" localSheetId="59">#REF!</definedName>
    <definedName name="DATOSGENERALES" localSheetId="60">#REF!</definedName>
    <definedName name="DATOSGENERALES" localSheetId="61">#REF!</definedName>
    <definedName name="DATOSGENERALES" localSheetId="62">#REF!</definedName>
    <definedName name="DATOSGENERALES" localSheetId="63">#REF!</definedName>
    <definedName name="DATOSGENERALES" localSheetId="66">#REF!</definedName>
    <definedName name="DATOSGENERALES" localSheetId="70">#REF!</definedName>
    <definedName name="DATOSGENERALES" localSheetId="10">#REF!</definedName>
    <definedName name="DATOSGENERALES" localSheetId="74">#REF!</definedName>
    <definedName name="DATOSGENERALES" localSheetId="75">#REF!</definedName>
    <definedName name="DATOSGENERALES" localSheetId="76">#REF!</definedName>
    <definedName name="DATOSGENERALES" localSheetId="77">#REF!</definedName>
    <definedName name="DATOSGENERALES" localSheetId="78">#REF!</definedName>
    <definedName name="DATOSGENERALES" localSheetId="79">#REF!</definedName>
    <definedName name="DATOSGENERALES" localSheetId="80">#REF!</definedName>
    <definedName name="DATOSGENERALES" localSheetId="82">#REF!</definedName>
    <definedName name="DATOSGENERALES" localSheetId="81">#REF!</definedName>
    <definedName name="DATOSGENERALES" localSheetId="11">#REF!</definedName>
    <definedName name="DATOSGENERALES" localSheetId="83">#REF!</definedName>
    <definedName name="DATOSGENERALES" localSheetId="84">#REF!</definedName>
    <definedName name="DATOSGENERALES" localSheetId="85">#REF!</definedName>
    <definedName name="DATOSGENERALES" localSheetId="86">#REF!</definedName>
    <definedName name="DATOSGENERALES" localSheetId="87">#REF!</definedName>
    <definedName name="DATOSGENERALES" localSheetId="88">#REF!</definedName>
    <definedName name="DATOSGENERALES" localSheetId="89">#REF!</definedName>
    <definedName name="DATOSGENERALES" localSheetId="90">#REF!</definedName>
    <definedName name="DATOSGENERALES" localSheetId="91">#REF!</definedName>
    <definedName name="DATOSGENERALES" localSheetId="92">#REF!</definedName>
    <definedName name="DATOSGENERALES" localSheetId="12">#REF!</definedName>
    <definedName name="DATOSGENERALES">#REF!</definedName>
    <definedName name="DD" localSheetId="13">#REF!</definedName>
    <definedName name="DD" localSheetId="14">#REF!</definedName>
    <definedName name="DD" localSheetId="15">#REF!</definedName>
    <definedName name="DD" localSheetId="16">#REF!</definedName>
    <definedName name="DD" localSheetId="17">#REF!</definedName>
    <definedName name="DD" localSheetId="18">#REF!</definedName>
    <definedName name="DD" localSheetId="19">#REF!</definedName>
    <definedName name="DD" localSheetId="20">#REF!</definedName>
    <definedName name="DD" localSheetId="21">#REF!</definedName>
    <definedName name="DD" localSheetId="22">#REF!</definedName>
    <definedName name="DD" localSheetId="24">#REF!</definedName>
    <definedName name="DD" localSheetId="25">#REF!</definedName>
    <definedName name="DD" localSheetId="26">#REF!</definedName>
    <definedName name="DD" localSheetId="27">#REF!</definedName>
    <definedName name="DD" localSheetId="28">#REF!</definedName>
    <definedName name="DD" localSheetId="29">#REF!</definedName>
    <definedName name="DD" localSheetId="31">#REF!</definedName>
    <definedName name="DD" localSheetId="32">#REF!</definedName>
    <definedName name="DD" localSheetId="33">#REF!</definedName>
    <definedName name="DD" localSheetId="35">#REF!</definedName>
    <definedName name="DD" localSheetId="36">#REF!</definedName>
    <definedName name="DD" localSheetId="37">#REF!</definedName>
    <definedName name="DD" localSheetId="38">#REF!</definedName>
    <definedName name="DD" localSheetId="39">#REF!</definedName>
    <definedName name="DD" localSheetId="41">#REF!</definedName>
    <definedName name="DD" localSheetId="42">#REF!</definedName>
    <definedName name="DD" localSheetId="43">#REF!</definedName>
    <definedName name="DD" localSheetId="44">#REF!</definedName>
    <definedName name="DD" localSheetId="45">#REF!</definedName>
    <definedName name="DD" localSheetId="46">#REF!</definedName>
    <definedName name="DD" localSheetId="47">#REF!</definedName>
    <definedName name="DD" localSheetId="48">#REF!</definedName>
    <definedName name="DD" localSheetId="49">#REF!</definedName>
    <definedName name="DD" localSheetId="51">#REF!</definedName>
    <definedName name="DD" localSheetId="53">#REF!</definedName>
    <definedName name="DD" localSheetId="54">#REF!</definedName>
    <definedName name="DD" localSheetId="55">#REF!</definedName>
    <definedName name="DD" localSheetId="56">#REF!</definedName>
    <definedName name="DD" localSheetId="57">#REF!</definedName>
    <definedName name="DD" localSheetId="58">#REF!</definedName>
    <definedName name="DD" localSheetId="59">#REF!</definedName>
    <definedName name="DD" localSheetId="60">#REF!</definedName>
    <definedName name="DD" localSheetId="61">#REF!</definedName>
    <definedName name="DD" localSheetId="62">#REF!</definedName>
    <definedName name="DD" localSheetId="63">#REF!</definedName>
    <definedName name="DD" localSheetId="66">#REF!</definedName>
    <definedName name="DD" localSheetId="70">#REF!</definedName>
    <definedName name="DD" localSheetId="10">#REF!</definedName>
    <definedName name="DD" localSheetId="74">#REF!</definedName>
    <definedName name="DD" localSheetId="75">#REF!</definedName>
    <definedName name="DD" localSheetId="76">#REF!</definedName>
    <definedName name="DD" localSheetId="77">#REF!</definedName>
    <definedName name="DD" localSheetId="78">#REF!</definedName>
    <definedName name="DD" localSheetId="79">#REF!</definedName>
    <definedName name="DD" localSheetId="80">#REF!</definedName>
    <definedName name="DD" localSheetId="82">#REF!</definedName>
    <definedName name="DD" localSheetId="81">#REF!</definedName>
    <definedName name="DD" localSheetId="11">#REF!</definedName>
    <definedName name="DD" localSheetId="83">#REF!</definedName>
    <definedName name="DD" localSheetId="84">#REF!</definedName>
    <definedName name="DD" localSheetId="85">#REF!</definedName>
    <definedName name="DD" localSheetId="86">#REF!</definedName>
    <definedName name="DD" localSheetId="87">#REF!</definedName>
    <definedName name="DD" localSheetId="88">#REF!</definedName>
    <definedName name="DD" localSheetId="89">#REF!</definedName>
    <definedName name="DD" localSheetId="90">#REF!</definedName>
    <definedName name="DD" localSheetId="91">#REF!</definedName>
    <definedName name="DD" localSheetId="92">#REF!</definedName>
    <definedName name="DD" localSheetId="12">#REF!</definedName>
    <definedName name="DD">#REF!</definedName>
    <definedName name="DDOL">#N/A</definedName>
    <definedName name="DESAGÜE_1.2" localSheetId="13">#REF!</definedName>
    <definedName name="DESAGÜE_1.2" localSheetId="14">#REF!</definedName>
    <definedName name="DESAGÜE_1.2" localSheetId="15">#REF!</definedName>
    <definedName name="DESAGÜE_1.2" localSheetId="16">#REF!</definedName>
    <definedName name="DESAGÜE_1.2" localSheetId="17">#REF!</definedName>
    <definedName name="DESAGÜE_1.2" localSheetId="18">#REF!</definedName>
    <definedName name="DESAGÜE_1.2" localSheetId="19">#REF!</definedName>
    <definedName name="DESAGÜE_1.2" localSheetId="20">#REF!</definedName>
    <definedName name="DESAGÜE_1.2" localSheetId="21">#REF!</definedName>
    <definedName name="DESAGÜE_1.2" localSheetId="22">#REF!</definedName>
    <definedName name="DESAGÜE_1.2" localSheetId="24">#REF!</definedName>
    <definedName name="DESAGÜE_1.2" localSheetId="25">#REF!</definedName>
    <definedName name="DESAGÜE_1.2" localSheetId="26">#REF!</definedName>
    <definedName name="DESAGÜE_1.2" localSheetId="27">#REF!</definedName>
    <definedName name="DESAGÜE_1.2" localSheetId="28">#REF!</definedName>
    <definedName name="DESAGÜE_1.2" localSheetId="29">#REF!</definedName>
    <definedName name="DESAGÜE_1.2" localSheetId="31">#REF!</definedName>
    <definedName name="DESAGÜE_1.2" localSheetId="32">#REF!</definedName>
    <definedName name="DESAGÜE_1.2" localSheetId="33">#REF!</definedName>
    <definedName name="DESAGÜE_1.2" localSheetId="35">#REF!</definedName>
    <definedName name="DESAGÜE_1.2" localSheetId="36">#REF!</definedName>
    <definedName name="DESAGÜE_1.2" localSheetId="37">#REF!</definedName>
    <definedName name="DESAGÜE_1.2" localSheetId="38">#REF!</definedName>
    <definedName name="DESAGÜE_1.2" localSheetId="39">#REF!</definedName>
    <definedName name="DESAGÜE_1.2" localSheetId="41">#REF!</definedName>
    <definedName name="DESAGÜE_1.2" localSheetId="42">#REF!</definedName>
    <definedName name="DESAGÜE_1.2" localSheetId="43">#REF!</definedName>
    <definedName name="DESAGÜE_1.2" localSheetId="44">#REF!</definedName>
    <definedName name="DESAGÜE_1.2" localSheetId="45">#REF!</definedName>
    <definedName name="DESAGÜE_1.2" localSheetId="46">#REF!</definedName>
    <definedName name="DESAGÜE_1.2" localSheetId="47">#REF!</definedName>
    <definedName name="DESAGÜE_1.2" localSheetId="48">#REF!</definedName>
    <definedName name="DESAGÜE_1.2" localSheetId="49">#REF!</definedName>
    <definedName name="DESAGÜE_1.2" localSheetId="51">#REF!</definedName>
    <definedName name="DESAGÜE_1.2" localSheetId="53">#REF!</definedName>
    <definedName name="DESAGÜE_1.2" localSheetId="54">#REF!</definedName>
    <definedName name="DESAGÜE_1.2" localSheetId="55">#REF!</definedName>
    <definedName name="DESAGÜE_1.2" localSheetId="56">#REF!</definedName>
    <definedName name="DESAGÜE_1.2" localSheetId="57">#REF!</definedName>
    <definedName name="DESAGÜE_1.2" localSheetId="58">#REF!</definedName>
    <definedName name="DESAGÜE_1.2" localSheetId="59">#REF!</definedName>
    <definedName name="DESAGÜE_1.2" localSheetId="60">#REF!</definedName>
    <definedName name="DESAGÜE_1.2" localSheetId="61">#REF!</definedName>
    <definedName name="DESAGÜE_1.2" localSheetId="62">#REF!</definedName>
    <definedName name="DESAGÜE_1.2" localSheetId="63">#REF!</definedName>
    <definedName name="DESAGÜE_1.2" localSheetId="66">#REF!</definedName>
    <definedName name="DESAGÜE_1.2" localSheetId="70">#REF!</definedName>
    <definedName name="DESAGÜE_1.2" localSheetId="10">#REF!</definedName>
    <definedName name="DESAGÜE_1.2" localSheetId="74">#REF!</definedName>
    <definedName name="DESAGÜE_1.2" localSheetId="75">#REF!</definedName>
    <definedName name="DESAGÜE_1.2" localSheetId="76">#REF!</definedName>
    <definedName name="DESAGÜE_1.2" localSheetId="77">#REF!</definedName>
    <definedName name="DESAGÜE_1.2" localSheetId="78">#REF!</definedName>
    <definedName name="DESAGÜE_1.2" localSheetId="79">#REF!</definedName>
    <definedName name="DESAGÜE_1.2" localSheetId="80">#REF!</definedName>
    <definedName name="DESAGÜE_1.2" localSheetId="82">#REF!</definedName>
    <definedName name="DESAGÜE_1.2" localSheetId="81">#REF!</definedName>
    <definedName name="DESAGÜE_1.2" localSheetId="11">#REF!</definedName>
    <definedName name="DESAGÜE_1.2" localSheetId="83">#REF!</definedName>
    <definedName name="DESAGÜE_1.2" localSheetId="84">#REF!</definedName>
    <definedName name="DESAGÜE_1.2" localSheetId="85">#REF!</definedName>
    <definedName name="DESAGÜE_1.2" localSheetId="86">#REF!</definedName>
    <definedName name="DESAGÜE_1.2" localSheetId="87">#REF!</definedName>
    <definedName name="DESAGÜE_1.2" localSheetId="88">#REF!</definedName>
    <definedName name="DESAGÜE_1.2" localSheetId="89">#REF!</definedName>
    <definedName name="DESAGÜE_1.2" localSheetId="90">#REF!</definedName>
    <definedName name="DESAGÜE_1.2" localSheetId="91">#REF!</definedName>
    <definedName name="DESAGÜE_1.2" localSheetId="92">#REF!</definedName>
    <definedName name="DESAGÜE_1.2" localSheetId="12">#REF!</definedName>
    <definedName name="DESAGÜE_1.2">#REF!</definedName>
    <definedName name="DESAGÜE_1.3" localSheetId="13">#REF!</definedName>
    <definedName name="DESAGÜE_1.3" localSheetId="14">#REF!</definedName>
    <definedName name="DESAGÜE_1.3" localSheetId="15">#REF!</definedName>
    <definedName name="DESAGÜE_1.3" localSheetId="16">#REF!</definedName>
    <definedName name="DESAGÜE_1.3" localSheetId="17">#REF!</definedName>
    <definedName name="DESAGÜE_1.3" localSheetId="18">#REF!</definedName>
    <definedName name="DESAGÜE_1.3" localSheetId="19">#REF!</definedName>
    <definedName name="DESAGÜE_1.3" localSheetId="20">#REF!</definedName>
    <definedName name="DESAGÜE_1.3" localSheetId="21">#REF!</definedName>
    <definedName name="DESAGÜE_1.3" localSheetId="22">#REF!</definedName>
    <definedName name="DESAGÜE_1.3" localSheetId="24">#REF!</definedName>
    <definedName name="DESAGÜE_1.3" localSheetId="25">#REF!</definedName>
    <definedName name="DESAGÜE_1.3" localSheetId="26">#REF!</definedName>
    <definedName name="DESAGÜE_1.3" localSheetId="27">#REF!</definedName>
    <definedName name="DESAGÜE_1.3" localSheetId="28">#REF!</definedName>
    <definedName name="DESAGÜE_1.3" localSheetId="29">#REF!</definedName>
    <definedName name="DESAGÜE_1.3" localSheetId="31">#REF!</definedName>
    <definedName name="DESAGÜE_1.3" localSheetId="32">#REF!</definedName>
    <definedName name="DESAGÜE_1.3" localSheetId="33">#REF!</definedName>
    <definedName name="DESAGÜE_1.3" localSheetId="35">#REF!</definedName>
    <definedName name="DESAGÜE_1.3" localSheetId="36">#REF!</definedName>
    <definedName name="DESAGÜE_1.3" localSheetId="37">#REF!</definedName>
    <definedName name="DESAGÜE_1.3" localSheetId="38">#REF!</definedName>
    <definedName name="DESAGÜE_1.3" localSheetId="39">#REF!</definedName>
    <definedName name="DESAGÜE_1.3" localSheetId="41">#REF!</definedName>
    <definedName name="DESAGÜE_1.3" localSheetId="42">#REF!</definedName>
    <definedName name="DESAGÜE_1.3" localSheetId="43">#REF!</definedName>
    <definedName name="DESAGÜE_1.3" localSheetId="44">#REF!</definedName>
    <definedName name="DESAGÜE_1.3" localSheetId="45">#REF!</definedName>
    <definedName name="DESAGÜE_1.3" localSheetId="46">#REF!</definedName>
    <definedName name="DESAGÜE_1.3" localSheetId="47">#REF!</definedName>
    <definedName name="DESAGÜE_1.3" localSheetId="48">#REF!</definedName>
    <definedName name="DESAGÜE_1.3" localSheetId="49">#REF!</definedName>
    <definedName name="DESAGÜE_1.3" localSheetId="51">#REF!</definedName>
    <definedName name="DESAGÜE_1.3" localSheetId="53">#REF!</definedName>
    <definedName name="DESAGÜE_1.3" localSheetId="54">#REF!</definedName>
    <definedName name="DESAGÜE_1.3" localSheetId="55">#REF!</definedName>
    <definedName name="DESAGÜE_1.3" localSheetId="56">#REF!</definedName>
    <definedName name="DESAGÜE_1.3" localSheetId="57">#REF!</definedName>
    <definedName name="DESAGÜE_1.3" localSheetId="58">#REF!</definedName>
    <definedName name="DESAGÜE_1.3" localSheetId="59">#REF!</definedName>
    <definedName name="DESAGÜE_1.3" localSheetId="60">#REF!</definedName>
    <definedName name="DESAGÜE_1.3" localSheetId="61">#REF!</definedName>
    <definedName name="DESAGÜE_1.3" localSheetId="62">#REF!</definedName>
    <definedName name="DESAGÜE_1.3" localSheetId="63">#REF!</definedName>
    <definedName name="DESAGÜE_1.3" localSheetId="66">#REF!</definedName>
    <definedName name="DESAGÜE_1.3" localSheetId="70">#REF!</definedName>
    <definedName name="DESAGÜE_1.3" localSheetId="10">#REF!</definedName>
    <definedName name="DESAGÜE_1.3" localSheetId="74">#REF!</definedName>
    <definedName name="DESAGÜE_1.3" localSheetId="75">#REF!</definedName>
    <definedName name="DESAGÜE_1.3" localSheetId="76">#REF!</definedName>
    <definedName name="DESAGÜE_1.3" localSheetId="77">#REF!</definedName>
    <definedName name="DESAGÜE_1.3" localSheetId="78">#REF!</definedName>
    <definedName name="DESAGÜE_1.3" localSheetId="79">#REF!</definedName>
    <definedName name="DESAGÜE_1.3" localSheetId="80">#REF!</definedName>
    <definedName name="DESAGÜE_1.3" localSheetId="82">#REF!</definedName>
    <definedName name="DESAGÜE_1.3" localSheetId="81">#REF!</definedName>
    <definedName name="DESAGÜE_1.3" localSheetId="11">#REF!</definedName>
    <definedName name="DESAGÜE_1.3" localSheetId="83">#REF!</definedName>
    <definedName name="DESAGÜE_1.3" localSheetId="84">#REF!</definedName>
    <definedName name="DESAGÜE_1.3" localSheetId="85">#REF!</definedName>
    <definedName name="DESAGÜE_1.3" localSheetId="86">#REF!</definedName>
    <definedName name="DESAGÜE_1.3" localSheetId="87">#REF!</definedName>
    <definedName name="DESAGÜE_1.3" localSheetId="88">#REF!</definedName>
    <definedName name="DESAGÜE_1.3" localSheetId="89">#REF!</definedName>
    <definedName name="DESAGÜE_1.3" localSheetId="90">#REF!</definedName>
    <definedName name="DESAGÜE_1.3" localSheetId="91">#REF!</definedName>
    <definedName name="DESAGÜE_1.3" localSheetId="92">#REF!</definedName>
    <definedName name="DESAGÜE_1.3" localSheetId="12">#REF!</definedName>
    <definedName name="DESAGÜE_1.3">#REF!</definedName>
    <definedName name="DESAGÜE_2.2" localSheetId="13">#REF!</definedName>
    <definedName name="DESAGÜE_2.2" localSheetId="14">#REF!</definedName>
    <definedName name="DESAGÜE_2.2" localSheetId="15">#REF!</definedName>
    <definedName name="DESAGÜE_2.2" localSheetId="16">#REF!</definedName>
    <definedName name="DESAGÜE_2.2" localSheetId="17">#REF!</definedName>
    <definedName name="DESAGÜE_2.2" localSheetId="18">#REF!</definedName>
    <definedName name="DESAGÜE_2.2" localSheetId="19">#REF!</definedName>
    <definedName name="DESAGÜE_2.2" localSheetId="20">#REF!</definedName>
    <definedName name="DESAGÜE_2.2" localSheetId="21">#REF!</definedName>
    <definedName name="DESAGÜE_2.2" localSheetId="22">#REF!</definedName>
    <definedName name="DESAGÜE_2.2" localSheetId="24">#REF!</definedName>
    <definedName name="DESAGÜE_2.2" localSheetId="25">#REF!</definedName>
    <definedName name="DESAGÜE_2.2" localSheetId="26">#REF!</definedName>
    <definedName name="DESAGÜE_2.2" localSheetId="27">#REF!</definedName>
    <definedName name="DESAGÜE_2.2" localSheetId="28">#REF!</definedName>
    <definedName name="DESAGÜE_2.2" localSheetId="29">#REF!</definedName>
    <definedName name="DESAGÜE_2.2" localSheetId="31">#REF!</definedName>
    <definedName name="DESAGÜE_2.2" localSheetId="32">#REF!</definedName>
    <definedName name="DESAGÜE_2.2" localSheetId="33">#REF!</definedName>
    <definedName name="DESAGÜE_2.2" localSheetId="35">#REF!</definedName>
    <definedName name="DESAGÜE_2.2" localSheetId="36">#REF!</definedName>
    <definedName name="DESAGÜE_2.2" localSheetId="37">#REF!</definedName>
    <definedName name="DESAGÜE_2.2" localSheetId="38">#REF!</definedName>
    <definedName name="DESAGÜE_2.2" localSheetId="39">#REF!</definedName>
    <definedName name="DESAGÜE_2.2" localSheetId="41">#REF!</definedName>
    <definedName name="DESAGÜE_2.2" localSheetId="42">#REF!</definedName>
    <definedName name="DESAGÜE_2.2" localSheetId="43">#REF!</definedName>
    <definedName name="DESAGÜE_2.2" localSheetId="44">#REF!</definedName>
    <definedName name="DESAGÜE_2.2" localSheetId="45">#REF!</definedName>
    <definedName name="DESAGÜE_2.2" localSheetId="46">#REF!</definedName>
    <definedName name="DESAGÜE_2.2" localSheetId="47">#REF!</definedName>
    <definedName name="DESAGÜE_2.2" localSheetId="48">#REF!</definedName>
    <definedName name="DESAGÜE_2.2" localSheetId="49">#REF!</definedName>
    <definedName name="DESAGÜE_2.2" localSheetId="51">#REF!</definedName>
    <definedName name="DESAGÜE_2.2" localSheetId="53">#REF!</definedName>
    <definedName name="DESAGÜE_2.2" localSheetId="54">#REF!</definedName>
    <definedName name="DESAGÜE_2.2" localSheetId="55">#REF!</definedName>
    <definedName name="DESAGÜE_2.2" localSheetId="56">#REF!</definedName>
    <definedName name="DESAGÜE_2.2" localSheetId="57">#REF!</definedName>
    <definedName name="DESAGÜE_2.2" localSheetId="58">#REF!</definedName>
    <definedName name="DESAGÜE_2.2" localSheetId="59">#REF!</definedName>
    <definedName name="DESAGÜE_2.2" localSheetId="60">#REF!</definedName>
    <definedName name="DESAGÜE_2.2" localSheetId="61">#REF!</definedName>
    <definedName name="DESAGÜE_2.2" localSheetId="62">#REF!</definedName>
    <definedName name="DESAGÜE_2.2" localSheetId="63">#REF!</definedName>
    <definedName name="DESAGÜE_2.2" localSheetId="66">#REF!</definedName>
    <definedName name="DESAGÜE_2.2" localSheetId="70">#REF!</definedName>
    <definedName name="DESAGÜE_2.2" localSheetId="10">#REF!</definedName>
    <definedName name="DESAGÜE_2.2" localSheetId="74">#REF!</definedName>
    <definedName name="DESAGÜE_2.2" localSheetId="75">#REF!</definedName>
    <definedName name="DESAGÜE_2.2" localSheetId="76">#REF!</definedName>
    <definedName name="DESAGÜE_2.2" localSheetId="77">#REF!</definedName>
    <definedName name="DESAGÜE_2.2" localSheetId="78">#REF!</definedName>
    <definedName name="DESAGÜE_2.2" localSheetId="79">#REF!</definedName>
    <definedName name="DESAGÜE_2.2" localSheetId="80">#REF!</definedName>
    <definedName name="DESAGÜE_2.2" localSheetId="82">#REF!</definedName>
    <definedName name="DESAGÜE_2.2" localSheetId="81">#REF!</definedName>
    <definedName name="DESAGÜE_2.2" localSheetId="11">#REF!</definedName>
    <definedName name="DESAGÜE_2.2" localSheetId="83">#REF!</definedName>
    <definedName name="DESAGÜE_2.2" localSheetId="84">#REF!</definedName>
    <definedName name="DESAGÜE_2.2" localSheetId="85">#REF!</definedName>
    <definedName name="DESAGÜE_2.2" localSheetId="86">#REF!</definedName>
    <definedName name="DESAGÜE_2.2" localSheetId="87">#REF!</definedName>
    <definedName name="DESAGÜE_2.2" localSheetId="88">#REF!</definedName>
    <definedName name="DESAGÜE_2.2" localSheetId="89">#REF!</definedName>
    <definedName name="DESAGÜE_2.2" localSheetId="90">#REF!</definedName>
    <definedName name="DESAGÜE_2.2" localSheetId="91">#REF!</definedName>
    <definedName name="DESAGÜE_2.2" localSheetId="92">#REF!</definedName>
    <definedName name="DESAGÜE_2.2" localSheetId="12">#REF!</definedName>
    <definedName name="DESAGÜE_2.2">#REF!</definedName>
    <definedName name="DESAGÜE_2.3" localSheetId="13">#REF!</definedName>
    <definedName name="DESAGÜE_2.3" localSheetId="14">#REF!</definedName>
    <definedName name="DESAGÜE_2.3" localSheetId="15">#REF!</definedName>
    <definedName name="DESAGÜE_2.3" localSheetId="16">#REF!</definedName>
    <definedName name="DESAGÜE_2.3" localSheetId="17">#REF!</definedName>
    <definedName name="DESAGÜE_2.3" localSheetId="18">#REF!</definedName>
    <definedName name="DESAGÜE_2.3" localSheetId="19">#REF!</definedName>
    <definedName name="DESAGÜE_2.3" localSheetId="20">#REF!</definedName>
    <definedName name="DESAGÜE_2.3" localSheetId="21">#REF!</definedName>
    <definedName name="DESAGÜE_2.3" localSheetId="22">#REF!</definedName>
    <definedName name="DESAGÜE_2.3" localSheetId="24">#REF!</definedName>
    <definedName name="DESAGÜE_2.3" localSheetId="25">#REF!</definedName>
    <definedName name="DESAGÜE_2.3" localSheetId="26">#REF!</definedName>
    <definedName name="DESAGÜE_2.3" localSheetId="27">#REF!</definedName>
    <definedName name="DESAGÜE_2.3" localSheetId="28">#REF!</definedName>
    <definedName name="DESAGÜE_2.3" localSheetId="29">#REF!</definedName>
    <definedName name="DESAGÜE_2.3" localSheetId="31">#REF!</definedName>
    <definedName name="DESAGÜE_2.3" localSheetId="32">#REF!</definedName>
    <definedName name="DESAGÜE_2.3" localSheetId="33">#REF!</definedName>
    <definedName name="DESAGÜE_2.3" localSheetId="35">#REF!</definedName>
    <definedName name="DESAGÜE_2.3" localSheetId="36">#REF!</definedName>
    <definedName name="DESAGÜE_2.3" localSheetId="37">#REF!</definedName>
    <definedName name="DESAGÜE_2.3" localSheetId="38">#REF!</definedName>
    <definedName name="DESAGÜE_2.3" localSheetId="39">#REF!</definedName>
    <definedName name="DESAGÜE_2.3" localSheetId="41">#REF!</definedName>
    <definedName name="DESAGÜE_2.3" localSheetId="42">#REF!</definedName>
    <definedName name="DESAGÜE_2.3" localSheetId="43">#REF!</definedName>
    <definedName name="DESAGÜE_2.3" localSheetId="44">#REF!</definedName>
    <definedName name="DESAGÜE_2.3" localSheetId="45">#REF!</definedName>
    <definedName name="DESAGÜE_2.3" localSheetId="46">#REF!</definedName>
    <definedName name="DESAGÜE_2.3" localSheetId="47">#REF!</definedName>
    <definedName name="DESAGÜE_2.3" localSheetId="48">#REF!</definedName>
    <definedName name="DESAGÜE_2.3" localSheetId="49">#REF!</definedName>
    <definedName name="DESAGÜE_2.3" localSheetId="51">#REF!</definedName>
    <definedName name="DESAGÜE_2.3" localSheetId="53">#REF!</definedName>
    <definedName name="DESAGÜE_2.3" localSheetId="54">#REF!</definedName>
    <definedName name="DESAGÜE_2.3" localSheetId="55">#REF!</definedName>
    <definedName name="DESAGÜE_2.3" localSheetId="56">#REF!</definedName>
    <definedName name="DESAGÜE_2.3" localSheetId="57">#REF!</definedName>
    <definedName name="DESAGÜE_2.3" localSheetId="58">#REF!</definedName>
    <definedName name="DESAGÜE_2.3" localSheetId="59">#REF!</definedName>
    <definedName name="DESAGÜE_2.3" localSheetId="60">#REF!</definedName>
    <definedName name="DESAGÜE_2.3" localSheetId="61">#REF!</definedName>
    <definedName name="DESAGÜE_2.3" localSheetId="62">#REF!</definedName>
    <definedName name="DESAGÜE_2.3" localSheetId="63">#REF!</definedName>
    <definedName name="DESAGÜE_2.3" localSheetId="66">#REF!</definedName>
    <definedName name="DESAGÜE_2.3" localSheetId="70">#REF!</definedName>
    <definedName name="DESAGÜE_2.3" localSheetId="10">#REF!</definedName>
    <definedName name="DESAGÜE_2.3" localSheetId="74">#REF!</definedName>
    <definedName name="DESAGÜE_2.3" localSheetId="75">#REF!</definedName>
    <definedName name="DESAGÜE_2.3" localSheetId="76">#REF!</definedName>
    <definedName name="DESAGÜE_2.3" localSheetId="77">#REF!</definedName>
    <definedName name="DESAGÜE_2.3" localSheetId="78">#REF!</definedName>
    <definedName name="DESAGÜE_2.3" localSheetId="79">#REF!</definedName>
    <definedName name="DESAGÜE_2.3" localSheetId="80">#REF!</definedName>
    <definedName name="DESAGÜE_2.3" localSheetId="82">#REF!</definedName>
    <definedName name="DESAGÜE_2.3" localSheetId="81">#REF!</definedName>
    <definedName name="DESAGÜE_2.3" localSheetId="11">#REF!</definedName>
    <definedName name="DESAGÜE_2.3" localSheetId="83">#REF!</definedName>
    <definedName name="DESAGÜE_2.3" localSheetId="84">#REF!</definedName>
    <definedName name="DESAGÜE_2.3" localSheetId="85">#REF!</definedName>
    <definedName name="DESAGÜE_2.3" localSheetId="86">#REF!</definedName>
    <definedName name="DESAGÜE_2.3" localSheetId="87">#REF!</definedName>
    <definedName name="DESAGÜE_2.3" localSheetId="88">#REF!</definedName>
    <definedName name="DESAGÜE_2.3" localSheetId="89">#REF!</definedName>
    <definedName name="DESAGÜE_2.3" localSheetId="90">#REF!</definedName>
    <definedName name="DESAGÜE_2.3" localSheetId="91">#REF!</definedName>
    <definedName name="DESAGÜE_2.3" localSheetId="92">#REF!</definedName>
    <definedName name="DESAGÜE_2.3" localSheetId="12">#REF!</definedName>
    <definedName name="DESAGÜE_2.3">#REF!</definedName>
    <definedName name="DESAGÜE_3.3" localSheetId="13">#REF!</definedName>
    <definedName name="DESAGÜE_3.3" localSheetId="14">#REF!</definedName>
    <definedName name="DESAGÜE_3.3" localSheetId="15">#REF!</definedName>
    <definedName name="DESAGÜE_3.3" localSheetId="16">#REF!</definedName>
    <definedName name="DESAGÜE_3.3" localSheetId="17">#REF!</definedName>
    <definedName name="DESAGÜE_3.3" localSheetId="18">#REF!</definedName>
    <definedName name="DESAGÜE_3.3" localSheetId="19">#REF!</definedName>
    <definedName name="DESAGÜE_3.3" localSheetId="20">#REF!</definedName>
    <definedName name="DESAGÜE_3.3" localSheetId="21">#REF!</definedName>
    <definedName name="DESAGÜE_3.3" localSheetId="22">#REF!</definedName>
    <definedName name="DESAGÜE_3.3" localSheetId="24">#REF!</definedName>
    <definedName name="DESAGÜE_3.3" localSheetId="25">#REF!</definedName>
    <definedName name="DESAGÜE_3.3" localSheetId="26">#REF!</definedName>
    <definedName name="DESAGÜE_3.3" localSheetId="27">#REF!</definedName>
    <definedName name="DESAGÜE_3.3" localSheetId="28">#REF!</definedName>
    <definedName name="DESAGÜE_3.3" localSheetId="29">#REF!</definedName>
    <definedName name="DESAGÜE_3.3" localSheetId="31">#REF!</definedName>
    <definedName name="DESAGÜE_3.3" localSheetId="32">#REF!</definedName>
    <definedName name="DESAGÜE_3.3" localSheetId="33">#REF!</definedName>
    <definedName name="DESAGÜE_3.3" localSheetId="35">#REF!</definedName>
    <definedName name="DESAGÜE_3.3" localSheetId="36">#REF!</definedName>
    <definedName name="DESAGÜE_3.3" localSheetId="37">#REF!</definedName>
    <definedName name="DESAGÜE_3.3" localSheetId="38">#REF!</definedName>
    <definedName name="DESAGÜE_3.3" localSheetId="39">#REF!</definedName>
    <definedName name="DESAGÜE_3.3" localSheetId="41">#REF!</definedName>
    <definedName name="DESAGÜE_3.3" localSheetId="42">#REF!</definedName>
    <definedName name="DESAGÜE_3.3" localSheetId="43">#REF!</definedName>
    <definedName name="DESAGÜE_3.3" localSheetId="44">#REF!</definedName>
    <definedName name="DESAGÜE_3.3" localSheetId="45">#REF!</definedName>
    <definedName name="DESAGÜE_3.3" localSheetId="46">#REF!</definedName>
    <definedName name="DESAGÜE_3.3" localSheetId="47">#REF!</definedName>
    <definedName name="DESAGÜE_3.3" localSheetId="48">#REF!</definedName>
    <definedName name="DESAGÜE_3.3" localSheetId="49">#REF!</definedName>
    <definedName name="DESAGÜE_3.3" localSheetId="51">#REF!</definedName>
    <definedName name="DESAGÜE_3.3" localSheetId="53">#REF!</definedName>
    <definedName name="DESAGÜE_3.3" localSheetId="54">#REF!</definedName>
    <definedName name="DESAGÜE_3.3" localSheetId="55">#REF!</definedName>
    <definedName name="DESAGÜE_3.3" localSheetId="56">#REF!</definedName>
    <definedName name="DESAGÜE_3.3" localSheetId="57">#REF!</definedName>
    <definedName name="DESAGÜE_3.3" localSheetId="58">#REF!</definedName>
    <definedName name="DESAGÜE_3.3" localSheetId="59">#REF!</definedName>
    <definedName name="DESAGÜE_3.3" localSheetId="60">#REF!</definedName>
    <definedName name="DESAGÜE_3.3" localSheetId="61">#REF!</definedName>
    <definedName name="DESAGÜE_3.3" localSheetId="62">#REF!</definedName>
    <definedName name="DESAGÜE_3.3" localSheetId="63">#REF!</definedName>
    <definedName name="DESAGÜE_3.3" localSheetId="66">#REF!</definedName>
    <definedName name="DESAGÜE_3.3" localSheetId="70">#REF!</definedName>
    <definedName name="DESAGÜE_3.3" localSheetId="10">#REF!</definedName>
    <definedName name="DESAGÜE_3.3" localSheetId="74">#REF!</definedName>
    <definedName name="DESAGÜE_3.3" localSheetId="75">#REF!</definedName>
    <definedName name="DESAGÜE_3.3" localSheetId="76">#REF!</definedName>
    <definedName name="DESAGÜE_3.3" localSheetId="77">#REF!</definedName>
    <definedName name="DESAGÜE_3.3" localSheetId="78">#REF!</definedName>
    <definedName name="DESAGÜE_3.3" localSheetId="79">#REF!</definedName>
    <definedName name="DESAGÜE_3.3" localSheetId="80">#REF!</definedName>
    <definedName name="DESAGÜE_3.3" localSheetId="82">#REF!</definedName>
    <definedName name="DESAGÜE_3.3" localSheetId="81">#REF!</definedName>
    <definedName name="DESAGÜE_3.3" localSheetId="11">#REF!</definedName>
    <definedName name="DESAGÜE_3.3" localSheetId="83">#REF!</definedName>
    <definedName name="DESAGÜE_3.3" localSheetId="84">#REF!</definedName>
    <definedName name="DESAGÜE_3.3" localSheetId="85">#REF!</definedName>
    <definedName name="DESAGÜE_3.3" localSheetId="86">#REF!</definedName>
    <definedName name="DESAGÜE_3.3" localSheetId="87">#REF!</definedName>
    <definedName name="DESAGÜE_3.3" localSheetId="88">#REF!</definedName>
    <definedName name="DESAGÜE_3.3" localSheetId="89">#REF!</definedName>
    <definedName name="DESAGÜE_3.3" localSheetId="90">#REF!</definedName>
    <definedName name="DESAGÜE_3.3" localSheetId="91">#REF!</definedName>
    <definedName name="DESAGÜE_3.3" localSheetId="92">#REF!</definedName>
    <definedName name="DESAGÜE_3.3" localSheetId="12">#REF!</definedName>
    <definedName name="DESAGÜE_3.3">#REF!</definedName>
    <definedName name="detalle2" localSheetId="13">#REF!</definedName>
    <definedName name="detalle2" localSheetId="14">#REF!</definedName>
    <definedName name="detalle2" localSheetId="15">#REF!</definedName>
    <definedName name="detalle2" localSheetId="16">#REF!</definedName>
    <definedName name="detalle2" localSheetId="17">#REF!</definedName>
    <definedName name="detalle2" localSheetId="18">#REF!</definedName>
    <definedName name="detalle2" localSheetId="19">#REF!</definedName>
    <definedName name="detalle2" localSheetId="20">#REF!</definedName>
    <definedName name="detalle2" localSheetId="21">#REF!</definedName>
    <definedName name="detalle2" localSheetId="22">#REF!</definedName>
    <definedName name="detalle2" localSheetId="24">#REF!</definedName>
    <definedName name="detalle2" localSheetId="25">#REF!</definedName>
    <definedName name="detalle2" localSheetId="26">#REF!</definedName>
    <definedName name="detalle2" localSheetId="27">#REF!</definedName>
    <definedName name="detalle2" localSheetId="28">#REF!</definedName>
    <definedName name="detalle2" localSheetId="29">#REF!</definedName>
    <definedName name="detalle2" localSheetId="31">#REF!</definedName>
    <definedName name="detalle2" localSheetId="32">#REF!</definedName>
    <definedName name="detalle2" localSheetId="33">#REF!</definedName>
    <definedName name="detalle2" localSheetId="35">#REF!</definedName>
    <definedName name="detalle2" localSheetId="36">#REF!</definedName>
    <definedName name="detalle2" localSheetId="37">#REF!</definedName>
    <definedName name="detalle2" localSheetId="38">#REF!</definedName>
    <definedName name="detalle2" localSheetId="39">#REF!</definedName>
    <definedName name="detalle2" localSheetId="41">#REF!</definedName>
    <definedName name="detalle2" localSheetId="42">#REF!</definedName>
    <definedName name="detalle2" localSheetId="43">#REF!</definedName>
    <definedName name="detalle2" localSheetId="44">#REF!</definedName>
    <definedName name="detalle2" localSheetId="45">#REF!</definedName>
    <definedName name="detalle2" localSheetId="46">#REF!</definedName>
    <definedName name="detalle2" localSheetId="47">#REF!</definedName>
    <definedName name="detalle2" localSheetId="48">#REF!</definedName>
    <definedName name="detalle2" localSheetId="49">#REF!</definedName>
    <definedName name="detalle2" localSheetId="51">#REF!</definedName>
    <definedName name="detalle2" localSheetId="53">#REF!</definedName>
    <definedName name="detalle2" localSheetId="54">#REF!</definedName>
    <definedName name="detalle2" localSheetId="55">#REF!</definedName>
    <definedName name="detalle2" localSheetId="56">#REF!</definedName>
    <definedName name="detalle2" localSheetId="57">#REF!</definedName>
    <definedName name="detalle2" localSheetId="58">#REF!</definedName>
    <definedName name="detalle2" localSheetId="59">#REF!</definedName>
    <definedName name="detalle2" localSheetId="60">#REF!</definedName>
    <definedName name="detalle2" localSheetId="61">#REF!</definedName>
    <definedName name="detalle2" localSheetId="62">#REF!</definedName>
    <definedName name="detalle2" localSheetId="63">#REF!</definedName>
    <definedName name="detalle2" localSheetId="66">#REF!</definedName>
    <definedName name="detalle2" localSheetId="70">#REF!</definedName>
    <definedName name="detalle2" localSheetId="10">#REF!</definedName>
    <definedName name="detalle2" localSheetId="74">#REF!</definedName>
    <definedName name="detalle2" localSheetId="75">#REF!</definedName>
    <definedName name="detalle2" localSheetId="76">#REF!</definedName>
    <definedName name="detalle2" localSheetId="77">#REF!</definedName>
    <definedName name="detalle2" localSheetId="78">#REF!</definedName>
    <definedName name="detalle2" localSheetId="79">#REF!</definedName>
    <definedName name="detalle2" localSheetId="80">#REF!</definedName>
    <definedName name="detalle2" localSheetId="82">#REF!</definedName>
    <definedName name="detalle2" localSheetId="81">#REF!</definedName>
    <definedName name="detalle2" localSheetId="11">#REF!</definedName>
    <definedName name="detalle2" localSheetId="83">#REF!</definedName>
    <definedName name="detalle2" localSheetId="84">#REF!</definedName>
    <definedName name="detalle2" localSheetId="85">#REF!</definedName>
    <definedName name="detalle2" localSheetId="86">#REF!</definedName>
    <definedName name="detalle2" localSheetId="87">#REF!</definedName>
    <definedName name="detalle2" localSheetId="88">#REF!</definedName>
    <definedName name="detalle2" localSheetId="89">#REF!</definedName>
    <definedName name="detalle2" localSheetId="90">#REF!</definedName>
    <definedName name="detalle2" localSheetId="91">#REF!</definedName>
    <definedName name="detalle2" localSheetId="92">#REF!</definedName>
    <definedName name="detalle2" localSheetId="12">#REF!</definedName>
    <definedName name="detalle2">#REF!</definedName>
    <definedName name="DETALLES1" localSheetId="13">#REF!</definedName>
    <definedName name="DETALLES1" localSheetId="14">#REF!</definedName>
    <definedName name="DETALLES1" localSheetId="15">#REF!</definedName>
    <definedName name="DETALLES1" localSheetId="16">#REF!</definedName>
    <definedName name="DETALLES1" localSheetId="17">#REF!</definedName>
    <definedName name="DETALLES1" localSheetId="18">#REF!</definedName>
    <definedName name="DETALLES1" localSheetId="19">#REF!</definedName>
    <definedName name="DETALLES1" localSheetId="20">#REF!</definedName>
    <definedName name="DETALLES1" localSheetId="21">#REF!</definedName>
    <definedName name="DETALLES1" localSheetId="22">#REF!</definedName>
    <definedName name="DETALLES1" localSheetId="24">#REF!</definedName>
    <definedName name="DETALLES1" localSheetId="25">#REF!</definedName>
    <definedName name="DETALLES1" localSheetId="26">#REF!</definedName>
    <definedName name="DETALLES1" localSheetId="27">#REF!</definedName>
    <definedName name="DETALLES1" localSheetId="28">#REF!</definedName>
    <definedName name="DETALLES1" localSheetId="29">#REF!</definedName>
    <definedName name="DETALLES1" localSheetId="31">#REF!</definedName>
    <definedName name="DETALLES1" localSheetId="32">#REF!</definedName>
    <definedName name="DETALLES1" localSheetId="33">#REF!</definedName>
    <definedName name="DETALLES1" localSheetId="35">#REF!</definedName>
    <definedName name="DETALLES1" localSheetId="36">#REF!</definedName>
    <definedName name="DETALLES1" localSheetId="37">#REF!</definedName>
    <definedName name="DETALLES1" localSheetId="38">#REF!</definedName>
    <definedName name="DETALLES1" localSheetId="39">#REF!</definedName>
    <definedName name="DETALLES1" localSheetId="41">#REF!</definedName>
    <definedName name="DETALLES1" localSheetId="42">#REF!</definedName>
    <definedName name="DETALLES1" localSheetId="43">#REF!</definedName>
    <definedName name="DETALLES1" localSheetId="44">#REF!</definedName>
    <definedName name="DETALLES1" localSheetId="45">#REF!</definedName>
    <definedName name="DETALLES1" localSheetId="46">#REF!</definedName>
    <definedName name="DETALLES1" localSheetId="47">#REF!</definedName>
    <definedName name="DETALLES1" localSheetId="48">#REF!</definedName>
    <definedName name="DETALLES1" localSheetId="49">#REF!</definedName>
    <definedName name="DETALLES1" localSheetId="51">#REF!</definedName>
    <definedName name="DETALLES1" localSheetId="53">#REF!</definedName>
    <definedName name="DETALLES1" localSheetId="54">#REF!</definedName>
    <definedName name="DETALLES1" localSheetId="55">#REF!</definedName>
    <definedName name="DETALLES1" localSheetId="56">#REF!</definedName>
    <definedName name="DETALLES1" localSheetId="57">#REF!</definedName>
    <definedName name="DETALLES1" localSheetId="58">#REF!</definedName>
    <definedName name="DETALLES1" localSheetId="59">#REF!</definedName>
    <definedName name="DETALLES1" localSheetId="60">#REF!</definedName>
    <definedName name="DETALLES1" localSheetId="61">#REF!</definedName>
    <definedName name="DETALLES1" localSheetId="62">#REF!</definedName>
    <definedName name="DETALLES1" localSheetId="63">#REF!</definedName>
    <definedName name="DETALLES1" localSheetId="66">#REF!</definedName>
    <definedName name="DETALLES1" localSheetId="70">#REF!</definedName>
    <definedName name="DETALLES1" localSheetId="10">#REF!</definedName>
    <definedName name="DETALLES1" localSheetId="74">#REF!</definedName>
    <definedName name="DETALLES1" localSheetId="75">#REF!</definedName>
    <definedName name="DETALLES1" localSheetId="76">#REF!</definedName>
    <definedName name="DETALLES1" localSheetId="77">#REF!</definedName>
    <definedName name="DETALLES1" localSheetId="78">#REF!</definedName>
    <definedName name="DETALLES1" localSheetId="79">#REF!</definedName>
    <definedName name="DETALLES1" localSheetId="80">#REF!</definedName>
    <definedName name="DETALLES1" localSheetId="82">#REF!</definedName>
    <definedName name="DETALLES1" localSheetId="81">#REF!</definedName>
    <definedName name="DETALLES1" localSheetId="11">#REF!</definedName>
    <definedName name="DETALLES1" localSheetId="83">#REF!</definedName>
    <definedName name="DETALLES1" localSheetId="84">#REF!</definedName>
    <definedName name="DETALLES1" localSheetId="85">#REF!</definedName>
    <definedName name="DETALLES1" localSheetId="86">#REF!</definedName>
    <definedName name="DETALLES1" localSheetId="87">#REF!</definedName>
    <definedName name="DETALLES1" localSheetId="88">#REF!</definedName>
    <definedName name="DETALLES1" localSheetId="89">#REF!</definedName>
    <definedName name="DETALLES1" localSheetId="90">#REF!</definedName>
    <definedName name="DETALLES1" localSheetId="91">#REF!</definedName>
    <definedName name="DETALLES1" localSheetId="92">#REF!</definedName>
    <definedName name="DETALLES1" localSheetId="12">#REF!</definedName>
    <definedName name="DETALLES1">#REF!</definedName>
    <definedName name="DIST1" localSheetId="13">#REF!</definedName>
    <definedName name="DIST1" localSheetId="14">#REF!</definedName>
    <definedName name="DIST1" localSheetId="15">#REF!</definedName>
    <definedName name="DIST1" localSheetId="16">#REF!</definedName>
    <definedName name="DIST1" localSheetId="17">#REF!</definedName>
    <definedName name="DIST1" localSheetId="18">#REF!</definedName>
    <definedName name="DIST1" localSheetId="19">#REF!</definedName>
    <definedName name="DIST1" localSheetId="20">#REF!</definedName>
    <definedName name="DIST1" localSheetId="21">#REF!</definedName>
    <definedName name="DIST1" localSheetId="22">#REF!</definedName>
    <definedName name="DIST1" localSheetId="24">#REF!</definedName>
    <definedName name="DIST1" localSheetId="25">#REF!</definedName>
    <definedName name="DIST1" localSheetId="26">#REF!</definedName>
    <definedName name="DIST1" localSheetId="27">#REF!</definedName>
    <definedName name="DIST1" localSheetId="28">#REF!</definedName>
    <definedName name="DIST1" localSheetId="29">#REF!</definedName>
    <definedName name="DIST1" localSheetId="31">#REF!</definedName>
    <definedName name="DIST1" localSheetId="32">#REF!</definedName>
    <definedName name="DIST1" localSheetId="33">#REF!</definedName>
    <definedName name="DIST1" localSheetId="35">#REF!</definedName>
    <definedName name="DIST1" localSheetId="36">#REF!</definedName>
    <definedName name="DIST1" localSheetId="37">#REF!</definedName>
    <definedName name="DIST1" localSheetId="38">#REF!</definedName>
    <definedName name="DIST1" localSheetId="39">#REF!</definedName>
    <definedName name="DIST1" localSheetId="41">#REF!</definedName>
    <definedName name="DIST1" localSheetId="42">#REF!</definedName>
    <definedName name="DIST1" localSheetId="43">#REF!</definedName>
    <definedName name="DIST1" localSheetId="44">#REF!</definedName>
    <definedName name="DIST1" localSheetId="45">#REF!</definedName>
    <definedName name="DIST1" localSheetId="46">#REF!</definedName>
    <definedName name="DIST1" localSheetId="47">#REF!</definedName>
    <definedName name="DIST1" localSheetId="48">#REF!</definedName>
    <definedName name="DIST1" localSheetId="49">#REF!</definedName>
    <definedName name="DIST1" localSheetId="51">#REF!</definedName>
    <definedName name="DIST1" localSheetId="53">#REF!</definedName>
    <definedName name="DIST1" localSheetId="54">#REF!</definedName>
    <definedName name="DIST1" localSheetId="55">#REF!</definedName>
    <definedName name="DIST1" localSheetId="56">#REF!</definedName>
    <definedName name="DIST1" localSheetId="57">#REF!</definedName>
    <definedName name="DIST1" localSheetId="58">#REF!</definedName>
    <definedName name="DIST1" localSheetId="59">#REF!</definedName>
    <definedName name="DIST1" localSheetId="60">#REF!</definedName>
    <definedName name="DIST1" localSheetId="61">#REF!</definedName>
    <definedName name="DIST1" localSheetId="62">#REF!</definedName>
    <definedName name="DIST1" localSheetId="63">#REF!</definedName>
    <definedName name="DIST1" localSheetId="66">#REF!</definedName>
    <definedName name="DIST1" localSheetId="70">#REF!</definedName>
    <definedName name="DIST1" localSheetId="10">#REF!</definedName>
    <definedName name="DIST1" localSheetId="74">#REF!</definedName>
    <definedName name="DIST1" localSheetId="75">#REF!</definedName>
    <definedName name="DIST1" localSheetId="76">#REF!</definedName>
    <definedName name="DIST1" localSheetId="77">#REF!</definedName>
    <definedName name="DIST1" localSheetId="78">#REF!</definedName>
    <definedName name="DIST1" localSheetId="79">#REF!</definedName>
    <definedName name="DIST1" localSheetId="80">#REF!</definedName>
    <definedName name="DIST1" localSheetId="82">#REF!</definedName>
    <definedName name="DIST1" localSheetId="81">#REF!</definedName>
    <definedName name="DIST1" localSheetId="11">#REF!</definedName>
    <definedName name="DIST1" localSheetId="83">#REF!</definedName>
    <definedName name="DIST1" localSheetId="84">#REF!</definedName>
    <definedName name="DIST1" localSheetId="85">#REF!</definedName>
    <definedName name="DIST1" localSheetId="86">#REF!</definedName>
    <definedName name="DIST1" localSheetId="87">#REF!</definedName>
    <definedName name="DIST1" localSheetId="88">#REF!</definedName>
    <definedName name="DIST1" localSheetId="89">#REF!</definedName>
    <definedName name="DIST1" localSheetId="90">#REF!</definedName>
    <definedName name="DIST1" localSheetId="91">#REF!</definedName>
    <definedName name="DIST1" localSheetId="92">#REF!</definedName>
    <definedName name="DIST1" localSheetId="12">#REF!</definedName>
    <definedName name="DIST1">#REF!</definedName>
    <definedName name="DIST2" localSheetId="13">#REF!</definedName>
    <definedName name="DIST2" localSheetId="14">#REF!</definedName>
    <definedName name="DIST2" localSheetId="15">#REF!</definedName>
    <definedName name="DIST2" localSheetId="16">#REF!</definedName>
    <definedName name="DIST2" localSheetId="17">#REF!</definedName>
    <definedName name="DIST2" localSheetId="18">#REF!</definedName>
    <definedName name="DIST2" localSheetId="19">#REF!</definedName>
    <definedName name="DIST2" localSheetId="20">#REF!</definedName>
    <definedName name="DIST2" localSheetId="21">#REF!</definedName>
    <definedName name="DIST2" localSheetId="22">#REF!</definedName>
    <definedName name="DIST2" localSheetId="24">#REF!</definedName>
    <definedName name="DIST2" localSheetId="25">#REF!</definedName>
    <definedName name="DIST2" localSheetId="26">#REF!</definedName>
    <definedName name="DIST2" localSheetId="27">#REF!</definedName>
    <definedName name="DIST2" localSheetId="28">#REF!</definedName>
    <definedName name="DIST2" localSheetId="29">#REF!</definedName>
    <definedName name="DIST2" localSheetId="31">#REF!</definedName>
    <definedName name="DIST2" localSheetId="32">#REF!</definedName>
    <definedName name="DIST2" localSheetId="33">#REF!</definedName>
    <definedName name="DIST2" localSheetId="35">#REF!</definedName>
    <definedName name="DIST2" localSheetId="36">#REF!</definedName>
    <definedName name="DIST2" localSheetId="37">#REF!</definedName>
    <definedName name="DIST2" localSheetId="38">#REF!</definedName>
    <definedName name="DIST2" localSheetId="39">#REF!</definedName>
    <definedName name="DIST2" localSheetId="41">#REF!</definedName>
    <definedName name="DIST2" localSheetId="42">#REF!</definedName>
    <definedName name="DIST2" localSheetId="43">#REF!</definedName>
    <definedName name="DIST2" localSheetId="44">#REF!</definedName>
    <definedName name="DIST2" localSheetId="45">#REF!</definedName>
    <definedName name="DIST2" localSheetId="46">#REF!</definedName>
    <definedName name="DIST2" localSheetId="47">#REF!</definedName>
    <definedName name="DIST2" localSheetId="48">#REF!</definedName>
    <definedName name="DIST2" localSheetId="49">#REF!</definedName>
    <definedName name="DIST2" localSheetId="51">#REF!</definedName>
    <definedName name="DIST2" localSheetId="53">#REF!</definedName>
    <definedName name="DIST2" localSheetId="54">#REF!</definedName>
    <definedName name="DIST2" localSheetId="55">#REF!</definedName>
    <definedName name="DIST2" localSheetId="56">#REF!</definedName>
    <definedName name="DIST2" localSheetId="57">#REF!</definedName>
    <definedName name="DIST2" localSheetId="58">#REF!</definedName>
    <definedName name="DIST2" localSheetId="59">#REF!</definedName>
    <definedName name="DIST2" localSheetId="60">#REF!</definedName>
    <definedName name="DIST2" localSheetId="61">#REF!</definedName>
    <definedName name="DIST2" localSheetId="62">#REF!</definedName>
    <definedName name="DIST2" localSheetId="63">#REF!</definedName>
    <definedName name="DIST2" localSheetId="66">#REF!</definedName>
    <definedName name="DIST2" localSheetId="70">#REF!</definedName>
    <definedName name="DIST2" localSheetId="10">#REF!</definedName>
    <definedName name="DIST2" localSheetId="74">#REF!</definedName>
    <definedName name="DIST2" localSheetId="75">#REF!</definedName>
    <definedName name="DIST2" localSheetId="76">#REF!</definedName>
    <definedName name="DIST2" localSheetId="77">#REF!</definedName>
    <definedName name="DIST2" localSheetId="78">#REF!</definedName>
    <definedName name="DIST2" localSheetId="79">#REF!</definedName>
    <definedName name="DIST2" localSheetId="80">#REF!</definedName>
    <definedName name="DIST2" localSheetId="82">#REF!</definedName>
    <definedName name="DIST2" localSheetId="81">#REF!</definedName>
    <definedName name="DIST2" localSheetId="11">#REF!</definedName>
    <definedName name="DIST2" localSheetId="83">#REF!</definedName>
    <definedName name="DIST2" localSheetId="84">#REF!</definedName>
    <definedName name="DIST2" localSheetId="85">#REF!</definedName>
    <definedName name="DIST2" localSheetId="86">#REF!</definedName>
    <definedName name="DIST2" localSheetId="87">#REF!</definedName>
    <definedName name="DIST2" localSheetId="88">#REF!</definedName>
    <definedName name="DIST2" localSheetId="89">#REF!</definedName>
    <definedName name="DIST2" localSheetId="90">#REF!</definedName>
    <definedName name="DIST2" localSheetId="91">#REF!</definedName>
    <definedName name="DIST2" localSheetId="92">#REF!</definedName>
    <definedName name="DIST2" localSheetId="12">#REF!</definedName>
    <definedName name="DIST2">#REF!</definedName>
    <definedName name="DOL">#N/A</definedName>
    <definedName name="DRENAJE_1.1" localSheetId="13">#REF!</definedName>
    <definedName name="DRENAJE_1.1" localSheetId="14">#REF!</definedName>
    <definedName name="DRENAJE_1.1" localSheetId="15">#REF!</definedName>
    <definedName name="DRENAJE_1.1" localSheetId="16">#REF!</definedName>
    <definedName name="DRENAJE_1.1" localSheetId="17">#REF!</definedName>
    <definedName name="DRENAJE_1.1" localSheetId="18">#REF!</definedName>
    <definedName name="DRENAJE_1.1" localSheetId="19">#REF!</definedName>
    <definedName name="DRENAJE_1.1" localSheetId="20">#REF!</definedName>
    <definedName name="DRENAJE_1.1" localSheetId="21">#REF!</definedName>
    <definedName name="DRENAJE_1.1" localSheetId="22">#REF!</definedName>
    <definedName name="DRENAJE_1.1" localSheetId="24">#REF!</definedName>
    <definedName name="DRENAJE_1.1" localSheetId="25">#REF!</definedName>
    <definedName name="DRENAJE_1.1" localSheetId="26">#REF!</definedName>
    <definedName name="DRENAJE_1.1" localSheetId="27">#REF!</definedName>
    <definedName name="DRENAJE_1.1" localSheetId="28">#REF!</definedName>
    <definedName name="DRENAJE_1.1" localSheetId="29">#REF!</definedName>
    <definedName name="DRENAJE_1.1" localSheetId="31">#REF!</definedName>
    <definedName name="DRENAJE_1.1" localSheetId="32">#REF!</definedName>
    <definedName name="DRENAJE_1.1" localSheetId="33">#REF!</definedName>
    <definedName name="DRENAJE_1.1" localSheetId="35">#REF!</definedName>
    <definedName name="DRENAJE_1.1" localSheetId="36">#REF!</definedName>
    <definedName name="DRENAJE_1.1" localSheetId="37">#REF!</definedName>
    <definedName name="DRENAJE_1.1" localSheetId="38">#REF!</definedName>
    <definedName name="DRENAJE_1.1" localSheetId="39">#REF!</definedName>
    <definedName name="DRENAJE_1.1" localSheetId="41">#REF!</definedName>
    <definedName name="DRENAJE_1.1" localSheetId="42">#REF!</definedName>
    <definedName name="DRENAJE_1.1" localSheetId="43">#REF!</definedName>
    <definedName name="DRENAJE_1.1" localSheetId="44">#REF!</definedName>
    <definedName name="DRENAJE_1.1" localSheetId="45">#REF!</definedName>
    <definedName name="DRENAJE_1.1" localSheetId="46">#REF!</definedName>
    <definedName name="DRENAJE_1.1" localSheetId="47">#REF!</definedName>
    <definedName name="DRENAJE_1.1" localSheetId="48">#REF!</definedName>
    <definedName name="DRENAJE_1.1" localSheetId="49">#REF!</definedName>
    <definedName name="DRENAJE_1.1" localSheetId="51">#REF!</definedName>
    <definedName name="DRENAJE_1.1" localSheetId="53">#REF!</definedName>
    <definedName name="DRENAJE_1.1" localSheetId="54">#REF!</definedName>
    <definedName name="DRENAJE_1.1" localSheetId="55">#REF!</definedName>
    <definedName name="DRENAJE_1.1" localSheetId="56">#REF!</definedName>
    <definedName name="DRENAJE_1.1" localSheetId="57">#REF!</definedName>
    <definedName name="DRENAJE_1.1" localSheetId="58">#REF!</definedName>
    <definedName name="DRENAJE_1.1" localSheetId="59">#REF!</definedName>
    <definedName name="DRENAJE_1.1" localSheetId="60">#REF!</definedName>
    <definedName name="DRENAJE_1.1" localSheetId="61">#REF!</definedName>
    <definedName name="DRENAJE_1.1" localSheetId="62">#REF!</definedName>
    <definedName name="DRENAJE_1.1" localSheetId="63">#REF!</definedName>
    <definedName name="DRENAJE_1.1" localSheetId="66">#REF!</definedName>
    <definedName name="DRENAJE_1.1" localSheetId="70">#REF!</definedName>
    <definedName name="DRENAJE_1.1" localSheetId="10">#REF!</definedName>
    <definedName name="DRENAJE_1.1" localSheetId="74">#REF!</definedName>
    <definedName name="DRENAJE_1.1" localSheetId="75">#REF!</definedName>
    <definedName name="DRENAJE_1.1" localSheetId="76">#REF!</definedName>
    <definedName name="DRENAJE_1.1" localSheetId="77">#REF!</definedName>
    <definedName name="DRENAJE_1.1" localSheetId="78">#REF!</definedName>
    <definedName name="DRENAJE_1.1" localSheetId="79">#REF!</definedName>
    <definedName name="DRENAJE_1.1" localSheetId="80">#REF!</definedName>
    <definedName name="DRENAJE_1.1" localSheetId="82">#REF!</definedName>
    <definedName name="DRENAJE_1.1" localSheetId="81">#REF!</definedName>
    <definedName name="DRENAJE_1.1" localSheetId="11">#REF!</definedName>
    <definedName name="DRENAJE_1.1" localSheetId="83">#REF!</definedName>
    <definedName name="DRENAJE_1.1" localSheetId="84">#REF!</definedName>
    <definedName name="DRENAJE_1.1" localSheetId="85">#REF!</definedName>
    <definedName name="DRENAJE_1.1" localSheetId="86">#REF!</definedName>
    <definedName name="DRENAJE_1.1" localSheetId="87">#REF!</definedName>
    <definedName name="DRENAJE_1.1" localSheetId="88">#REF!</definedName>
    <definedName name="DRENAJE_1.1" localSheetId="89">#REF!</definedName>
    <definedName name="DRENAJE_1.1" localSheetId="90">#REF!</definedName>
    <definedName name="DRENAJE_1.1" localSheetId="91">#REF!</definedName>
    <definedName name="DRENAJE_1.1" localSheetId="92">#REF!</definedName>
    <definedName name="DRENAJE_1.1" localSheetId="12">#REF!</definedName>
    <definedName name="DRENAJE_1.1">#REF!</definedName>
    <definedName name="DSUC">#N/A</definedName>
    <definedName name="DUCTO_CONDUIT_1.1" localSheetId="13">#REF!</definedName>
    <definedName name="DUCTO_CONDUIT_1.1" localSheetId="14">#REF!</definedName>
    <definedName name="DUCTO_CONDUIT_1.1" localSheetId="15">#REF!</definedName>
    <definedName name="DUCTO_CONDUIT_1.1" localSheetId="16">#REF!</definedName>
    <definedName name="DUCTO_CONDUIT_1.1" localSheetId="17">#REF!</definedName>
    <definedName name="DUCTO_CONDUIT_1.1" localSheetId="18">#REF!</definedName>
    <definedName name="DUCTO_CONDUIT_1.1" localSheetId="19">#REF!</definedName>
    <definedName name="DUCTO_CONDUIT_1.1" localSheetId="20">#REF!</definedName>
    <definedName name="DUCTO_CONDUIT_1.1" localSheetId="21">#REF!</definedName>
    <definedName name="DUCTO_CONDUIT_1.1" localSheetId="22">#REF!</definedName>
    <definedName name="DUCTO_CONDUIT_1.1" localSheetId="24">#REF!</definedName>
    <definedName name="DUCTO_CONDUIT_1.1" localSheetId="25">#REF!</definedName>
    <definedName name="DUCTO_CONDUIT_1.1" localSheetId="26">#REF!</definedName>
    <definedName name="DUCTO_CONDUIT_1.1" localSheetId="27">#REF!</definedName>
    <definedName name="DUCTO_CONDUIT_1.1" localSheetId="28">#REF!</definedName>
    <definedName name="DUCTO_CONDUIT_1.1" localSheetId="29">#REF!</definedName>
    <definedName name="DUCTO_CONDUIT_1.1" localSheetId="31">#REF!</definedName>
    <definedName name="DUCTO_CONDUIT_1.1" localSheetId="32">#REF!</definedName>
    <definedName name="DUCTO_CONDUIT_1.1" localSheetId="33">#REF!</definedName>
    <definedName name="DUCTO_CONDUIT_1.1" localSheetId="35">#REF!</definedName>
    <definedName name="DUCTO_CONDUIT_1.1" localSheetId="36">#REF!</definedName>
    <definedName name="DUCTO_CONDUIT_1.1" localSheetId="37">#REF!</definedName>
    <definedName name="DUCTO_CONDUIT_1.1" localSheetId="38">#REF!</definedName>
    <definedName name="DUCTO_CONDUIT_1.1" localSheetId="39">#REF!</definedName>
    <definedName name="DUCTO_CONDUIT_1.1" localSheetId="41">#REF!</definedName>
    <definedName name="DUCTO_CONDUIT_1.1" localSheetId="42">#REF!</definedName>
    <definedName name="DUCTO_CONDUIT_1.1" localSheetId="43">#REF!</definedName>
    <definedName name="DUCTO_CONDUIT_1.1" localSheetId="44">#REF!</definedName>
    <definedName name="DUCTO_CONDUIT_1.1" localSheetId="45">#REF!</definedName>
    <definedName name="DUCTO_CONDUIT_1.1" localSheetId="46">#REF!</definedName>
    <definedName name="DUCTO_CONDUIT_1.1" localSheetId="47">#REF!</definedName>
    <definedName name="DUCTO_CONDUIT_1.1" localSheetId="48">#REF!</definedName>
    <definedName name="DUCTO_CONDUIT_1.1" localSheetId="49">#REF!</definedName>
    <definedName name="DUCTO_CONDUIT_1.1" localSheetId="51">#REF!</definedName>
    <definedName name="DUCTO_CONDUIT_1.1" localSheetId="53">#REF!</definedName>
    <definedName name="DUCTO_CONDUIT_1.1" localSheetId="54">#REF!</definedName>
    <definedName name="DUCTO_CONDUIT_1.1" localSheetId="55">#REF!</definedName>
    <definedName name="DUCTO_CONDUIT_1.1" localSheetId="56">#REF!</definedName>
    <definedName name="DUCTO_CONDUIT_1.1" localSheetId="57">#REF!</definedName>
    <definedName name="DUCTO_CONDUIT_1.1" localSheetId="58">#REF!</definedName>
    <definedName name="DUCTO_CONDUIT_1.1" localSheetId="59">#REF!</definedName>
    <definedName name="DUCTO_CONDUIT_1.1" localSheetId="60">#REF!</definedName>
    <definedName name="DUCTO_CONDUIT_1.1" localSheetId="61">#REF!</definedName>
    <definedName name="DUCTO_CONDUIT_1.1" localSheetId="62">#REF!</definedName>
    <definedName name="DUCTO_CONDUIT_1.1" localSheetId="63">#REF!</definedName>
    <definedName name="DUCTO_CONDUIT_1.1" localSheetId="66">#REF!</definedName>
    <definedName name="DUCTO_CONDUIT_1.1" localSheetId="70">#REF!</definedName>
    <definedName name="DUCTO_CONDUIT_1.1" localSheetId="10">#REF!</definedName>
    <definedName name="DUCTO_CONDUIT_1.1" localSheetId="74">#REF!</definedName>
    <definedName name="DUCTO_CONDUIT_1.1" localSheetId="75">#REF!</definedName>
    <definedName name="DUCTO_CONDUIT_1.1" localSheetId="76">#REF!</definedName>
    <definedName name="DUCTO_CONDUIT_1.1" localSheetId="77">#REF!</definedName>
    <definedName name="DUCTO_CONDUIT_1.1" localSheetId="78">#REF!</definedName>
    <definedName name="DUCTO_CONDUIT_1.1" localSheetId="79">#REF!</definedName>
    <definedName name="DUCTO_CONDUIT_1.1" localSheetId="80">#REF!</definedName>
    <definedName name="DUCTO_CONDUIT_1.1" localSheetId="82">#REF!</definedName>
    <definedName name="DUCTO_CONDUIT_1.1" localSheetId="81">#REF!</definedName>
    <definedName name="DUCTO_CONDUIT_1.1" localSheetId="11">#REF!</definedName>
    <definedName name="DUCTO_CONDUIT_1.1" localSheetId="83">#REF!</definedName>
    <definedName name="DUCTO_CONDUIT_1.1" localSheetId="84">#REF!</definedName>
    <definedName name="DUCTO_CONDUIT_1.1" localSheetId="85">#REF!</definedName>
    <definedName name="DUCTO_CONDUIT_1.1" localSheetId="86">#REF!</definedName>
    <definedName name="DUCTO_CONDUIT_1.1" localSheetId="87">#REF!</definedName>
    <definedName name="DUCTO_CONDUIT_1.1" localSheetId="88">#REF!</definedName>
    <definedName name="DUCTO_CONDUIT_1.1" localSheetId="89">#REF!</definedName>
    <definedName name="DUCTO_CONDUIT_1.1" localSheetId="90">#REF!</definedName>
    <definedName name="DUCTO_CONDUIT_1.1" localSheetId="91">#REF!</definedName>
    <definedName name="DUCTO_CONDUIT_1.1" localSheetId="92">#REF!</definedName>
    <definedName name="DUCTO_CONDUIT_1.1" localSheetId="12">#REF!</definedName>
    <definedName name="DUCTO_CONDUIT_1.1">#REF!</definedName>
    <definedName name="e" localSheetId="13">#REF!</definedName>
    <definedName name="e" localSheetId="14">#REF!</definedName>
    <definedName name="e" localSheetId="15">#REF!</definedName>
    <definedName name="e" localSheetId="16">#REF!</definedName>
    <definedName name="e" localSheetId="17">#REF!</definedName>
    <definedName name="e" localSheetId="18">#REF!</definedName>
    <definedName name="e" localSheetId="19">#REF!</definedName>
    <definedName name="e" localSheetId="20">#REF!</definedName>
    <definedName name="e" localSheetId="21">#REF!</definedName>
    <definedName name="e" localSheetId="22">#REF!</definedName>
    <definedName name="e" localSheetId="24">#REF!</definedName>
    <definedName name="e" localSheetId="25">#REF!</definedName>
    <definedName name="e" localSheetId="26">#REF!</definedName>
    <definedName name="e" localSheetId="27">#REF!</definedName>
    <definedName name="e" localSheetId="28">#REF!</definedName>
    <definedName name="e" localSheetId="29">#REF!</definedName>
    <definedName name="e" localSheetId="31">#REF!</definedName>
    <definedName name="e" localSheetId="32">#REF!</definedName>
    <definedName name="e" localSheetId="33">#REF!</definedName>
    <definedName name="e" localSheetId="35">#REF!</definedName>
    <definedName name="e" localSheetId="36">#REF!</definedName>
    <definedName name="e" localSheetId="37">#REF!</definedName>
    <definedName name="e" localSheetId="38">#REF!</definedName>
    <definedName name="e" localSheetId="39">#REF!</definedName>
    <definedName name="e" localSheetId="41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48">#REF!</definedName>
    <definedName name="e" localSheetId="49">#REF!</definedName>
    <definedName name="e" localSheetId="51">#REF!</definedName>
    <definedName name="e" localSheetId="53">#REF!</definedName>
    <definedName name="e" localSheetId="54">#REF!</definedName>
    <definedName name="e" localSheetId="55">#REF!</definedName>
    <definedName name="e" localSheetId="56">#REF!</definedName>
    <definedName name="e" localSheetId="57">#REF!</definedName>
    <definedName name="e" localSheetId="58">#REF!</definedName>
    <definedName name="e" localSheetId="59">#REF!</definedName>
    <definedName name="e" localSheetId="60">#REF!</definedName>
    <definedName name="e" localSheetId="61">#REF!</definedName>
    <definedName name="e" localSheetId="62">#REF!</definedName>
    <definedName name="e" localSheetId="63">#REF!</definedName>
    <definedName name="e" localSheetId="66">#REF!</definedName>
    <definedName name="e" localSheetId="70">#REF!</definedName>
    <definedName name="e" localSheetId="10">#REF!</definedName>
    <definedName name="e" localSheetId="74">#REF!</definedName>
    <definedName name="e" localSheetId="75">#REF!</definedName>
    <definedName name="e" localSheetId="76">#REF!</definedName>
    <definedName name="e" localSheetId="77">#REF!</definedName>
    <definedName name="e" localSheetId="78">#REF!</definedName>
    <definedName name="e" localSheetId="79">#REF!</definedName>
    <definedName name="e" localSheetId="80">#REF!</definedName>
    <definedName name="e" localSheetId="82">#REF!</definedName>
    <definedName name="e" localSheetId="81">#REF!</definedName>
    <definedName name="e" localSheetId="11">#REF!</definedName>
    <definedName name="e" localSheetId="83">#REF!</definedName>
    <definedName name="e" localSheetId="84">#REF!</definedName>
    <definedName name="e" localSheetId="85">#REF!</definedName>
    <definedName name="e" localSheetId="86">#REF!</definedName>
    <definedName name="e" localSheetId="87">#REF!</definedName>
    <definedName name="e" localSheetId="88">#REF!</definedName>
    <definedName name="e" localSheetId="89">#REF!</definedName>
    <definedName name="e" localSheetId="90">#REF!</definedName>
    <definedName name="e" localSheetId="91">#REF!</definedName>
    <definedName name="e" localSheetId="92">#REF!</definedName>
    <definedName name="e" localSheetId="12">#REF!</definedName>
    <definedName name="e">#REF!</definedName>
    <definedName name="E.C_1.5" localSheetId="13">#REF!</definedName>
    <definedName name="E.C_1.5" localSheetId="14">#REF!</definedName>
    <definedName name="E.C_1.5" localSheetId="15">#REF!</definedName>
    <definedName name="E.C_1.5" localSheetId="16">#REF!</definedName>
    <definedName name="E.C_1.5" localSheetId="17">#REF!</definedName>
    <definedName name="E.C_1.5" localSheetId="18">#REF!</definedName>
    <definedName name="E.C_1.5" localSheetId="19">#REF!</definedName>
    <definedName name="E.C_1.5" localSheetId="20">#REF!</definedName>
    <definedName name="E.C_1.5" localSheetId="21">#REF!</definedName>
    <definedName name="E.C_1.5" localSheetId="22">#REF!</definedName>
    <definedName name="E.C_1.5" localSheetId="24">#REF!</definedName>
    <definedName name="E.C_1.5" localSheetId="25">#REF!</definedName>
    <definedName name="E.C_1.5" localSheetId="26">#REF!</definedName>
    <definedName name="E.C_1.5" localSheetId="27">#REF!</definedName>
    <definedName name="E.C_1.5" localSheetId="28">#REF!</definedName>
    <definedName name="E.C_1.5" localSheetId="29">#REF!</definedName>
    <definedName name="E.C_1.5" localSheetId="31">#REF!</definedName>
    <definedName name="E.C_1.5" localSheetId="32">#REF!</definedName>
    <definedName name="E.C_1.5" localSheetId="33">#REF!</definedName>
    <definedName name="E.C_1.5" localSheetId="35">#REF!</definedName>
    <definedName name="E.C_1.5" localSheetId="36">#REF!</definedName>
    <definedName name="E.C_1.5" localSheetId="37">#REF!</definedName>
    <definedName name="E.C_1.5" localSheetId="38">#REF!</definedName>
    <definedName name="E.C_1.5" localSheetId="39">#REF!</definedName>
    <definedName name="E.C_1.5" localSheetId="41">#REF!</definedName>
    <definedName name="E.C_1.5" localSheetId="42">#REF!</definedName>
    <definedName name="E.C_1.5" localSheetId="43">#REF!</definedName>
    <definedName name="E.C_1.5" localSheetId="44">#REF!</definedName>
    <definedName name="E.C_1.5" localSheetId="45">#REF!</definedName>
    <definedName name="E.C_1.5" localSheetId="46">#REF!</definedName>
    <definedName name="E.C_1.5" localSheetId="47">#REF!</definedName>
    <definedName name="E.C_1.5" localSheetId="48">#REF!</definedName>
    <definedName name="E.C_1.5" localSheetId="49">#REF!</definedName>
    <definedName name="E.C_1.5" localSheetId="51">#REF!</definedName>
    <definedName name="E.C_1.5" localSheetId="53">#REF!</definedName>
    <definedName name="E.C_1.5" localSheetId="54">#REF!</definedName>
    <definedName name="E.C_1.5" localSheetId="55">#REF!</definedName>
    <definedName name="E.C_1.5" localSheetId="56">#REF!</definedName>
    <definedName name="E.C_1.5" localSheetId="57">#REF!</definedName>
    <definedName name="E.C_1.5" localSheetId="58">#REF!</definedName>
    <definedName name="E.C_1.5" localSheetId="59">#REF!</definedName>
    <definedName name="E.C_1.5" localSheetId="60">#REF!</definedName>
    <definedName name="E.C_1.5" localSheetId="61">#REF!</definedName>
    <definedName name="E.C_1.5" localSheetId="62">#REF!</definedName>
    <definedName name="E.C_1.5" localSheetId="63">#REF!</definedName>
    <definedName name="E.C_1.5" localSheetId="66">#REF!</definedName>
    <definedName name="E.C_1.5" localSheetId="70">#REF!</definedName>
    <definedName name="E.C_1.5" localSheetId="10">#REF!</definedName>
    <definedName name="E.C_1.5" localSheetId="74">#REF!</definedName>
    <definedName name="E.C_1.5" localSheetId="75">#REF!</definedName>
    <definedName name="E.C_1.5" localSheetId="76">#REF!</definedName>
    <definedName name="E.C_1.5" localSheetId="77">#REF!</definedName>
    <definedName name="E.C_1.5" localSheetId="78">#REF!</definedName>
    <definedName name="E.C_1.5" localSheetId="79">#REF!</definedName>
    <definedName name="E.C_1.5" localSheetId="80">#REF!</definedName>
    <definedName name="E.C_1.5" localSheetId="82">#REF!</definedName>
    <definedName name="E.C_1.5" localSheetId="81">#REF!</definedName>
    <definedName name="E.C_1.5" localSheetId="11">#REF!</definedName>
    <definedName name="E.C_1.5" localSheetId="83">#REF!</definedName>
    <definedName name="E.C_1.5" localSheetId="84">#REF!</definedName>
    <definedName name="E.C_1.5" localSheetId="85">#REF!</definedName>
    <definedName name="E.C_1.5" localSheetId="86">#REF!</definedName>
    <definedName name="E.C_1.5" localSheetId="87">#REF!</definedName>
    <definedName name="E.C_1.5" localSheetId="88">#REF!</definedName>
    <definedName name="E.C_1.5" localSheetId="89">#REF!</definedName>
    <definedName name="E.C_1.5" localSheetId="90">#REF!</definedName>
    <definedName name="E.C_1.5" localSheetId="91">#REF!</definedName>
    <definedName name="E.C_1.5" localSheetId="92">#REF!</definedName>
    <definedName name="E.C_1.5" localSheetId="12">#REF!</definedName>
    <definedName name="E.C_1.5">#REF!</definedName>
    <definedName name="E.C_1.7" localSheetId="13">#REF!</definedName>
    <definedName name="E.C_1.7" localSheetId="14">#REF!</definedName>
    <definedName name="E.C_1.7" localSheetId="15">#REF!</definedName>
    <definedName name="E.C_1.7" localSheetId="16">#REF!</definedName>
    <definedName name="E.C_1.7" localSheetId="17">#REF!</definedName>
    <definedName name="E.C_1.7" localSheetId="18">#REF!</definedName>
    <definedName name="E.C_1.7" localSheetId="19">#REF!</definedName>
    <definedName name="E.C_1.7" localSheetId="20">#REF!</definedName>
    <definedName name="E.C_1.7" localSheetId="21">#REF!</definedName>
    <definedName name="E.C_1.7" localSheetId="22">#REF!</definedName>
    <definedName name="E.C_1.7" localSheetId="24">#REF!</definedName>
    <definedName name="E.C_1.7" localSheetId="25">#REF!</definedName>
    <definedName name="E.C_1.7" localSheetId="26">#REF!</definedName>
    <definedName name="E.C_1.7" localSheetId="27">#REF!</definedName>
    <definedName name="E.C_1.7" localSheetId="28">#REF!</definedName>
    <definedName name="E.C_1.7" localSheetId="29">#REF!</definedName>
    <definedName name="E.C_1.7" localSheetId="31">#REF!</definedName>
    <definedName name="E.C_1.7" localSheetId="32">#REF!</definedName>
    <definedName name="E.C_1.7" localSheetId="33">#REF!</definedName>
    <definedName name="E.C_1.7" localSheetId="35">#REF!</definedName>
    <definedName name="E.C_1.7" localSheetId="36">#REF!</definedName>
    <definedName name="E.C_1.7" localSheetId="37">#REF!</definedName>
    <definedName name="E.C_1.7" localSheetId="38">#REF!</definedName>
    <definedName name="E.C_1.7" localSheetId="39">#REF!</definedName>
    <definedName name="E.C_1.7" localSheetId="41">#REF!</definedName>
    <definedName name="E.C_1.7" localSheetId="42">#REF!</definedName>
    <definedName name="E.C_1.7" localSheetId="43">#REF!</definedName>
    <definedName name="E.C_1.7" localSheetId="44">#REF!</definedName>
    <definedName name="E.C_1.7" localSheetId="45">#REF!</definedName>
    <definedName name="E.C_1.7" localSheetId="46">#REF!</definedName>
    <definedName name="E.C_1.7" localSheetId="47">#REF!</definedName>
    <definedName name="E.C_1.7" localSheetId="48">#REF!</definedName>
    <definedName name="E.C_1.7" localSheetId="49">#REF!</definedName>
    <definedName name="E.C_1.7" localSheetId="51">#REF!</definedName>
    <definedName name="E.C_1.7" localSheetId="53">#REF!</definedName>
    <definedName name="E.C_1.7" localSheetId="54">#REF!</definedName>
    <definedName name="E.C_1.7" localSheetId="55">#REF!</definedName>
    <definedName name="E.C_1.7" localSheetId="56">#REF!</definedName>
    <definedName name="E.C_1.7" localSheetId="57">#REF!</definedName>
    <definedName name="E.C_1.7" localSheetId="58">#REF!</definedName>
    <definedName name="E.C_1.7" localSheetId="59">#REF!</definedName>
    <definedName name="E.C_1.7" localSheetId="60">#REF!</definedName>
    <definedName name="E.C_1.7" localSheetId="61">#REF!</definedName>
    <definedName name="E.C_1.7" localSheetId="62">#REF!</definedName>
    <definedName name="E.C_1.7" localSheetId="63">#REF!</definedName>
    <definedName name="E.C_1.7" localSheetId="66">#REF!</definedName>
    <definedName name="E.C_1.7" localSheetId="70">#REF!</definedName>
    <definedName name="E.C_1.7" localSheetId="10">#REF!</definedName>
    <definedName name="E.C_1.7" localSheetId="74">#REF!</definedName>
    <definedName name="E.C_1.7" localSheetId="75">#REF!</definedName>
    <definedName name="E.C_1.7" localSheetId="76">#REF!</definedName>
    <definedName name="E.C_1.7" localSheetId="77">#REF!</definedName>
    <definedName name="E.C_1.7" localSheetId="78">#REF!</definedName>
    <definedName name="E.C_1.7" localSheetId="79">#REF!</definedName>
    <definedName name="E.C_1.7" localSheetId="80">#REF!</definedName>
    <definedName name="E.C_1.7" localSheetId="82">#REF!</definedName>
    <definedName name="E.C_1.7" localSheetId="81">#REF!</definedName>
    <definedName name="E.C_1.7" localSheetId="11">#REF!</definedName>
    <definedName name="E.C_1.7" localSheetId="83">#REF!</definedName>
    <definedName name="E.C_1.7" localSheetId="84">#REF!</definedName>
    <definedName name="E.C_1.7" localSheetId="85">#REF!</definedName>
    <definedName name="E.C_1.7" localSheetId="86">#REF!</definedName>
    <definedName name="E.C_1.7" localSheetId="87">#REF!</definedName>
    <definedName name="E.C_1.7" localSheetId="88">#REF!</definedName>
    <definedName name="E.C_1.7" localSheetId="89">#REF!</definedName>
    <definedName name="E.C_1.7" localSheetId="90">#REF!</definedName>
    <definedName name="E.C_1.7" localSheetId="91">#REF!</definedName>
    <definedName name="E.C_1.7" localSheetId="92">#REF!</definedName>
    <definedName name="E.C_1.7" localSheetId="12">#REF!</definedName>
    <definedName name="E.C_1.7">#REF!</definedName>
    <definedName name="E.C_2.5" localSheetId="13">#REF!</definedName>
    <definedName name="E.C_2.5" localSheetId="14">#REF!</definedName>
    <definedName name="E.C_2.5" localSheetId="15">#REF!</definedName>
    <definedName name="E.C_2.5" localSheetId="16">#REF!</definedName>
    <definedName name="E.C_2.5" localSheetId="17">#REF!</definedName>
    <definedName name="E.C_2.5" localSheetId="18">#REF!</definedName>
    <definedName name="E.C_2.5" localSheetId="19">#REF!</definedName>
    <definedName name="E.C_2.5" localSheetId="20">#REF!</definedName>
    <definedName name="E.C_2.5" localSheetId="21">#REF!</definedName>
    <definedName name="E.C_2.5" localSheetId="22">#REF!</definedName>
    <definedName name="E.C_2.5" localSheetId="24">#REF!</definedName>
    <definedName name="E.C_2.5" localSheetId="25">#REF!</definedName>
    <definedName name="E.C_2.5" localSheetId="26">#REF!</definedName>
    <definedName name="E.C_2.5" localSheetId="27">#REF!</definedName>
    <definedName name="E.C_2.5" localSheetId="28">#REF!</definedName>
    <definedName name="E.C_2.5" localSheetId="29">#REF!</definedName>
    <definedName name="E.C_2.5" localSheetId="31">#REF!</definedName>
    <definedName name="E.C_2.5" localSheetId="32">#REF!</definedName>
    <definedName name="E.C_2.5" localSheetId="33">#REF!</definedName>
    <definedName name="E.C_2.5" localSheetId="35">#REF!</definedName>
    <definedName name="E.C_2.5" localSheetId="36">#REF!</definedName>
    <definedName name="E.C_2.5" localSheetId="37">#REF!</definedName>
    <definedName name="E.C_2.5" localSheetId="38">#REF!</definedName>
    <definedName name="E.C_2.5" localSheetId="39">#REF!</definedName>
    <definedName name="E.C_2.5" localSheetId="41">#REF!</definedName>
    <definedName name="E.C_2.5" localSheetId="42">#REF!</definedName>
    <definedName name="E.C_2.5" localSheetId="43">#REF!</definedName>
    <definedName name="E.C_2.5" localSheetId="44">#REF!</definedName>
    <definedName name="E.C_2.5" localSheetId="45">#REF!</definedName>
    <definedName name="E.C_2.5" localSheetId="46">#REF!</definedName>
    <definedName name="E.C_2.5" localSheetId="47">#REF!</definedName>
    <definedName name="E.C_2.5" localSheetId="48">#REF!</definedName>
    <definedName name="E.C_2.5" localSheetId="49">#REF!</definedName>
    <definedName name="E.C_2.5" localSheetId="51">#REF!</definedName>
    <definedName name="E.C_2.5" localSheetId="53">#REF!</definedName>
    <definedName name="E.C_2.5" localSheetId="54">#REF!</definedName>
    <definedName name="E.C_2.5" localSheetId="55">#REF!</definedName>
    <definedName name="E.C_2.5" localSheetId="56">#REF!</definedName>
    <definedName name="E.C_2.5" localSheetId="57">#REF!</definedName>
    <definedName name="E.C_2.5" localSheetId="58">#REF!</definedName>
    <definedName name="E.C_2.5" localSheetId="59">#REF!</definedName>
    <definedName name="E.C_2.5" localSheetId="60">#REF!</definedName>
    <definedName name="E.C_2.5" localSheetId="61">#REF!</definedName>
    <definedName name="E.C_2.5" localSheetId="62">#REF!</definedName>
    <definedName name="E.C_2.5" localSheetId="63">#REF!</definedName>
    <definedName name="E.C_2.5" localSheetId="66">#REF!</definedName>
    <definedName name="E.C_2.5" localSheetId="70">#REF!</definedName>
    <definedName name="E.C_2.5" localSheetId="10">#REF!</definedName>
    <definedName name="E.C_2.5" localSheetId="74">#REF!</definedName>
    <definedName name="E.C_2.5" localSheetId="75">#REF!</definedName>
    <definedName name="E.C_2.5" localSheetId="76">#REF!</definedName>
    <definedName name="E.C_2.5" localSheetId="77">#REF!</definedName>
    <definedName name="E.C_2.5" localSheetId="78">#REF!</definedName>
    <definedName name="E.C_2.5" localSheetId="79">#REF!</definedName>
    <definedName name="E.C_2.5" localSheetId="80">#REF!</definedName>
    <definedName name="E.C_2.5" localSheetId="82">#REF!</definedName>
    <definedName name="E.C_2.5" localSheetId="81">#REF!</definedName>
    <definedName name="E.C_2.5" localSheetId="11">#REF!</definedName>
    <definedName name="E.C_2.5" localSheetId="83">#REF!</definedName>
    <definedName name="E.C_2.5" localSheetId="84">#REF!</definedName>
    <definedName name="E.C_2.5" localSheetId="85">#REF!</definedName>
    <definedName name="E.C_2.5" localSheetId="86">#REF!</definedName>
    <definedName name="E.C_2.5" localSheetId="87">#REF!</definedName>
    <definedName name="E.C_2.5" localSheetId="88">#REF!</definedName>
    <definedName name="E.C_2.5" localSheetId="89">#REF!</definedName>
    <definedName name="E.C_2.5" localSheetId="90">#REF!</definedName>
    <definedName name="E.C_2.5" localSheetId="91">#REF!</definedName>
    <definedName name="E.C_2.5" localSheetId="92">#REF!</definedName>
    <definedName name="E.C_2.5" localSheetId="12">#REF!</definedName>
    <definedName name="E.C_2.5">#REF!</definedName>
    <definedName name="E.C_2.7" localSheetId="13">#REF!</definedName>
    <definedName name="E.C_2.7" localSheetId="14">#REF!</definedName>
    <definedName name="E.C_2.7" localSheetId="15">#REF!</definedName>
    <definedName name="E.C_2.7" localSheetId="16">#REF!</definedName>
    <definedName name="E.C_2.7" localSheetId="17">#REF!</definedName>
    <definedName name="E.C_2.7" localSheetId="18">#REF!</definedName>
    <definedName name="E.C_2.7" localSheetId="19">#REF!</definedName>
    <definedName name="E.C_2.7" localSheetId="20">#REF!</definedName>
    <definedName name="E.C_2.7" localSheetId="21">#REF!</definedName>
    <definedName name="E.C_2.7" localSheetId="22">#REF!</definedName>
    <definedName name="E.C_2.7" localSheetId="24">#REF!</definedName>
    <definedName name="E.C_2.7" localSheetId="25">#REF!</definedName>
    <definedName name="E.C_2.7" localSheetId="26">#REF!</definedName>
    <definedName name="E.C_2.7" localSheetId="27">#REF!</definedName>
    <definedName name="E.C_2.7" localSheetId="28">#REF!</definedName>
    <definedName name="E.C_2.7" localSheetId="29">#REF!</definedName>
    <definedName name="E.C_2.7" localSheetId="31">#REF!</definedName>
    <definedName name="E.C_2.7" localSheetId="32">#REF!</definedName>
    <definedName name="E.C_2.7" localSheetId="33">#REF!</definedName>
    <definedName name="E.C_2.7" localSheetId="35">#REF!</definedName>
    <definedName name="E.C_2.7" localSheetId="36">#REF!</definedName>
    <definedName name="E.C_2.7" localSheetId="37">#REF!</definedName>
    <definedName name="E.C_2.7" localSheetId="38">#REF!</definedName>
    <definedName name="E.C_2.7" localSheetId="39">#REF!</definedName>
    <definedName name="E.C_2.7" localSheetId="41">#REF!</definedName>
    <definedName name="E.C_2.7" localSheetId="42">#REF!</definedName>
    <definedName name="E.C_2.7" localSheetId="43">#REF!</definedName>
    <definedName name="E.C_2.7" localSheetId="44">#REF!</definedName>
    <definedName name="E.C_2.7" localSheetId="45">#REF!</definedName>
    <definedName name="E.C_2.7" localSheetId="46">#REF!</definedName>
    <definedName name="E.C_2.7" localSheetId="47">#REF!</definedName>
    <definedName name="E.C_2.7" localSheetId="48">#REF!</definedName>
    <definedName name="E.C_2.7" localSheetId="49">#REF!</definedName>
    <definedName name="E.C_2.7" localSheetId="51">#REF!</definedName>
    <definedName name="E.C_2.7" localSheetId="53">#REF!</definedName>
    <definedName name="E.C_2.7" localSheetId="54">#REF!</definedName>
    <definedName name="E.C_2.7" localSheetId="55">#REF!</definedName>
    <definedName name="E.C_2.7" localSheetId="56">#REF!</definedName>
    <definedName name="E.C_2.7" localSheetId="57">#REF!</definedName>
    <definedName name="E.C_2.7" localSheetId="58">#REF!</definedName>
    <definedName name="E.C_2.7" localSheetId="59">#REF!</definedName>
    <definedName name="E.C_2.7" localSheetId="60">#REF!</definedName>
    <definedName name="E.C_2.7" localSheetId="61">#REF!</definedName>
    <definedName name="E.C_2.7" localSheetId="62">#REF!</definedName>
    <definedName name="E.C_2.7" localSheetId="63">#REF!</definedName>
    <definedName name="E.C_2.7" localSheetId="66">#REF!</definedName>
    <definedName name="E.C_2.7" localSheetId="70">#REF!</definedName>
    <definedName name="E.C_2.7" localSheetId="10">#REF!</definedName>
    <definedName name="E.C_2.7" localSheetId="74">#REF!</definedName>
    <definedName name="E.C_2.7" localSheetId="75">#REF!</definedName>
    <definedName name="E.C_2.7" localSheetId="76">#REF!</definedName>
    <definedName name="E.C_2.7" localSheetId="77">#REF!</definedName>
    <definedName name="E.C_2.7" localSheetId="78">#REF!</definedName>
    <definedName name="E.C_2.7" localSheetId="79">#REF!</definedName>
    <definedName name="E.C_2.7" localSheetId="80">#REF!</definedName>
    <definedName name="E.C_2.7" localSheetId="82">#REF!</definedName>
    <definedName name="E.C_2.7" localSheetId="81">#REF!</definedName>
    <definedName name="E.C_2.7" localSheetId="11">#REF!</definedName>
    <definedName name="E.C_2.7" localSheetId="83">#REF!</definedName>
    <definedName name="E.C_2.7" localSheetId="84">#REF!</definedName>
    <definedName name="E.C_2.7" localSheetId="85">#REF!</definedName>
    <definedName name="E.C_2.7" localSheetId="86">#REF!</definedName>
    <definedName name="E.C_2.7" localSheetId="87">#REF!</definedName>
    <definedName name="E.C_2.7" localSheetId="88">#REF!</definedName>
    <definedName name="E.C_2.7" localSheetId="89">#REF!</definedName>
    <definedName name="E.C_2.7" localSheetId="90">#REF!</definedName>
    <definedName name="E.C_2.7" localSheetId="91">#REF!</definedName>
    <definedName name="E.C_2.7" localSheetId="92">#REF!</definedName>
    <definedName name="E.C_2.7" localSheetId="12">#REF!</definedName>
    <definedName name="E.C_2.7">#REF!</definedName>
    <definedName name="E.C_3.5" localSheetId="13">#REF!</definedName>
    <definedName name="E.C_3.5" localSheetId="14">#REF!</definedName>
    <definedName name="E.C_3.5" localSheetId="15">#REF!</definedName>
    <definedName name="E.C_3.5" localSheetId="16">#REF!</definedName>
    <definedName name="E.C_3.5" localSheetId="17">#REF!</definedName>
    <definedName name="E.C_3.5" localSheetId="18">#REF!</definedName>
    <definedName name="E.C_3.5" localSheetId="19">#REF!</definedName>
    <definedName name="E.C_3.5" localSheetId="20">#REF!</definedName>
    <definedName name="E.C_3.5" localSheetId="21">#REF!</definedName>
    <definedName name="E.C_3.5" localSheetId="22">#REF!</definedName>
    <definedName name="E.C_3.5" localSheetId="24">#REF!</definedName>
    <definedName name="E.C_3.5" localSheetId="25">#REF!</definedName>
    <definedName name="E.C_3.5" localSheetId="26">#REF!</definedName>
    <definedName name="E.C_3.5" localSheetId="27">#REF!</definedName>
    <definedName name="E.C_3.5" localSheetId="28">#REF!</definedName>
    <definedName name="E.C_3.5" localSheetId="29">#REF!</definedName>
    <definedName name="E.C_3.5" localSheetId="31">#REF!</definedName>
    <definedName name="E.C_3.5" localSheetId="32">#REF!</definedName>
    <definedName name="E.C_3.5" localSheetId="33">#REF!</definedName>
    <definedName name="E.C_3.5" localSheetId="35">#REF!</definedName>
    <definedName name="E.C_3.5" localSheetId="36">#REF!</definedName>
    <definedName name="E.C_3.5" localSheetId="37">#REF!</definedName>
    <definedName name="E.C_3.5" localSheetId="38">#REF!</definedName>
    <definedName name="E.C_3.5" localSheetId="39">#REF!</definedName>
    <definedName name="E.C_3.5" localSheetId="41">#REF!</definedName>
    <definedName name="E.C_3.5" localSheetId="42">#REF!</definedName>
    <definedName name="E.C_3.5" localSheetId="43">#REF!</definedName>
    <definedName name="E.C_3.5" localSheetId="44">#REF!</definedName>
    <definedName name="E.C_3.5" localSheetId="45">#REF!</definedName>
    <definedName name="E.C_3.5" localSheetId="46">#REF!</definedName>
    <definedName name="E.C_3.5" localSheetId="47">#REF!</definedName>
    <definedName name="E.C_3.5" localSheetId="48">#REF!</definedName>
    <definedName name="E.C_3.5" localSheetId="49">#REF!</definedName>
    <definedName name="E.C_3.5" localSheetId="51">#REF!</definedName>
    <definedName name="E.C_3.5" localSheetId="53">#REF!</definedName>
    <definedName name="E.C_3.5" localSheetId="54">#REF!</definedName>
    <definedName name="E.C_3.5" localSheetId="55">#REF!</definedName>
    <definedName name="E.C_3.5" localSheetId="56">#REF!</definedName>
    <definedName name="E.C_3.5" localSheetId="57">#REF!</definedName>
    <definedName name="E.C_3.5" localSheetId="58">#REF!</definedName>
    <definedName name="E.C_3.5" localSheetId="59">#REF!</definedName>
    <definedName name="E.C_3.5" localSheetId="60">#REF!</definedName>
    <definedName name="E.C_3.5" localSheetId="61">#REF!</definedName>
    <definedName name="E.C_3.5" localSheetId="62">#REF!</definedName>
    <definedName name="E.C_3.5" localSheetId="63">#REF!</definedName>
    <definedName name="E.C_3.5" localSheetId="66">#REF!</definedName>
    <definedName name="E.C_3.5" localSheetId="70">#REF!</definedName>
    <definedName name="E.C_3.5" localSheetId="10">#REF!</definedName>
    <definedName name="E.C_3.5" localSheetId="74">#REF!</definedName>
    <definedName name="E.C_3.5" localSheetId="75">#REF!</definedName>
    <definedName name="E.C_3.5" localSheetId="76">#REF!</definedName>
    <definedName name="E.C_3.5" localSheetId="77">#REF!</definedName>
    <definedName name="E.C_3.5" localSheetId="78">#REF!</definedName>
    <definedName name="E.C_3.5" localSheetId="79">#REF!</definedName>
    <definedName name="E.C_3.5" localSheetId="80">#REF!</definedName>
    <definedName name="E.C_3.5" localSheetId="82">#REF!</definedName>
    <definedName name="E.C_3.5" localSheetId="81">#REF!</definedName>
    <definedName name="E.C_3.5" localSheetId="11">#REF!</definedName>
    <definedName name="E.C_3.5" localSheetId="83">#REF!</definedName>
    <definedName name="E.C_3.5" localSheetId="84">#REF!</definedName>
    <definedName name="E.C_3.5" localSheetId="85">#REF!</definedName>
    <definedName name="E.C_3.5" localSheetId="86">#REF!</definedName>
    <definedName name="E.C_3.5" localSheetId="87">#REF!</definedName>
    <definedName name="E.C_3.5" localSheetId="88">#REF!</definedName>
    <definedName name="E.C_3.5" localSheetId="89">#REF!</definedName>
    <definedName name="E.C_3.5" localSheetId="90">#REF!</definedName>
    <definedName name="E.C_3.5" localSheetId="91">#REF!</definedName>
    <definedName name="E.C_3.5" localSheetId="92">#REF!</definedName>
    <definedName name="E.C_3.5" localSheetId="12">#REF!</definedName>
    <definedName name="E.C_3.5">#REF!</definedName>
    <definedName name="E.C_3.7" localSheetId="13">#REF!</definedName>
    <definedName name="E.C_3.7" localSheetId="14">#REF!</definedName>
    <definedName name="E.C_3.7" localSheetId="15">#REF!</definedName>
    <definedName name="E.C_3.7" localSheetId="16">#REF!</definedName>
    <definedName name="E.C_3.7" localSheetId="17">#REF!</definedName>
    <definedName name="E.C_3.7" localSheetId="18">#REF!</definedName>
    <definedName name="E.C_3.7" localSheetId="19">#REF!</definedName>
    <definedName name="E.C_3.7" localSheetId="20">#REF!</definedName>
    <definedName name="E.C_3.7" localSheetId="21">#REF!</definedName>
    <definedName name="E.C_3.7" localSheetId="22">#REF!</definedName>
    <definedName name="E.C_3.7" localSheetId="24">#REF!</definedName>
    <definedName name="E.C_3.7" localSheetId="25">#REF!</definedName>
    <definedName name="E.C_3.7" localSheetId="26">#REF!</definedName>
    <definedName name="E.C_3.7" localSheetId="27">#REF!</definedName>
    <definedName name="E.C_3.7" localSheetId="28">#REF!</definedName>
    <definedName name="E.C_3.7" localSheetId="29">#REF!</definedName>
    <definedName name="E.C_3.7" localSheetId="31">#REF!</definedName>
    <definedName name="E.C_3.7" localSheetId="32">#REF!</definedName>
    <definedName name="E.C_3.7" localSheetId="33">#REF!</definedName>
    <definedName name="E.C_3.7" localSheetId="35">#REF!</definedName>
    <definedName name="E.C_3.7" localSheetId="36">#REF!</definedName>
    <definedName name="E.C_3.7" localSheetId="37">#REF!</definedName>
    <definedName name="E.C_3.7" localSheetId="38">#REF!</definedName>
    <definedName name="E.C_3.7" localSheetId="39">#REF!</definedName>
    <definedName name="E.C_3.7" localSheetId="41">#REF!</definedName>
    <definedName name="E.C_3.7" localSheetId="42">#REF!</definedName>
    <definedName name="E.C_3.7" localSheetId="43">#REF!</definedName>
    <definedName name="E.C_3.7" localSheetId="44">#REF!</definedName>
    <definedName name="E.C_3.7" localSheetId="45">#REF!</definedName>
    <definedName name="E.C_3.7" localSheetId="46">#REF!</definedName>
    <definedName name="E.C_3.7" localSheetId="47">#REF!</definedName>
    <definedName name="E.C_3.7" localSheetId="48">#REF!</definedName>
    <definedName name="E.C_3.7" localSheetId="49">#REF!</definedName>
    <definedName name="E.C_3.7" localSheetId="51">#REF!</definedName>
    <definedName name="E.C_3.7" localSheetId="53">#REF!</definedName>
    <definedName name="E.C_3.7" localSheetId="54">#REF!</definedName>
    <definedName name="E.C_3.7" localSheetId="55">#REF!</definedName>
    <definedName name="E.C_3.7" localSheetId="56">#REF!</definedName>
    <definedName name="E.C_3.7" localSheetId="57">#REF!</definedName>
    <definedName name="E.C_3.7" localSheetId="58">#REF!</definedName>
    <definedName name="E.C_3.7" localSheetId="59">#REF!</definedName>
    <definedName name="E.C_3.7" localSheetId="60">#REF!</definedName>
    <definedName name="E.C_3.7" localSheetId="61">#REF!</definedName>
    <definedName name="E.C_3.7" localSheetId="62">#REF!</definedName>
    <definedName name="E.C_3.7" localSheetId="63">#REF!</definedName>
    <definedName name="E.C_3.7" localSheetId="66">#REF!</definedName>
    <definedName name="E.C_3.7" localSheetId="70">#REF!</definedName>
    <definedName name="E.C_3.7" localSheetId="10">#REF!</definedName>
    <definedName name="E.C_3.7" localSheetId="74">#REF!</definedName>
    <definedName name="E.C_3.7" localSheetId="75">#REF!</definedName>
    <definedName name="E.C_3.7" localSheetId="76">#REF!</definedName>
    <definedName name="E.C_3.7" localSheetId="77">#REF!</definedName>
    <definedName name="E.C_3.7" localSheetId="78">#REF!</definedName>
    <definedName name="E.C_3.7" localSheetId="79">#REF!</definedName>
    <definedName name="E.C_3.7" localSheetId="80">#REF!</definedName>
    <definedName name="E.C_3.7" localSheetId="82">#REF!</definedName>
    <definedName name="E.C_3.7" localSheetId="81">#REF!</definedName>
    <definedName name="E.C_3.7" localSheetId="11">#REF!</definedName>
    <definedName name="E.C_3.7" localSheetId="83">#REF!</definedName>
    <definedName name="E.C_3.7" localSheetId="84">#REF!</definedName>
    <definedName name="E.C_3.7" localSheetId="85">#REF!</definedName>
    <definedName name="E.C_3.7" localSheetId="86">#REF!</definedName>
    <definedName name="E.C_3.7" localSheetId="87">#REF!</definedName>
    <definedName name="E.C_3.7" localSheetId="88">#REF!</definedName>
    <definedName name="E.C_3.7" localSheetId="89">#REF!</definedName>
    <definedName name="E.C_3.7" localSheetId="90">#REF!</definedName>
    <definedName name="E.C_3.7" localSheetId="91">#REF!</definedName>
    <definedName name="E.C_3.7" localSheetId="92">#REF!</definedName>
    <definedName name="E.C_3.7" localSheetId="12">#REF!</definedName>
    <definedName name="E.C_3.7">#REF!</definedName>
    <definedName name="E.C_4.5" localSheetId="13">#REF!</definedName>
    <definedName name="E.C_4.5" localSheetId="14">#REF!</definedName>
    <definedName name="E.C_4.5" localSheetId="15">#REF!</definedName>
    <definedName name="E.C_4.5" localSheetId="16">#REF!</definedName>
    <definedName name="E.C_4.5" localSheetId="17">#REF!</definedName>
    <definedName name="E.C_4.5" localSheetId="18">#REF!</definedName>
    <definedName name="E.C_4.5" localSheetId="19">#REF!</definedName>
    <definedName name="E.C_4.5" localSheetId="20">#REF!</definedName>
    <definedName name="E.C_4.5" localSheetId="21">#REF!</definedName>
    <definedName name="E.C_4.5" localSheetId="22">#REF!</definedName>
    <definedName name="E.C_4.5" localSheetId="24">#REF!</definedName>
    <definedName name="E.C_4.5" localSheetId="25">#REF!</definedName>
    <definedName name="E.C_4.5" localSheetId="26">#REF!</definedName>
    <definedName name="E.C_4.5" localSheetId="27">#REF!</definedName>
    <definedName name="E.C_4.5" localSheetId="28">#REF!</definedName>
    <definedName name="E.C_4.5" localSheetId="29">#REF!</definedName>
    <definedName name="E.C_4.5" localSheetId="31">#REF!</definedName>
    <definedName name="E.C_4.5" localSheetId="32">#REF!</definedName>
    <definedName name="E.C_4.5" localSheetId="33">#REF!</definedName>
    <definedName name="E.C_4.5" localSheetId="35">#REF!</definedName>
    <definedName name="E.C_4.5" localSheetId="36">#REF!</definedName>
    <definedName name="E.C_4.5" localSheetId="37">#REF!</definedName>
    <definedName name="E.C_4.5" localSheetId="38">#REF!</definedName>
    <definedName name="E.C_4.5" localSheetId="39">#REF!</definedName>
    <definedName name="E.C_4.5" localSheetId="41">#REF!</definedName>
    <definedName name="E.C_4.5" localSheetId="42">#REF!</definedName>
    <definedName name="E.C_4.5" localSheetId="43">#REF!</definedName>
    <definedName name="E.C_4.5" localSheetId="44">#REF!</definedName>
    <definedName name="E.C_4.5" localSheetId="45">#REF!</definedName>
    <definedName name="E.C_4.5" localSheetId="46">#REF!</definedName>
    <definedName name="E.C_4.5" localSheetId="47">#REF!</definedName>
    <definedName name="E.C_4.5" localSheetId="48">#REF!</definedName>
    <definedName name="E.C_4.5" localSheetId="49">#REF!</definedName>
    <definedName name="E.C_4.5" localSheetId="51">#REF!</definedName>
    <definedName name="E.C_4.5" localSheetId="53">#REF!</definedName>
    <definedName name="E.C_4.5" localSheetId="54">#REF!</definedName>
    <definedName name="E.C_4.5" localSheetId="55">#REF!</definedName>
    <definedName name="E.C_4.5" localSheetId="56">#REF!</definedName>
    <definedName name="E.C_4.5" localSheetId="57">#REF!</definedName>
    <definedName name="E.C_4.5" localSheetId="58">#REF!</definedName>
    <definedName name="E.C_4.5" localSheetId="59">#REF!</definedName>
    <definedName name="E.C_4.5" localSheetId="60">#REF!</definedName>
    <definedName name="E.C_4.5" localSheetId="61">#REF!</definedName>
    <definedName name="E.C_4.5" localSheetId="62">#REF!</definedName>
    <definedName name="E.C_4.5" localSheetId="63">#REF!</definedName>
    <definedName name="E.C_4.5" localSheetId="66">#REF!</definedName>
    <definedName name="E.C_4.5" localSheetId="70">#REF!</definedName>
    <definedName name="E.C_4.5" localSheetId="10">#REF!</definedName>
    <definedName name="E.C_4.5" localSheetId="74">#REF!</definedName>
    <definedName name="E.C_4.5" localSheetId="75">#REF!</definedName>
    <definedName name="E.C_4.5" localSheetId="76">#REF!</definedName>
    <definedName name="E.C_4.5" localSheetId="77">#REF!</definedName>
    <definedName name="E.C_4.5" localSheetId="78">#REF!</definedName>
    <definedName name="E.C_4.5" localSheetId="79">#REF!</definedName>
    <definedName name="E.C_4.5" localSheetId="80">#REF!</definedName>
    <definedName name="E.C_4.5" localSheetId="82">#REF!</definedName>
    <definedName name="E.C_4.5" localSheetId="81">#REF!</definedName>
    <definedName name="E.C_4.5" localSheetId="11">#REF!</definedName>
    <definedName name="E.C_4.5" localSheetId="83">#REF!</definedName>
    <definedName name="E.C_4.5" localSheetId="84">#REF!</definedName>
    <definedName name="E.C_4.5" localSheetId="85">#REF!</definedName>
    <definedName name="E.C_4.5" localSheetId="86">#REF!</definedName>
    <definedName name="E.C_4.5" localSheetId="87">#REF!</definedName>
    <definedName name="E.C_4.5" localSheetId="88">#REF!</definedName>
    <definedName name="E.C_4.5" localSheetId="89">#REF!</definedName>
    <definedName name="E.C_4.5" localSheetId="90">#REF!</definedName>
    <definedName name="E.C_4.5" localSheetId="91">#REF!</definedName>
    <definedName name="E.C_4.5" localSheetId="92">#REF!</definedName>
    <definedName name="E.C_4.5" localSheetId="12">#REF!</definedName>
    <definedName name="E.C_4.5">#REF!</definedName>
    <definedName name="E.C_4.7" localSheetId="13">#REF!</definedName>
    <definedName name="E.C_4.7" localSheetId="14">#REF!</definedName>
    <definedName name="E.C_4.7" localSheetId="15">#REF!</definedName>
    <definedName name="E.C_4.7" localSheetId="16">#REF!</definedName>
    <definedName name="E.C_4.7" localSheetId="17">#REF!</definedName>
    <definedName name="E.C_4.7" localSheetId="18">#REF!</definedName>
    <definedName name="E.C_4.7" localSheetId="19">#REF!</definedName>
    <definedName name="E.C_4.7" localSheetId="20">#REF!</definedName>
    <definedName name="E.C_4.7" localSheetId="21">#REF!</definedName>
    <definedName name="E.C_4.7" localSheetId="22">#REF!</definedName>
    <definedName name="E.C_4.7" localSheetId="24">#REF!</definedName>
    <definedName name="E.C_4.7" localSheetId="25">#REF!</definedName>
    <definedName name="E.C_4.7" localSheetId="26">#REF!</definedName>
    <definedName name="E.C_4.7" localSheetId="27">#REF!</definedName>
    <definedName name="E.C_4.7" localSheetId="28">#REF!</definedName>
    <definedName name="E.C_4.7" localSheetId="29">#REF!</definedName>
    <definedName name="E.C_4.7" localSheetId="31">#REF!</definedName>
    <definedName name="E.C_4.7" localSheetId="32">#REF!</definedName>
    <definedName name="E.C_4.7" localSheetId="33">#REF!</definedName>
    <definedName name="E.C_4.7" localSheetId="35">#REF!</definedName>
    <definedName name="E.C_4.7" localSheetId="36">#REF!</definedName>
    <definedName name="E.C_4.7" localSheetId="37">#REF!</definedName>
    <definedName name="E.C_4.7" localSheetId="38">#REF!</definedName>
    <definedName name="E.C_4.7" localSheetId="39">#REF!</definedName>
    <definedName name="E.C_4.7" localSheetId="41">#REF!</definedName>
    <definedName name="E.C_4.7" localSheetId="42">#REF!</definedName>
    <definedName name="E.C_4.7" localSheetId="43">#REF!</definedName>
    <definedName name="E.C_4.7" localSheetId="44">#REF!</definedName>
    <definedName name="E.C_4.7" localSheetId="45">#REF!</definedName>
    <definedName name="E.C_4.7" localSheetId="46">#REF!</definedName>
    <definedName name="E.C_4.7" localSheetId="47">#REF!</definedName>
    <definedName name="E.C_4.7" localSheetId="48">#REF!</definedName>
    <definedName name="E.C_4.7" localSheetId="49">#REF!</definedName>
    <definedName name="E.C_4.7" localSheetId="51">#REF!</definedName>
    <definedName name="E.C_4.7" localSheetId="53">#REF!</definedName>
    <definedName name="E.C_4.7" localSheetId="54">#REF!</definedName>
    <definedName name="E.C_4.7" localSheetId="55">#REF!</definedName>
    <definedName name="E.C_4.7" localSheetId="56">#REF!</definedName>
    <definedName name="E.C_4.7" localSheetId="57">#REF!</definedName>
    <definedName name="E.C_4.7" localSheetId="58">#REF!</definedName>
    <definedName name="E.C_4.7" localSheetId="59">#REF!</definedName>
    <definedName name="E.C_4.7" localSheetId="60">#REF!</definedName>
    <definedName name="E.C_4.7" localSheetId="61">#REF!</definedName>
    <definedName name="E.C_4.7" localSheetId="62">#REF!</definedName>
    <definedName name="E.C_4.7" localSheetId="63">#REF!</definedName>
    <definedName name="E.C_4.7" localSheetId="66">#REF!</definedName>
    <definedName name="E.C_4.7" localSheetId="70">#REF!</definedName>
    <definedName name="E.C_4.7" localSheetId="10">#REF!</definedName>
    <definedName name="E.C_4.7" localSheetId="74">#REF!</definedName>
    <definedName name="E.C_4.7" localSheetId="75">#REF!</definedName>
    <definedName name="E.C_4.7" localSheetId="76">#REF!</definedName>
    <definedName name="E.C_4.7" localSheetId="77">#REF!</definedName>
    <definedName name="E.C_4.7" localSheetId="78">#REF!</definedName>
    <definedName name="E.C_4.7" localSheetId="79">#REF!</definedName>
    <definedName name="E.C_4.7" localSheetId="80">#REF!</definedName>
    <definedName name="E.C_4.7" localSheetId="82">#REF!</definedName>
    <definedName name="E.C_4.7" localSheetId="81">#REF!</definedName>
    <definedName name="E.C_4.7" localSheetId="11">#REF!</definedName>
    <definedName name="E.C_4.7" localSheetId="83">#REF!</definedName>
    <definedName name="E.C_4.7" localSheetId="84">#REF!</definedName>
    <definedName name="E.C_4.7" localSheetId="85">#REF!</definedName>
    <definedName name="E.C_4.7" localSheetId="86">#REF!</definedName>
    <definedName name="E.C_4.7" localSheetId="87">#REF!</definedName>
    <definedName name="E.C_4.7" localSheetId="88">#REF!</definedName>
    <definedName name="E.C_4.7" localSheetId="89">#REF!</definedName>
    <definedName name="E.C_4.7" localSheetId="90">#REF!</definedName>
    <definedName name="E.C_4.7" localSheetId="91">#REF!</definedName>
    <definedName name="E.C_4.7" localSheetId="92">#REF!</definedName>
    <definedName name="E.C_4.7" localSheetId="12">#REF!</definedName>
    <definedName name="E.C_4.7">#REF!</definedName>
    <definedName name="E.C_5.5" localSheetId="13">#REF!</definedName>
    <definedName name="E.C_5.5" localSheetId="14">#REF!</definedName>
    <definedName name="E.C_5.5" localSheetId="15">#REF!</definedName>
    <definedName name="E.C_5.5" localSheetId="16">#REF!</definedName>
    <definedName name="E.C_5.5" localSheetId="17">#REF!</definedName>
    <definedName name="E.C_5.5" localSheetId="18">#REF!</definedName>
    <definedName name="E.C_5.5" localSheetId="19">#REF!</definedName>
    <definedName name="E.C_5.5" localSheetId="20">#REF!</definedName>
    <definedName name="E.C_5.5" localSheetId="21">#REF!</definedName>
    <definedName name="E.C_5.5" localSheetId="22">#REF!</definedName>
    <definedName name="E.C_5.5" localSheetId="24">#REF!</definedName>
    <definedName name="E.C_5.5" localSheetId="25">#REF!</definedName>
    <definedName name="E.C_5.5" localSheetId="26">#REF!</definedName>
    <definedName name="E.C_5.5" localSheetId="27">#REF!</definedName>
    <definedName name="E.C_5.5" localSheetId="28">#REF!</definedName>
    <definedName name="E.C_5.5" localSheetId="29">#REF!</definedName>
    <definedName name="E.C_5.5" localSheetId="31">#REF!</definedName>
    <definedName name="E.C_5.5" localSheetId="32">#REF!</definedName>
    <definedName name="E.C_5.5" localSheetId="33">#REF!</definedName>
    <definedName name="E.C_5.5" localSheetId="35">#REF!</definedName>
    <definedName name="E.C_5.5" localSheetId="36">#REF!</definedName>
    <definedName name="E.C_5.5" localSheetId="37">#REF!</definedName>
    <definedName name="E.C_5.5" localSheetId="38">#REF!</definedName>
    <definedName name="E.C_5.5" localSheetId="39">#REF!</definedName>
    <definedName name="E.C_5.5" localSheetId="41">#REF!</definedName>
    <definedName name="E.C_5.5" localSheetId="42">#REF!</definedName>
    <definedName name="E.C_5.5" localSheetId="43">#REF!</definedName>
    <definedName name="E.C_5.5" localSheetId="44">#REF!</definedName>
    <definedName name="E.C_5.5" localSheetId="45">#REF!</definedName>
    <definedName name="E.C_5.5" localSheetId="46">#REF!</definedName>
    <definedName name="E.C_5.5" localSheetId="47">#REF!</definedName>
    <definedName name="E.C_5.5" localSheetId="48">#REF!</definedName>
    <definedName name="E.C_5.5" localSheetId="49">#REF!</definedName>
    <definedName name="E.C_5.5" localSheetId="51">#REF!</definedName>
    <definedName name="E.C_5.5" localSheetId="53">#REF!</definedName>
    <definedName name="E.C_5.5" localSheetId="54">#REF!</definedName>
    <definedName name="E.C_5.5" localSheetId="55">#REF!</definedName>
    <definedName name="E.C_5.5" localSheetId="56">#REF!</definedName>
    <definedName name="E.C_5.5" localSheetId="57">#REF!</definedName>
    <definedName name="E.C_5.5" localSheetId="58">#REF!</definedName>
    <definedName name="E.C_5.5" localSheetId="59">#REF!</definedName>
    <definedName name="E.C_5.5" localSheetId="60">#REF!</definedName>
    <definedName name="E.C_5.5" localSheetId="61">#REF!</definedName>
    <definedName name="E.C_5.5" localSheetId="62">#REF!</definedName>
    <definedName name="E.C_5.5" localSheetId="63">#REF!</definedName>
    <definedName name="E.C_5.5" localSheetId="66">#REF!</definedName>
    <definedName name="E.C_5.5" localSheetId="70">#REF!</definedName>
    <definedName name="E.C_5.5" localSheetId="10">#REF!</definedName>
    <definedName name="E.C_5.5" localSheetId="74">#REF!</definedName>
    <definedName name="E.C_5.5" localSheetId="75">#REF!</definedName>
    <definedName name="E.C_5.5" localSheetId="76">#REF!</definedName>
    <definedName name="E.C_5.5" localSheetId="77">#REF!</definedName>
    <definedName name="E.C_5.5" localSheetId="78">#REF!</definedName>
    <definedName name="E.C_5.5" localSheetId="79">#REF!</definedName>
    <definedName name="E.C_5.5" localSheetId="80">#REF!</definedName>
    <definedName name="E.C_5.5" localSheetId="82">#REF!</definedName>
    <definedName name="E.C_5.5" localSheetId="81">#REF!</definedName>
    <definedName name="E.C_5.5" localSheetId="11">#REF!</definedName>
    <definedName name="E.C_5.5" localSheetId="83">#REF!</definedName>
    <definedName name="E.C_5.5" localSheetId="84">#REF!</definedName>
    <definedName name="E.C_5.5" localSheetId="85">#REF!</definedName>
    <definedName name="E.C_5.5" localSheetId="86">#REF!</definedName>
    <definedName name="E.C_5.5" localSheetId="87">#REF!</definedName>
    <definedName name="E.C_5.5" localSheetId="88">#REF!</definedName>
    <definedName name="E.C_5.5" localSheetId="89">#REF!</definedName>
    <definedName name="E.C_5.5" localSheetId="90">#REF!</definedName>
    <definedName name="E.C_5.5" localSheetId="91">#REF!</definedName>
    <definedName name="E.C_5.5" localSheetId="92">#REF!</definedName>
    <definedName name="E.C_5.5" localSheetId="12">#REF!</definedName>
    <definedName name="E.C_5.5">#REF!</definedName>
    <definedName name="E.C_5.7" localSheetId="13">#REF!</definedName>
    <definedName name="E.C_5.7" localSheetId="14">#REF!</definedName>
    <definedName name="E.C_5.7" localSheetId="15">#REF!</definedName>
    <definedName name="E.C_5.7" localSheetId="16">#REF!</definedName>
    <definedName name="E.C_5.7" localSheetId="17">#REF!</definedName>
    <definedName name="E.C_5.7" localSheetId="18">#REF!</definedName>
    <definedName name="E.C_5.7" localSheetId="19">#REF!</definedName>
    <definedName name="E.C_5.7" localSheetId="20">#REF!</definedName>
    <definedName name="E.C_5.7" localSheetId="21">#REF!</definedName>
    <definedName name="E.C_5.7" localSheetId="22">#REF!</definedName>
    <definedName name="E.C_5.7" localSheetId="24">#REF!</definedName>
    <definedName name="E.C_5.7" localSheetId="25">#REF!</definedName>
    <definedName name="E.C_5.7" localSheetId="26">#REF!</definedName>
    <definedName name="E.C_5.7" localSheetId="27">#REF!</definedName>
    <definedName name="E.C_5.7" localSheetId="28">#REF!</definedName>
    <definedName name="E.C_5.7" localSheetId="29">#REF!</definedName>
    <definedName name="E.C_5.7" localSheetId="31">#REF!</definedName>
    <definedName name="E.C_5.7" localSheetId="32">#REF!</definedName>
    <definedName name="E.C_5.7" localSheetId="33">#REF!</definedName>
    <definedName name="E.C_5.7" localSheetId="35">#REF!</definedName>
    <definedName name="E.C_5.7" localSheetId="36">#REF!</definedName>
    <definedName name="E.C_5.7" localSheetId="37">#REF!</definedName>
    <definedName name="E.C_5.7" localSheetId="38">#REF!</definedName>
    <definedName name="E.C_5.7" localSheetId="39">#REF!</definedName>
    <definedName name="E.C_5.7" localSheetId="41">#REF!</definedName>
    <definedName name="E.C_5.7" localSheetId="42">#REF!</definedName>
    <definedName name="E.C_5.7" localSheetId="43">#REF!</definedName>
    <definedName name="E.C_5.7" localSheetId="44">#REF!</definedName>
    <definedName name="E.C_5.7" localSheetId="45">#REF!</definedName>
    <definedName name="E.C_5.7" localSheetId="46">#REF!</definedName>
    <definedName name="E.C_5.7" localSheetId="47">#REF!</definedName>
    <definedName name="E.C_5.7" localSheetId="48">#REF!</definedName>
    <definedName name="E.C_5.7" localSheetId="49">#REF!</definedName>
    <definedName name="E.C_5.7" localSheetId="51">#REF!</definedName>
    <definedName name="E.C_5.7" localSheetId="53">#REF!</definedName>
    <definedName name="E.C_5.7" localSheetId="54">#REF!</definedName>
    <definedName name="E.C_5.7" localSheetId="55">#REF!</definedName>
    <definedName name="E.C_5.7" localSheetId="56">#REF!</definedName>
    <definedName name="E.C_5.7" localSheetId="57">#REF!</definedName>
    <definedName name="E.C_5.7" localSheetId="58">#REF!</definedName>
    <definedName name="E.C_5.7" localSheetId="59">#REF!</definedName>
    <definedName name="E.C_5.7" localSheetId="60">#REF!</definedName>
    <definedName name="E.C_5.7" localSheetId="61">#REF!</definedName>
    <definedName name="E.C_5.7" localSheetId="62">#REF!</definedName>
    <definedName name="E.C_5.7" localSheetId="63">#REF!</definedName>
    <definedName name="E.C_5.7" localSheetId="66">#REF!</definedName>
    <definedName name="E.C_5.7" localSheetId="70">#REF!</definedName>
    <definedName name="E.C_5.7" localSheetId="10">#REF!</definedName>
    <definedName name="E.C_5.7" localSheetId="74">#REF!</definedName>
    <definedName name="E.C_5.7" localSheetId="75">#REF!</definedName>
    <definedName name="E.C_5.7" localSheetId="76">#REF!</definedName>
    <definedName name="E.C_5.7" localSheetId="77">#REF!</definedName>
    <definedName name="E.C_5.7" localSheetId="78">#REF!</definedName>
    <definedName name="E.C_5.7" localSheetId="79">#REF!</definedName>
    <definedName name="E.C_5.7" localSheetId="80">#REF!</definedName>
    <definedName name="E.C_5.7" localSheetId="82">#REF!</definedName>
    <definedName name="E.C_5.7" localSheetId="81">#REF!</definedName>
    <definedName name="E.C_5.7" localSheetId="11">#REF!</definedName>
    <definedName name="E.C_5.7" localSheetId="83">#REF!</definedName>
    <definedName name="E.C_5.7" localSheetId="84">#REF!</definedName>
    <definedName name="E.C_5.7" localSheetId="85">#REF!</definedName>
    <definedName name="E.C_5.7" localSheetId="86">#REF!</definedName>
    <definedName name="E.C_5.7" localSheetId="87">#REF!</definedName>
    <definedName name="E.C_5.7" localSheetId="88">#REF!</definedName>
    <definedName name="E.C_5.7" localSheetId="89">#REF!</definedName>
    <definedName name="E.C_5.7" localSheetId="90">#REF!</definedName>
    <definedName name="E.C_5.7" localSheetId="91">#REF!</definedName>
    <definedName name="E.C_5.7" localSheetId="92">#REF!</definedName>
    <definedName name="E.C_5.7" localSheetId="12">#REF!</definedName>
    <definedName name="E.C_5.7">#REF!</definedName>
    <definedName name="E.C_6.7" localSheetId="13">#REF!</definedName>
    <definedName name="E.C_6.7" localSheetId="14">#REF!</definedName>
    <definedName name="E.C_6.7" localSheetId="15">#REF!</definedName>
    <definedName name="E.C_6.7" localSheetId="16">#REF!</definedName>
    <definedName name="E.C_6.7" localSheetId="17">#REF!</definedName>
    <definedName name="E.C_6.7" localSheetId="18">#REF!</definedName>
    <definedName name="E.C_6.7" localSheetId="19">#REF!</definedName>
    <definedName name="E.C_6.7" localSheetId="20">#REF!</definedName>
    <definedName name="E.C_6.7" localSheetId="21">#REF!</definedName>
    <definedName name="E.C_6.7" localSheetId="22">#REF!</definedName>
    <definedName name="E.C_6.7" localSheetId="24">#REF!</definedName>
    <definedName name="E.C_6.7" localSheetId="25">#REF!</definedName>
    <definedName name="E.C_6.7" localSheetId="26">#REF!</definedName>
    <definedName name="E.C_6.7" localSheetId="27">#REF!</definedName>
    <definedName name="E.C_6.7" localSheetId="28">#REF!</definedName>
    <definedName name="E.C_6.7" localSheetId="29">#REF!</definedName>
    <definedName name="E.C_6.7" localSheetId="31">#REF!</definedName>
    <definedName name="E.C_6.7" localSheetId="32">#REF!</definedName>
    <definedName name="E.C_6.7" localSheetId="33">#REF!</definedName>
    <definedName name="E.C_6.7" localSheetId="35">#REF!</definedName>
    <definedName name="E.C_6.7" localSheetId="36">#REF!</definedName>
    <definedName name="E.C_6.7" localSheetId="37">#REF!</definedName>
    <definedName name="E.C_6.7" localSheetId="38">#REF!</definedName>
    <definedName name="E.C_6.7" localSheetId="39">#REF!</definedName>
    <definedName name="E.C_6.7" localSheetId="41">#REF!</definedName>
    <definedName name="E.C_6.7" localSheetId="42">#REF!</definedName>
    <definedName name="E.C_6.7" localSheetId="43">#REF!</definedName>
    <definedName name="E.C_6.7" localSheetId="44">#REF!</definedName>
    <definedName name="E.C_6.7" localSheetId="45">#REF!</definedName>
    <definedName name="E.C_6.7" localSheetId="46">#REF!</definedName>
    <definedName name="E.C_6.7" localSheetId="47">#REF!</definedName>
    <definedName name="E.C_6.7" localSheetId="48">#REF!</definedName>
    <definedName name="E.C_6.7" localSheetId="49">#REF!</definedName>
    <definedName name="E.C_6.7" localSheetId="51">#REF!</definedName>
    <definedName name="E.C_6.7" localSheetId="53">#REF!</definedName>
    <definedName name="E.C_6.7" localSheetId="54">#REF!</definedName>
    <definedName name="E.C_6.7" localSheetId="55">#REF!</definedName>
    <definedName name="E.C_6.7" localSheetId="56">#REF!</definedName>
    <definedName name="E.C_6.7" localSheetId="57">#REF!</definedName>
    <definedName name="E.C_6.7" localSheetId="58">#REF!</definedName>
    <definedName name="E.C_6.7" localSheetId="59">#REF!</definedName>
    <definedName name="E.C_6.7" localSheetId="60">#REF!</definedName>
    <definedName name="E.C_6.7" localSheetId="61">#REF!</definedName>
    <definedName name="E.C_6.7" localSheetId="62">#REF!</definedName>
    <definedName name="E.C_6.7" localSheetId="63">#REF!</definedName>
    <definedName name="E.C_6.7" localSheetId="66">#REF!</definedName>
    <definedName name="E.C_6.7" localSheetId="70">#REF!</definedName>
    <definedName name="E.C_6.7" localSheetId="10">#REF!</definedName>
    <definedName name="E.C_6.7" localSheetId="74">#REF!</definedName>
    <definedName name="E.C_6.7" localSheetId="75">#REF!</definedName>
    <definedName name="E.C_6.7" localSheetId="76">#REF!</definedName>
    <definedName name="E.C_6.7" localSheetId="77">#REF!</definedName>
    <definedName name="E.C_6.7" localSheetId="78">#REF!</definedName>
    <definedName name="E.C_6.7" localSheetId="79">#REF!</definedName>
    <definedName name="E.C_6.7" localSheetId="80">#REF!</definedName>
    <definedName name="E.C_6.7" localSheetId="82">#REF!</definedName>
    <definedName name="E.C_6.7" localSheetId="81">#REF!</definedName>
    <definedName name="E.C_6.7" localSheetId="11">#REF!</definedName>
    <definedName name="E.C_6.7" localSheetId="83">#REF!</definedName>
    <definedName name="E.C_6.7" localSheetId="84">#REF!</definedName>
    <definedName name="E.C_6.7" localSheetId="85">#REF!</definedName>
    <definedName name="E.C_6.7" localSheetId="86">#REF!</definedName>
    <definedName name="E.C_6.7" localSheetId="87">#REF!</definedName>
    <definedName name="E.C_6.7" localSheetId="88">#REF!</definedName>
    <definedName name="E.C_6.7" localSheetId="89">#REF!</definedName>
    <definedName name="E.C_6.7" localSheetId="90">#REF!</definedName>
    <definedName name="E.C_6.7" localSheetId="91">#REF!</definedName>
    <definedName name="E.C_6.7" localSheetId="92">#REF!</definedName>
    <definedName name="E.C_6.7" localSheetId="12">#REF!</definedName>
    <definedName name="E.C_6.7">#REF!</definedName>
    <definedName name="E.C_7.7" localSheetId="13">#REF!</definedName>
    <definedName name="E.C_7.7" localSheetId="14">#REF!</definedName>
    <definedName name="E.C_7.7" localSheetId="15">#REF!</definedName>
    <definedName name="E.C_7.7" localSheetId="16">#REF!</definedName>
    <definedName name="E.C_7.7" localSheetId="17">#REF!</definedName>
    <definedName name="E.C_7.7" localSheetId="18">#REF!</definedName>
    <definedName name="E.C_7.7" localSheetId="19">#REF!</definedName>
    <definedName name="E.C_7.7" localSheetId="20">#REF!</definedName>
    <definedName name="E.C_7.7" localSheetId="21">#REF!</definedName>
    <definedName name="E.C_7.7" localSheetId="22">#REF!</definedName>
    <definedName name="E.C_7.7" localSheetId="24">#REF!</definedName>
    <definedName name="E.C_7.7" localSheetId="25">#REF!</definedName>
    <definedName name="E.C_7.7" localSheetId="26">#REF!</definedName>
    <definedName name="E.C_7.7" localSheetId="27">#REF!</definedName>
    <definedName name="E.C_7.7" localSheetId="28">#REF!</definedName>
    <definedName name="E.C_7.7" localSheetId="29">#REF!</definedName>
    <definedName name="E.C_7.7" localSheetId="31">#REF!</definedName>
    <definedName name="E.C_7.7" localSheetId="32">#REF!</definedName>
    <definedName name="E.C_7.7" localSheetId="33">#REF!</definedName>
    <definedName name="E.C_7.7" localSheetId="35">#REF!</definedName>
    <definedName name="E.C_7.7" localSheetId="36">#REF!</definedName>
    <definedName name="E.C_7.7" localSheetId="37">#REF!</definedName>
    <definedName name="E.C_7.7" localSheetId="38">#REF!</definedName>
    <definedName name="E.C_7.7" localSheetId="39">#REF!</definedName>
    <definedName name="E.C_7.7" localSheetId="41">#REF!</definedName>
    <definedName name="E.C_7.7" localSheetId="42">#REF!</definedName>
    <definedName name="E.C_7.7" localSheetId="43">#REF!</definedName>
    <definedName name="E.C_7.7" localSheetId="44">#REF!</definedName>
    <definedName name="E.C_7.7" localSheetId="45">#REF!</definedName>
    <definedName name="E.C_7.7" localSheetId="46">#REF!</definedName>
    <definedName name="E.C_7.7" localSheetId="47">#REF!</definedName>
    <definedName name="E.C_7.7" localSheetId="48">#REF!</definedName>
    <definedName name="E.C_7.7" localSheetId="49">#REF!</definedName>
    <definedName name="E.C_7.7" localSheetId="51">#REF!</definedName>
    <definedName name="E.C_7.7" localSheetId="53">#REF!</definedName>
    <definedName name="E.C_7.7" localSheetId="54">#REF!</definedName>
    <definedName name="E.C_7.7" localSheetId="55">#REF!</definedName>
    <definedName name="E.C_7.7" localSheetId="56">#REF!</definedName>
    <definedName name="E.C_7.7" localSheetId="57">#REF!</definedName>
    <definedName name="E.C_7.7" localSheetId="58">#REF!</definedName>
    <definedName name="E.C_7.7" localSheetId="59">#REF!</definedName>
    <definedName name="E.C_7.7" localSheetId="60">#REF!</definedName>
    <definedName name="E.C_7.7" localSheetId="61">#REF!</definedName>
    <definedName name="E.C_7.7" localSheetId="62">#REF!</definedName>
    <definedName name="E.C_7.7" localSheetId="63">#REF!</definedName>
    <definedName name="E.C_7.7" localSheetId="66">#REF!</definedName>
    <definedName name="E.C_7.7" localSheetId="70">#REF!</definedName>
    <definedName name="E.C_7.7" localSheetId="10">#REF!</definedName>
    <definedName name="E.C_7.7" localSheetId="74">#REF!</definedName>
    <definedName name="E.C_7.7" localSheetId="75">#REF!</definedName>
    <definedName name="E.C_7.7" localSheetId="76">#REF!</definedName>
    <definedName name="E.C_7.7" localSheetId="77">#REF!</definedName>
    <definedName name="E.C_7.7" localSheetId="78">#REF!</definedName>
    <definedName name="E.C_7.7" localSheetId="79">#REF!</definedName>
    <definedName name="E.C_7.7" localSheetId="80">#REF!</definedName>
    <definedName name="E.C_7.7" localSheetId="82">#REF!</definedName>
    <definedName name="E.C_7.7" localSheetId="81">#REF!</definedName>
    <definedName name="E.C_7.7" localSheetId="11">#REF!</definedName>
    <definedName name="E.C_7.7" localSheetId="83">#REF!</definedName>
    <definedName name="E.C_7.7" localSheetId="84">#REF!</definedName>
    <definedName name="E.C_7.7" localSheetId="85">#REF!</definedName>
    <definedName name="E.C_7.7" localSheetId="86">#REF!</definedName>
    <definedName name="E.C_7.7" localSheetId="87">#REF!</definedName>
    <definedName name="E.C_7.7" localSheetId="88">#REF!</definedName>
    <definedName name="E.C_7.7" localSheetId="89">#REF!</definedName>
    <definedName name="E.C_7.7" localSheetId="90">#REF!</definedName>
    <definedName name="E.C_7.7" localSheetId="91">#REF!</definedName>
    <definedName name="E.C_7.7" localSheetId="92">#REF!</definedName>
    <definedName name="E.C_7.7" localSheetId="12">#REF!</definedName>
    <definedName name="E.C_7.7">#REF!</definedName>
    <definedName name="e6." localSheetId="13">#REF!</definedName>
    <definedName name="e6." localSheetId="14">#REF!</definedName>
    <definedName name="e6." localSheetId="15">#REF!</definedName>
    <definedName name="e6." localSheetId="16">#REF!</definedName>
    <definedName name="e6." localSheetId="17">#REF!</definedName>
    <definedName name="e6." localSheetId="18">#REF!</definedName>
    <definedName name="e6." localSheetId="19">#REF!</definedName>
    <definedName name="e6." localSheetId="20">#REF!</definedName>
    <definedName name="e6." localSheetId="21">#REF!</definedName>
    <definedName name="e6." localSheetId="22">#REF!</definedName>
    <definedName name="e6." localSheetId="24">#REF!</definedName>
    <definedName name="e6." localSheetId="25">#REF!</definedName>
    <definedName name="e6." localSheetId="26">#REF!</definedName>
    <definedName name="e6." localSheetId="27">#REF!</definedName>
    <definedName name="e6." localSheetId="28">#REF!</definedName>
    <definedName name="e6." localSheetId="29">#REF!</definedName>
    <definedName name="e6." localSheetId="31">#REF!</definedName>
    <definedName name="e6." localSheetId="32">#REF!</definedName>
    <definedName name="e6." localSheetId="33">#REF!</definedName>
    <definedName name="e6." localSheetId="35">#REF!</definedName>
    <definedName name="e6." localSheetId="36">#REF!</definedName>
    <definedName name="e6." localSheetId="37">#REF!</definedName>
    <definedName name="e6." localSheetId="38">#REF!</definedName>
    <definedName name="e6." localSheetId="39">#REF!</definedName>
    <definedName name="e6." localSheetId="41">#REF!</definedName>
    <definedName name="e6." localSheetId="42">#REF!</definedName>
    <definedName name="e6." localSheetId="43">#REF!</definedName>
    <definedName name="e6." localSheetId="44">#REF!</definedName>
    <definedName name="e6." localSheetId="45">#REF!</definedName>
    <definedName name="e6." localSheetId="46">#REF!</definedName>
    <definedName name="e6." localSheetId="47">#REF!</definedName>
    <definedName name="e6." localSheetId="48">#REF!</definedName>
    <definedName name="e6." localSheetId="49">#REF!</definedName>
    <definedName name="e6." localSheetId="51">#REF!</definedName>
    <definedName name="e6." localSheetId="53">#REF!</definedName>
    <definedName name="e6." localSheetId="54">#REF!</definedName>
    <definedName name="e6." localSheetId="55">#REF!</definedName>
    <definedName name="e6." localSheetId="56">#REF!</definedName>
    <definedName name="e6." localSheetId="57">#REF!</definedName>
    <definedName name="e6." localSheetId="58">#REF!</definedName>
    <definedName name="e6." localSheetId="59">#REF!</definedName>
    <definedName name="e6." localSheetId="60">#REF!</definedName>
    <definedName name="e6." localSheetId="61">#REF!</definedName>
    <definedName name="e6." localSheetId="62">#REF!</definedName>
    <definedName name="e6." localSheetId="63">#REF!</definedName>
    <definedName name="e6." localSheetId="66">#REF!</definedName>
    <definedName name="e6." localSheetId="70">#REF!</definedName>
    <definedName name="e6." localSheetId="10">#REF!</definedName>
    <definedName name="e6." localSheetId="74">#REF!</definedName>
    <definedName name="e6." localSheetId="75">#REF!</definedName>
    <definedName name="e6." localSheetId="76">#REF!</definedName>
    <definedName name="e6." localSheetId="77">#REF!</definedName>
    <definedName name="e6." localSheetId="78">#REF!</definedName>
    <definedName name="e6." localSheetId="79">#REF!</definedName>
    <definedName name="e6." localSheetId="80">#REF!</definedName>
    <definedName name="e6." localSheetId="82">#REF!</definedName>
    <definedName name="e6." localSheetId="81">#REF!</definedName>
    <definedName name="e6." localSheetId="11">#REF!</definedName>
    <definedName name="e6." localSheetId="83">#REF!</definedName>
    <definedName name="e6." localSheetId="84">#REF!</definedName>
    <definedName name="e6." localSheetId="85">#REF!</definedName>
    <definedName name="e6." localSheetId="86">#REF!</definedName>
    <definedName name="e6." localSheetId="87">#REF!</definedName>
    <definedName name="e6." localSheetId="88">#REF!</definedName>
    <definedName name="e6." localSheetId="89">#REF!</definedName>
    <definedName name="e6." localSheetId="90">#REF!</definedName>
    <definedName name="e6." localSheetId="91">#REF!</definedName>
    <definedName name="e6." localSheetId="92">#REF!</definedName>
    <definedName name="e6." localSheetId="12">#REF!</definedName>
    <definedName name="e6.">#REF!</definedName>
    <definedName name="EE" localSheetId="13">#REF!</definedName>
    <definedName name="EE" localSheetId="14">#REF!</definedName>
    <definedName name="EE" localSheetId="15">#REF!</definedName>
    <definedName name="EE" localSheetId="16">#REF!</definedName>
    <definedName name="EE" localSheetId="17">#REF!</definedName>
    <definedName name="EE" localSheetId="18">#REF!</definedName>
    <definedName name="EE" localSheetId="19">#REF!</definedName>
    <definedName name="EE" localSheetId="20">#REF!</definedName>
    <definedName name="EE" localSheetId="21">#REF!</definedName>
    <definedName name="EE" localSheetId="22">#REF!</definedName>
    <definedName name="EE" localSheetId="24">#REF!</definedName>
    <definedName name="EE" localSheetId="25">#REF!</definedName>
    <definedName name="EE" localSheetId="26">#REF!</definedName>
    <definedName name="EE" localSheetId="27">#REF!</definedName>
    <definedName name="EE" localSheetId="28">#REF!</definedName>
    <definedName name="EE" localSheetId="29">#REF!</definedName>
    <definedName name="EE" localSheetId="31">#REF!</definedName>
    <definedName name="EE" localSheetId="32">#REF!</definedName>
    <definedName name="EE" localSheetId="33">#REF!</definedName>
    <definedName name="EE" localSheetId="35">#REF!</definedName>
    <definedName name="EE" localSheetId="36">#REF!</definedName>
    <definedName name="EE" localSheetId="37">#REF!</definedName>
    <definedName name="EE" localSheetId="38">#REF!</definedName>
    <definedName name="EE" localSheetId="39">#REF!</definedName>
    <definedName name="EE" localSheetId="41">#REF!</definedName>
    <definedName name="EE" localSheetId="42">#REF!</definedName>
    <definedName name="EE" localSheetId="43">#REF!</definedName>
    <definedName name="EE" localSheetId="44">#REF!</definedName>
    <definedName name="EE" localSheetId="45">#REF!</definedName>
    <definedName name="EE" localSheetId="46">#REF!</definedName>
    <definedName name="EE" localSheetId="47">#REF!</definedName>
    <definedName name="EE" localSheetId="48">#REF!</definedName>
    <definedName name="EE" localSheetId="49">#REF!</definedName>
    <definedName name="EE" localSheetId="51">#REF!</definedName>
    <definedName name="EE" localSheetId="53">#REF!</definedName>
    <definedName name="EE" localSheetId="54">#REF!</definedName>
    <definedName name="EE" localSheetId="55">#REF!</definedName>
    <definedName name="EE" localSheetId="56">#REF!</definedName>
    <definedName name="EE" localSheetId="57">#REF!</definedName>
    <definedName name="EE" localSheetId="58">#REF!</definedName>
    <definedName name="EE" localSheetId="59">#REF!</definedName>
    <definedName name="EE" localSheetId="60">#REF!</definedName>
    <definedName name="EE" localSheetId="61">#REF!</definedName>
    <definedName name="EE" localSheetId="62">#REF!</definedName>
    <definedName name="EE" localSheetId="63">#REF!</definedName>
    <definedName name="EE" localSheetId="66">#REF!</definedName>
    <definedName name="EE" localSheetId="70">#REF!</definedName>
    <definedName name="EE" localSheetId="10">#REF!</definedName>
    <definedName name="EE" localSheetId="74">#REF!</definedName>
    <definedName name="EE" localSheetId="75">#REF!</definedName>
    <definedName name="EE" localSheetId="76">#REF!</definedName>
    <definedName name="EE" localSheetId="77">#REF!</definedName>
    <definedName name="EE" localSheetId="78">#REF!</definedName>
    <definedName name="EE" localSheetId="79">#REF!</definedName>
    <definedName name="EE" localSheetId="80">#REF!</definedName>
    <definedName name="EE" localSheetId="82">#REF!</definedName>
    <definedName name="EE" localSheetId="81">#REF!</definedName>
    <definedName name="EE" localSheetId="11">#REF!</definedName>
    <definedName name="EE" localSheetId="83">#REF!</definedName>
    <definedName name="EE" localSheetId="84">#REF!</definedName>
    <definedName name="EE" localSheetId="85">#REF!</definedName>
    <definedName name="EE" localSheetId="86">#REF!</definedName>
    <definedName name="EE" localSheetId="87">#REF!</definedName>
    <definedName name="EE" localSheetId="88">#REF!</definedName>
    <definedName name="EE" localSheetId="89">#REF!</definedName>
    <definedName name="EE" localSheetId="90">#REF!</definedName>
    <definedName name="EE" localSheetId="91">#REF!</definedName>
    <definedName name="EE" localSheetId="92">#REF!</definedName>
    <definedName name="EE" localSheetId="12">#REF!</definedName>
    <definedName name="EE">#REF!</definedName>
    <definedName name="el" localSheetId="13">#REF!</definedName>
    <definedName name="el" localSheetId="14">#REF!</definedName>
    <definedName name="el" localSheetId="15">#REF!</definedName>
    <definedName name="el" localSheetId="16">#REF!</definedName>
    <definedName name="el" localSheetId="17">#REF!</definedName>
    <definedName name="el" localSheetId="18">#REF!</definedName>
    <definedName name="el" localSheetId="19">#REF!</definedName>
    <definedName name="el" localSheetId="20">#REF!</definedName>
    <definedName name="el" localSheetId="21">#REF!</definedName>
    <definedName name="el" localSheetId="22">#REF!</definedName>
    <definedName name="el" localSheetId="24">#REF!</definedName>
    <definedName name="el" localSheetId="25">#REF!</definedName>
    <definedName name="el" localSheetId="26">#REF!</definedName>
    <definedName name="el" localSheetId="27">#REF!</definedName>
    <definedName name="el" localSheetId="28">#REF!</definedName>
    <definedName name="el" localSheetId="29">#REF!</definedName>
    <definedName name="el" localSheetId="31">#REF!</definedName>
    <definedName name="el" localSheetId="32">#REF!</definedName>
    <definedName name="el" localSheetId="33">#REF!</definedName>
    <definedName name="el" localSheetId="35">#REF!</definedName>
    <definedName name="el" localSheetId="36">#REF!</definedName>
    <definedName name="el" localSheetId="37">#REF!</definedName>
    <definedName name="el" localSheetId="38">#REF!</definedName>
    <definedName name="el" localSheetId="39">#REF!</definedName>
    <definedName name="el" localSheetId="41">#REF!</definedName>
    <definedName name="el" localSheetId="42">#REF!</definedName>
    <definedName name="el" localSheetId="43">#REF!</definedName>
    <definedName name="el" localSheetId="44">#REF!</definedName>
    <definedName name="el" localSheetId="45">#REF!</definedName>
    <definedName name="el" localSheetId="46">#REF!</definedName>
    <definedName name="el" localSheetId="47">#REF!</definedName>
    <definedName name="el" localSheetId="48">#REF!</definedName>
    <definedName name="el" localSheetId="49">#REF!</definedName>
    <definedName name="el" localSheetId="51">#REF!</definedName>
    <definedName name="el" localSheetId="53">#REF!</definedName>
    <definedName name="el" localSheetId="54">#REF!</definedName>
    <definedName name="el" localSheetId="55">#REF!</definedName>
    <definedName name="el" localSheetId="56">#REF!</definedName>
    <definedName name="el" localSheetId="57">#REF!</definedName>
    <definedName name="el" localSheetId="58">#REF!</definedName>
    <definedName name="el" localSheetId="59">#REF!</definedName>
    <definedName name="el" localSheetId="60">#REF!</definedName>
    <definedName name="el" localSheetId="61">#REF!</definedName>
    <definedName name="el" localSheetId="62">#REF!</definedName>
    <definedName name="el" localSheetId="63">#REF!</definedName>
    <definedName name="el" localSheetId="66">#REF!</definedName>
    <definedName name="el" localSheetId="70">#REF!</definedName>
    <definedName name="el" localSheetId="10">#REF!</definedName>
    <definedName name="el" localSheetId="74">#REF!</definedName>
    <definedName name="el" localSheetId="75">#REF!</definedName>
    <definedName name="el" localSheetId="76">#REF!</definedName>
    <definedName name="el" localSheetId="77">#REF!</definedName>
    <definedName name="el" localSheetId="78">#REF!</definedName>
    <definedName name="el" localSheetId="79">#REF!</definedName>
    <definedName name="el" localSheetId="80">#REF!</definedName>
    <definedName name="el" localSheetId="82">#REF!</definedName>
    <definedName name="el" localSheetId="81">#REF!</definedName>
    <definedName name="el" localSheetId="11">#REF!</definedName>
    <definedName name="el" localSheetId="83">#REF!</definedName>
    <definedName name="el" localSheetId="84">#REF!</definedName>
    <definedName name="el" localSheetId="85">#REF!</definedName>
    <definedName name="el" localSheetId="86">#REF!</definedName>
    <definedName name="el" localSheetId="87">#REF!</definedName>
    <definedName name="el" localSheetId="88">#REF!</definedName>
    <definedName name="el" localSheetId="89">#REF!</definedName>
    <definedName name="el" localSheetId="90">#REF!</definedName>
    <definedName name="el" localSheetId="91">#REF!</definedName>
    <definedName name="el" localSheetId="92">#REF!</definedName>
    <definedName name="el" localSheetId="12">#REF!</definedName>
    <definedName name="el">#REF!</definedName>
    <definedName name="encauzami" localSheetId="13">#REF!</definedName>
    <definedName name="encauzami" localSheetId="14">#REF!</definedName>
    <definedName name="encauzami" localSheetId="15">#REF!</definedName>
    <definedName name="encauzami" localSheetId="16">#REF!</definedName>
    <definedName name="encauzami" localSheetId="17">#REF!</definedName>
    <definedName name="encauzami" localSheetId="18">#REF!</definedName>
    <definedName name="encauzami" localSheetId="19">#REF!</definedName>
    <definedName name="encauzami" localSheetId="20">#REF!</definedName>
    <definedName name="encauzami" localSheetId="21">#REF!</definedName>
    <definedName name="encauzami" localSheetId="22">#REF!</definedName>
    <definedName name="encauzami" localSheetId="24">#REF!</definedName>
    <definedName name="encauzami" localSheetId="25">#REF!</definedName>
    <definedName name="encauzami" localSheetId="26">#REF!</definedName>
    <definedName name="encauzami" localSheetId="27">#REF!</definedName>
    <definedName name="encauzami" localSheetId="28">#REF!</definedName>
    <definedName name="encauzami" localSheetId="29">#REF!</definedName>
    <definedName name="encauzami" localSheetId="31">#REF!</definedName>
    <definedName name="encauzami" localSheetId="32">#REF!</definedName>
    <definedName name="encauzami" localSheetId="33">#REF!</definedName>
    <definedName name="encauzami" localSheetId="35">#REF!</definedName>
    <definedName name="encauzami" localSheetId="36">#REF!</definedName>
    <definedName name="encauzami" localSheetId="37">#REF!</definedName>
    <definedName name="encauzami" localSheetId="38">#REF!</definedName>
    <definedName name="encauzami" localSheetId="39">#REF!</definedName>
    <definedName name="encauzami" localSheetId="41">#REF!</definedName>
    <definedName name="encauzami" localSheetId="42">#REF!</definedName>
    <definedName name="encauzami" localSheetId="43">#REF!</definedName>
    <definedName name="encauzami" localSheetId="44">#REF!</definedName>
    <definedName name="encauzami" localSheetId="45">#REF!</definedName>
    <definedName name="encauzami" localSheetId="46">#REF!</definedName>
    <definedName name="encauzami" localSheetId="47">#REF!</definedName>
    <definedName name="encauzami" localSheetId="48">#REF!</definedName>
    <definedName name="encauzami" localSheetId="49">#REF!</definedName>
    <definedName name="encauzami" localSheetId="51">#REF!</definedName>
    <definedName name="encauzami" localSheetId="53">#REF!</definedName>
    <definedName name="encauzami" localSheetId="54">#REF!</definedName>
    <definedName name="encauzami" localSheetId="55">#REF!</definedName>
    <definedName name="encauzami" localSheetId="56">#REF!</definedName>
    <definedName name="encauzami" localSheetId="57">#REF!</definedName>
    <definedName name="encauzami" localSheetId="58">#REF!</definedName>
    <definedName name="encauzami" localSheetId="59">#REF!</definedName>
    <definedName name="encauzami" localSheetId="60">#REF!</definedName>
    <definedName name="encauzami" localSheetId="61">#REF!</definedName>
    <definedName name="encauzami" localSheetId="62">#REF!</definedName>
    <definedName name="encauzami" localSheetId="63">#REF!</definedName>
    <definedName name="encauzami" localSheetId="66">#REF!</definedName>
    <definedName name="encauzami" localSheetId="70">#REF!</definedName>
    <definedName name="encauzami" localSheetId="10">#REF!</definedName>
    <definedName name="encauzami" localSheetId="74">#REF!</definedName>
    <definedName name="encauzami" localSheetId="75">#REF!</definedName>
    <definedName name="encauzami" localSheetId="76">#REF!</definedName>
    <definedName name="encauzami" localSheetId="77">#REF!</definedName>
    <definedName name="encauzami" localSheetId="78">#REF!</definedName>
    <definedName name="encauzami" localSheetId="79">#REF!</definedName>
    <definedName name="encauzami" localSheetId="80">#REF!</definedName>
    <definedName name="encauzami" localSheetId="82">#REF!</definedName>
    <definedName name="encauzami" localSheetId="81">#REF!</definedName>
    <definedName name="encauzami" localSheetId="11">#REF!</definedName>
    <definedName name="encauzami" localSheetId="83">#REF!</definedName>
    <definedName name="encauzami" localSheetId="84">#REF!</definedName>
    <definedName name="encauzami" localSheetId="85">#REF!</definedName>
    <definedName name="encauzami" localSheetId="86">#REF!</definedName>
    <definedName name="encauzami" localSheetId="87">#REF!</definedName>
    <definedName name="encauzami" localSheetId="88">#REF!</definedName>
    <definedName name="encauzami" localSheetId="89">#REF!</definedName>
    <definedName name="encauzami" localSheetId="90">#REF!</definedName>
    <definedName name="encauzami" localSheetId="91">#REF!</definedName>
    <definedName name="encauzami" localSheetId="92">#REF!</definedName>
    <definedName name="encauzami" localSheetId="12">#REF!</definedName>
    <definedName name="encauzami">#REF!</definedName>
    <definedName name="Encauzamiento" localSheetId="13">'[11]EXCAV Y ENC.(3)'!#REF!</definedName>
    <definedName name="Encauzamiento" localSheetId="14">'[11]EXCAV Y ENC.(3)'!#REF!</definedName>
    <definedName name="Encauzamiento" localSheetId="15">'[11]EXCAV Y ENC.(3)'!#REF!</definedName>
    <definedName name="Encauzamiento" localSheetId="16">'[11]EXCAV Y ENC.(3)'!#REF!</definedName>
    <definedName name="Encauzamiento" localSheetId="17">'[11]EXCAV Y ENC.(3)'!#REF!</definedName>
    <definedName name="Encauzamiento" localSheetId="18">'[11]EXCAV Y ENC.(3)'!#REF!</definedName>
    <definedName name="Encauzamiento" localSheetId="19">'[11]EXCAV Y ENC.(3)'!#REF!</definedName>
    <definedName name="Encauzamiento" localSheetId="20">'[11]EXCAV Y ENC.(3)'!#REF!</definedName>
    <definedName name="Encauzamiento" localSheetId="21">'[11]EXCAV Y ENC.(3)'!#REF!</definedName>
    <definedName name="Encauzamiento" localSheetId="22">'[11]EXCAV Y ENC.(3)'!#REF!</definedName>
    <definedName name="Encauzamiento" localSheetId="24">'[11]EXCAV Y ENC.(3)'!#REF!</definedName>
    <definedName name="Encauzamiento" localSheetId="25">'[11]EXCAV Y ENC.(3)'!#REF!</definedName>
    <definedName name="Encauzamiento" localSheetId="26">'[11]EXCAV Y ENC.(3)'!#REF!</definedName>
    <definedName name="Encauzamiento" localSheetId="27">'[11]EXCAV Y ENC.(3)'!#REF!</definedName>
    <definedName name="Encauzamiento" localSheetId="28">'[11]EXCAV Y ENC.(3)'!#REF!</definedName>
    <definedName name="Encauzamiento" localSheetId="29">'[11]EXCAV Y ENC.(3)'!#REF!</definedName>
    <definedName name="Encauzamiento" localSheetId="31">'[11]EXCAV Y ENC.(3)'!#REF!</definedName>
    <definedName name="Encauzamiento" localSheetId="32">'[11]EXCAV Y ENC.(3)'!#REF!</definedName>
    <definedName name="Encauzamiento" localSheetId="33">'[11]EXCAV Y ENC.(3)'!#REF!</definedName>
    <definedName name="Encauzamiento" localSheetId="35">'[11]EXCAV Y ENC.(3)'!#REF!</definedName>
    <definedName name="Encauzamiento" localSheetId="36">'[11]EXCAV Y ENC.(3)'!#REF!</definedName>
    <definedName name="Encauzamiento" localSheetId="37">'[11]EXCAV Y ENC.(3)'!#REF!</definedName>
    <definedName name="Encauzamiento" localSheetId="38">'[11]EXCAV Y ENC.(3)'!#REF!</definedName>
    <definedName name="Encauzamiento" localSheetId="39">'[11]EXCAV Y ENC.(3)'!#REF!</definedName>
    <definedName name="Encauzamiento" localSheetId="41">'[11]EXCAV Y ENC.(3)'!#REF!</definedName>
    <definedName name="Encauzamiento" localSheetId="42">'[11]EXCAV Y ENC.(3)'!#REF!</definedName>
    <definedName name="Encauzamiento" localSheetId="43">'[11]EXCAV Y ENC.(3)'!#REF!</definedName>
    <definedName name="Encauzamiento" localSheetId="44">'[11]EXCAV Y ENC.(3)'!#REF!</definedName>
    <definedName name="Encauzamiento" localSheetId="45">'[11]EXCAV Y ENC.(3)'!#REF!</definedName>
    <definedName name="Encauzamiento" localSheetId="46">'[11]EXCAV Y ENC.(3)'!#REF!</definedName>
    <definedName name="Encauzamiento" localSheetId="47">'[11]EXCAV Y ENC.(3)'!#REF!</definedName>
    <definedName name="Encauzamiento" localSheetId="48">'[11]EXCAV Y ENC.(3)'!#REF!</definedName>
    <definedName name="Encauzamiento" localSheetId="49">'[11]EXCAV Y ENC.(3)'!#REF!</definedName>
    <definedName name="Encauzamiento" localSheetId="51">'[11]EXCAV Y ENC.(3)'!#REF!</definedName>
    <definedName name="Encauzamiento" localSheetId="53">'[11]EXCAV Y ENC.(3)'!#REF!</definedName>
    <definedName name="Encauzamiento" localSheetId="54">'[11]EXCAV Y ENC.(3)'!#REF!</definedName>
    <definedName name="Encauzamiento" localSheetId="55">'[11]EXCAV Y ENC.(3)'!#REF!</definedName>
    <definedName name="Encauzamiento" localSheetId="56">'[11]EXCAV Y ENC.(3)'!#REF!</definedName>
    <definedName name="Encauzamiento" localSheetId="57">'[11]EXCAV Y ENC.(3)'!#REF!</definedName>
    <definedName name="Encauzamiento" localSheetId="58">'[11]EXCAV Y ENC.(3)'!#REF!</definedName>
    <definedName name="Encauzamiento" localSheetId="59">'[11]EXCAV Y ENC.(3)'!#REF!</definedName>
    <definedName name="Encauzamiento" localSheetId="60">'[11]EXCAV Y ENC.(3)'!#REF!</definedName>
    <definedName name="Encauzamiento" localSheetId="61">'[11]EXCAV Y ENC.(3)'!#REF!</definedName>
    <definedName name="Encauzamiento" localSheetId="62">'[11]EXCAV Y ENC.(3)'!#REF!</definedName>
    <definedName name="Encauzamiento" localSheetId="63">'[11]EXCAV Y ENC.(3)'!#REF!</definedName>
    <definedName name="Encauzamiento" localSheetId="66">'[11]EXCAV Y ENC.(3)'!#REF!</definedName>
    <definedName name="Encauzamiento" localSheetId="70">'[11]EXCAV Y ENC.(3)'!#REF!</definedName>
    <definedName name="Encauzamiento" localSheetId="10">'[11]EXCAV Y ENC.(3)'!#REF!</definedName>
    <definedName name="Encauzamiento" localSheetId="74">'[11]EXCAV Y ENC.(3)'!#REF!</definedName>
    <definedName name="Encauzamiento" localSheetId="75">'[11]EXCAV Y ENC.(3)'!#REF!</definedName>
    <definedName name="Encauzamiento" localSheetId="76">'[11]EXCAV Y ENC.(3)'!#REF!</definedName>
    <definedName name="Encauzamiento" localSheetId="77">'[11]EXCAV Y ENC.(3)'!#REF!</definedName>
    <definedName name="Encauzamiento" localSheetId="78">'[11]EXCAV Y ENC.(3)'!#REF!</definedName>
    <definedName name="Encauzamiento" localSheetId="79">'[11]EXCAV Y ENC.(3)'!#REF!</definedName>
    <definedName name="Encauzamiento" localSheetId="80">'[11]EXCAV Y ENC.(3)'!#REF!</definedName>
    <definedName name="Encauzamiento" localSheetId="82">'[11]EXCAV Y ENC.(3)'!#REF!</definedName>
    <definedName name="Encauzamiento" localSheetId="81">'[11]EXCAV Y ENC.(3)'!#REF!</definedName>
    <definedName name="Encauzamiento" localSheetId="11">'[11]EXCAV Y ENC.(3)'!#REF!</definedName>
    <definedName name="Encauzamiento" localSheetId="83">'[11]EXCAV Y ENC.(3)'!#REF!</definedName>
    <definedName name="Encauzamiento" localSheetId="84">'[11]EXCAV Y ENC.(3)'!#REF!</definedName>
    <definedName name="Encauzamiento" localSheetId="85">'[11]EXCAV Y ENC.(3)'!#REF!</definedName>
    <definedName name="Encauzamiento" localSheetId="86">'[11]EXCAV Y ENC.(3)'!#REF!</definedName>
    <definedName name="Encauzamiento" localSheetId="87">'[11]EXCAV Y ENC.(3)'!#REF!</definedName>
    <definedName name="Encauzamiento" localSheetId="88">'[11]EXCAV Y ENC.(3)'!#REF!</definedName>
    <definedName name="Encauzamiento" localSheetId="89">'[11]EXCAV Y ENC.(3)'!#REF!</definedName>
    <definedName name="Encauzamiento" localSheetId="90">'[11]EXCAV Y ENC.(3)'!#REF!</definedName>
    <definedName name="Encauzamiento" localSheetId="91">'[11]EXCAV Y ENC.(3)'!#REF!</definedName>
    <definedName name="Encauzamiento" localSheetId="92">'[11]EXCAV Y ENC.(3)'!#REF!</definedName>
    <definedName name="Encauzamiento" localSheetId="12">'[11]EXCAV Y ENC.(3)'!#REF!</definedName>
    <definedName name="Encauzamiento">'[11]EXCAV Y ENC.(3)'!#REF!</definedName>
    <definedName name="ENSAMBLE_1.1" localSheetId="13">#REF!</definedName>
    <definedName name="ENSAMBLE_1.1" localSheetId="14">#REF!</definedName>
    <definedName name="ENSAMBLE_1.1" localSheetId="15">#REF!</definedName>
    <definedName name="ENSAMBLE_1.1" localSheetId="16">#REF!</definedName>
    <definedName name="ENSAMBLE_1.1" localSheetId="17">#REF!</definedName>
    <definedName name="ENSAMBLE_1.1" localSheetId="18">#REF!</definedName>
    <definedName name="ENSAMBLE_1.1" localSheetId="19">#REF!</definedName>
    <definedName name="ENSAMBLE_1.1" localSheetId="20">#REF!</definedName>
    <definedName name="ENSAMBLE_1.1" localSheetId="21">#REF!</definedName>
    <definedName name="ENSAMBLE_1.1" localSheetId="22">#REF!</definedName>
    <definedName name="ENSAMBLE_1.1" localSheetId="24">#REF!</definedName>
    <definedName name="ENSAMBLE_1.1" localSheetId="25">#REF!</definedName>
    <definedName name="ENSAMBLE_1.1" localSheetId="26">#REF!</definedName>
    <definedName name="ENSAMBLE_1.1" localSheetId="27">#REF!</definedName>
    <definedName name="ENSAMBLE_1.1" localSheetId="28">#REF!</definedName>
    <definedName name="ENSAMBLE_1.1" localSheetId="29">#REF!</definedName>
    <definedName name="ENSAMBLE_1.1" localSheetId="31">#REF!</definedName>
    <definedName name="ENSAMBLE_1.1" localSheetId="32">#REF!</definedName>
    <definedName name="ENSAMBLE_1.1" localSheetId="33">#REF!</definedName>
    <definedName name="ENSAMBLE_1.1" localSheetId="35">#REF!</definedName>
    <definedName name="ENSAMBLE_1.1" localSheetId="36">#REF!</definedName>
    <definedName name="ENSAMBLE_1.1" localSheetId="37">#REF!</definedName>
    <definedName name="ENSAMBLE_1.1" localSheetId="38">#REF!</definedName>
    <definedName name="ENSAMBLE_1.1" localSheetId="39">#REF!</definedName>
    <definedName name="ENSAMBLE_1.1" localSheetId="41">#REF!</definedName>
    <definedName name="ENSAMBLE_1.1" localSheetId="42">#REF!</definedName>
    <definedName name="ENSAMBLE_1.1" localSheetId="43">#REF!</definedName>
    <definedName name="ENSAMBLE_1.1" localSheetId="44">#REF!</definedName>
    <definedName name="ENSAMBLE_1.1" localSheetId="45">#REF!</definedName>
    <definedName name="ENSAMBLE_1.1" localSheetId="46">#REF!</definedName>
    <definedName name="ENSAMBLE_1.1" localSheetId="47">#REF!</definedName>
    <definedName name="ENSAMBLE_1.1" localSheetId="48">#REF!</definedName>
    <definedName name="ENSAMBLE_1.1" localSheetId="49">#REF!</definedName>
    <definedName name="ENSAMBLE_1.1" localSheetId="51">#REF!</definedName>
    <definedName name="ENSAMBLE_1.1" localSheetId="53">#REF!</definedName>
    <definedName name="ENSAMBLE_1.1" localSheetId="54">#REF!</definedName>
    <definedName name="ENSAMBLE_1.1" localSheetId="55">#REF!</definedName>
    <definedName name="ENSAMBLE_1.1" localSheetId="56">#REF!</definedName>
    <definedName name="ENSAMBLE_1.1" localSheetId="57">#REF!</definedName>
    <definedName name="ENSAMBLE_1.1" localSheetId="58">#REF!</definedName>
    <definedName name="ENSAMBLE_1.1" localSheetId="59">#REF!</definedName>
    <definedName name="ENSAMBLE_1.1" localSheetId="60">#REF!</definedName>
    <definedName name="ENSAMBLE_1.1" localSheetId="61">#REF!</definedName>
    <definedName name="ENSAMBLE_1.1" localSheetId="62">#REF!</definedName>
    <definedName name="ENSAMBLE_1.1" localSheetId="63">#REF!</definedName>
    <definedName name="ENSAMBLE_1.1" localSheetId="66">#REF!</definedName>
    <definedName name="ENSAMBLE_1.1" localSheetId="70">#REF!</definedName>
    <definedName name="ENSAMBLE_1.1" localSheetId="10">#REF!</definedName>
    <definedName name="ENSAMBLE_1.1" localSheetId="74">#REF!</definedName>
    <definedName name="ENSAMBLE_1.1" localSheetId="75">#REF!</definedName>
    <definedName name="ENSAMBLE_1.1" localSheetId="76">#REF!</definedName>
    <definedName name="ENSAMBLE_1.1" localSheetId="77">#REF!</definedName>
    <definedName name="ENSAMBLE_1.1" localSheetId="78">#REF!</definedName>
    <definedName name="ENSAMBLE_1.1" localSheetId="79">#REF!</definedName>
    <definedName name="ENSAMBLE_1.1" localSheetId="80">#REF!</definedName>
    <definedName name="ENSAMBLE_1.1" localSheetId="82">#REF!</definedName>
    <definedName name="ENSAMBLE_1.1" localSheetId="81">#REF!</definedName>
    <definedName name="ENSAMBLE_1.1" localSheetId="11">#REF!</definedName>
    <definedName name="ENSAMBLE_1.1" localSheetId="83">#REF!</definedName>
    <definedName name="ENSAMBLE_1.1" localSheetId="84">#REF!</definedName>
    <definedName name="ENSAMBLE_1.1" localSheetId="85">#REF!</definedName>
    <definedName name="ENSAMBLE_1.1" localSheetId="86">#REF!</definedName>
    <definedName name="ENSAMBLE_1.1" localSheetId="87">#REF!</definedName>
    <definedName name="ENSAMBLE_1.1" localSheetId="88">#REF!</definedName>
    <definedName name="ENSAMBLE_1.1" localSheetId="89">#REF!</definedName>
    <definedName name="ENSAMBLE_1.1" localSheetId="90">#REF!</definedName>
    <definedName name="ENSAMBLE_1.1" localSheetId="91">#REF!</definedName>
    <definedName name="ENSAMBLE_1.1" localSheetId="92">#REF!</definedName>
    <definedName name="ENSAMBLE_1.1" localSheetId="12">#REF!</definedName>
    <definedName name="ENSAMBLE_1.1">#REF!</definedName>
    <definedName name="EQUIPO" localSheetId="1">'BASE DE DATOS'!$A$13:$C$92</definedName>
    <definedName name="equipo">[12]datos!$A$14:$D$52</definedName>
    <definedName name="equipo1" localSheetId="13">#REF!</definedName>
    <definedName name="equipo1" localSheetId="14">#REF!</definedName>
    <definedName name="equipo1" localSheetId="15">#REF!</definedName>
    <definedName name="equipo1" localSheetId="16">#REF!</definedName>
    <definedName name="equipo1" localSheetId="17">#REF!</definedName>
    <definedName name="equipo1" localSheetId="18">#REF!</definedName>
    <definedName name="equipo1" localSheetId="19">#REF!</definedName>
    <definedName name="equipo1" localSheetId="20">#REF!</definedName>
    <definedName name="equipo1" localSheetId="21">#REF!</definedName>
    <definedName name="equipo1" localSheetId="22">#REF!</definedName>
    <definedName name="equipo1" localSheetId="24">#REF!</definedName>
    <definedName name="equipo1" localSheetId="25">#REF!</definedName>
    <definedName name="equipo1" localSheetId="26">#REF!</definedName>
    <definedName name="equipo1" localSheetId="27">#REF!</definedName>
    <definedName name="equipo1" localSheetId="28">#REF!</definedName>
    <definedName name="equipo1" localSheetId="29">#REF!</definedName>
    <definedName name="equipo1" localSheetId="31">#REF!</definedName>
    <definedName name="equipo1" localSheetId="32">#REF!</definedName>
    <definedName name="equipo1" localSheetId="33">#REF!</definedName>
    <definedName name="equipo1" localSheetId="35">#REF!</definedName>
    <definedName name="equipo1" localSheetId="36">#REF!</definedName>
    <definedName name="equipo1" localSheetId="37">#REF!</definedName>
    <definedName name="equipo1" localSheetId="38">#REF!</definedName>
    <definedName name="equipo1" localSheetId="39">#REF!</definedName>
    <definedName name="equipo1" localSheetId="41">#REF!</definedName>
    <definedName name="equipo1" localSheetId="42">#REF!</definedName>
    <definedName name="equipo1" localSheetId="43">#REF!</definedName>
    <definedName name="equipo1" localSheetId="44">#REF!</definedName>
    <definedName name="equipo1" localSheetId="45">#REF!</definedName>
    <definedName name="equipo1" localSheetId="46">#REF!</definedName>
    <definedName name="equipo1" localSheetId="47">#REF!</definedName>
    <definedName name="equipo1" localSheetId="48">#REF!</definedName>
    <definedName name="equipo1" localSheetId="49">#REF!</definedName>
    <definedName name="equipo1" localSheetId="51">#REF!</definedName>
    <definedName name="equipo1" localSheetId="53">#REF!</definedName>
    <definedName name="equipo1" localSheetId="54">#REF!</definedName>
    <definedName name="equipo1" localSheetId="55">#REF!</definedName>
    <definedName name="equipo1" localSheetId="56">#REF!</definedName>
    <definedName name="equipo1" localSheetId="57">#REF!</definedName>
    <definedName name="equipo1" localSheetId="58">#REF!</definedName>
    <definedName name="equipo1" localSheetId="59">#REF!</definedName>
    <definedName name="equipo1" localSheetId="60">#REF!</definedName>
    <definedName name="equipo1" localSheetId="61">#REF!</definedName>
    <definedName name="equipo1" localSheetId="62">#REF!</definedName>
    <definedName name="equipo1" localSheetId="63">#REF!</definedName>
    <definedName name="equipo1" localSheetId="66">#REF!</definedName>
    <definedName name="equipo1" localSheetId="70">#REF!</definedName>
    <definedName name="equipo1" localSheetId="10">#REF!</definedName>
    <definedName name="equipo1" localSheetId="74">#REF!</definedName>
    <definedName name="equipo1" localSheetId="75">#REF!</definedName>
    <definedName name="equipo1" localSheetId="76">#REF!</definedName>
    <definedName name="equipo1" localSheetId="77">#REF!</definedName>
    <definedName name="equipo1" localSheetId="78">#REF!</definedName>
    <definedName name="equipo1" localSheetId="79">#REF!</definedName>
    <definedName name="equipo1" localSheetId="80">#REF!</definedName>
    <definedName name="equipo1" localSheetId="82">#REF!</definedName>
    <definedName name="equipo1" localSheetId="81">#REF!</definedName>
    <definedName name="equipo1" localSheetId="11">#REF!</definedName>
    <definedName name="equipo1" localSheetId="83">#REF!</definedName>
    <definedName name="equipo1" localSheetId="84">#REF!</definedName>
    <definedName name="equipo1" localSheetId="85">#REF!</definedName>
    <definedName name="equipo1" localSheetId="86">#REF!</definedName>
    <definedName name="equipo1" localSheetId="87">#REF!</definedName>
    <definedName name="equipo1" localSheetId="88">#REF!</definedName>
    <definedName name="equipo1" localSheetId="89">#REF!</definedName>
    <definedName name="equipo1" localSheetId="90">#REF!</definedName>
    <definedName name="equipo1" localSheetId="91">#REF!</definedName>
    <definedName name="equipo1" localSheetId="92">#REF!</definedName>
    <definedName name="equipo1" localSheetId="12">#REF!</definedName>
    <definedName name="equipo1">#REF!</definedName>
    <definedName name="EQUIPOS" localSheetId="13">#REF!</definedName>
    <definedName name="EQUIPOS" localSheetId="14">#REF!</definedName>
    <definedName name="EQUIPOS" localSheetId="15">#REF!</definedName>
    <definedName name="EQUIPOS" localSheetId="16">#REF!</definedName>
    <definedName name="EQUIPOS" localSheetId="17">#REF!</definedName>
    <definedName name="EQUIPOS" localSheetId="18">#REF!</definedName>
    <definedName name="EQUIPOS" localSheetId="19">#REF!</definedName>
    <definedName name="EQUIPOS" localSheetId="20">#REF!</definedName>
    <definedName name="EQUIPOS" localSheetId="21">#REF!</definedName>
    <definedName name="EQUIPOS" localSheetId="22">#REF!</definedName>
    <definedName name="EQUIPOS" localSheetId="24">#REF!</definedName>
    <definedName name="EQUIPOS" localSheetId="25">#REF!</definedName>
    <definedName name="EQUIPOS" localSheetId="26">#REF!</definedName>
    <definedName name="EQUIPOS" localSheetId="27">#REF!</definedName>
    <definedName name="EQUIPOS" localSheetId="28">#REF!</definedName>
    <definedName name="EQUIPOS" localSheetId="29">#REF!</definedName>
    <definedName name="EQUIPOS" localSheetId="31">#REF!</definedName>
    <definedName name="EQUIPOS" localSheetId="32">#REF!</definedName>
    <definedName name="EQUIPOS" localSheetId="33">#REF!</definedName>
    <definedName name="EQUIPOS" localSheetId="35">#REF!</definedName>
    <definedName name="EQUIPOS" localSheetId="36">#REF!</definedName>
    <definedName name="EQUIPOS" localSheetId="37">#REF!</definedName>
    <definedName name="EQUIPOS" localSheetId="38">#REF!</definedName>
    <definedName name="EQUIPOS" localSheetId="39">#REF!</definedName>
    <definedName name="EQUIPOS" localSheetId="41">#REF!</definedName>
    <definedName name="EQUIPOS" localSheetId="42">#REF!</definedName>
    <definedName name="EQUIPOS" localSheetId="43">#REF!</definedName>
    <definedName name="EQUIPOS" localSheetId="44">#REF!</definedName>
    <definedName name="EQUIPOS" localSheetId="45">#REF!</definedName>
    <definedName name="EQUIPOS" localSheetId="46">#REF!</definedName>
    <definedName name="EQUIPOS" localSheetId="47">#REF!</definedName>
    <definedName name="EQUIPOS" localSheetId="48">#REF!</definedName>
    <definedName name="EQUIPOS" localSheetId="49">#REF!</definedName>
    <definedName name="EQUIPOS" localSheetId="51">#REF!</definedName>
    <definedName name="EQUIPOS" localSheetId="53">#REF!</definedName>
    <definedName name="EQUIPOS" localSheetId="54">#REF!</definedName>
    <definedName name="EQUIPOS" localSheetId="55">#REF!</definedName>
    <definedName name="EQUIPOS" localSheetId="56">#REF!</definedName>
    <definedName name="EQUIPOS" localSheetId="57">#REF!</definedName>
    <definedName name="EQUIPOS" localSheetId="58">#REF!</definedName>
    <definedName name="EQUIPOS" localSheetId="59">#REF!</definedName>
    <definedName name="EQUIPOS" localSheetId="60">#REF!</definedName>
    <definedName name="EQUIPOS" localSheetId="61">#REF!</definedName>
    <definedName name="EQUIPOS" localSheetId="62">#REF!</definedName>
    <definedName name="EQUIPOS" localSheetId="63">#REF!</definedName>
    <definedName name="EQUIPOS" localSheetId="66">#REF!</definedName>
    <definedName name="EQUIPOS" localSheetId="70">#REF!</definedName>
    <definedName name="EQUIPOS" localSheetId="10">#REF!</definedName>
    <definedName name="EQUIPOS" localSheetId="74">#REF!</definedName>
    <definedName name="EQUIPOS" localSheetId="75">#REF!</definedName>
    <definedName name="EQUIPOS" localSheetId="76">#REF!</definedName>
    <definedName name="EQUIPOS" localSheetId="77">#REF!</definedName>
    <definedName name="EQUIPOS" localSheetId="78">#REF!</definedName>
    <definedName name="EQUIPOS" localSheetId="79">#REF!</definedName>
    <definedName name="EQUIPOS" localSheetId="80">#REF!</definedName>
    <definedName name="EQUIPOS" localSheetId="82">#REF!</definedName>
    <definedName name="EQUIPOS" localSheetId="81">#REF!</definedName>
    <definedName name="EQUIPOS" localSheetId="11">#REF!</definedName>
    <definedName name="EQUIPOS" localSheetId="83">#REF!</definedName>
    <definedName name="EQUIPOS" localSheetId="84">#REF!</definedName>
    <definedName name="EQUIPOS" localSheetId="85">#REF!</definedName>
    <definedName name="EQUIPOS" localSheetId="86">#REF!</definedName>
    <definedName name="EQUIPOS" localSheetId="87">#REF!</definedName>
    <definedName name="EQUIPOS" localSheetId="88">#REF!</definedName>
    <definedName name="EQUIPOS" localSheetId="89">#REF!</definedName>
    <definedName name="EQUIPOS" localSheetId="90">#REF!</definedName>
    <definedName name="EQUIPOS" localSheetId="91">#REF!</definedName>
    <definedName name="EQUIPOS" localSheetId="92">#REF!</definedName>
    <definedName name="EQUIPOS" localSheetId="12">#REF!</definedName>
    <definedName name="EQUIPOS">#REF!</definedName>
    <definedName name="EQUIPOS12">[4]COSTOS!$A$961:$D$1065</definedName>
    <definedName name="EX" localSheetId="13">#REF!</definedName>
    <definedName name="EX" localSheetId="14">#REF!</definedName>
    <definedName name="EX" localSheetId="15">#REF!</definedName>
    <definedName name="EX" localSheetId="16">#REF!</definedName>
    <definedName name="EX" localSheetId="17">#REF!</definedName>
    <definedName name="EX" localSheetId="18">#REF!</definedName>
    <definedName name="EX" localSheetId="19">#REF!</definedName>
    <definedName name="EX" localSheetId="20">#REF!</definedName>
    <definedName name="EX" localSheetId="21">#REF!</definedName>
    <definedName name="EX" localSheetId="22">#REF!</definedName>
    <definedName name="EX" localSheetId="24">#REF!</definedName>
    <definedName name="EX" localSheetId="25">#REF!</definedName>
    <definedName name="EX" localSheetId="26">#REF!</definedName>
    <definedName name="EX" localSheetId="27">#REF!</definedName>
    <definedName name="EX" localSheetId="28">#REF!</definedName>
    <definedName name="EX" localSheetId="29">#REF!</definedName>
    <definedName name="EX" localSheetId="31">#REF!</definedName>
    <definedName name="EX" localSheetId="32">#REF!</definedName>
    <definedName name="EX" localSheetId="33">#REF!</definedName>
    <definedName name="EX" localSheetId="35">#REF!</definedName>
    <definedName name="EX" localSheetId="36">#REF!</definedName>
    <definedName name="EX" localSheetId="37">#REF!</definedName>
    <definedName name="EX" localSheetId="38">#REF!</definedName>
    <definedName name="EX" localSheetId="39">#REF!</definedName>
    <definedName name="EX" localSheetId="41">#REF!</definedName>
    <definedName name="EX" localSheetId="42">#REF!</definedName>
    <definedName name="EX" localSheetId="43">#REF!</definedName>
    <definedName name="EX" localSheetId="44">#REF!</definedName>
    <definedName name="EX" localSheetId="45">#REF!</definedName>
    <definedName name="EX" localSheetId="46">#REF!</definedName>
    <definedName name="EX" localSheetId="47">#REF!</definedName>
    <definedName name="EX" localSheetId="48">#REF!</definedName>
    <definedName name="EX" localSheetId="49">#REF!</definedName>
    <definedName name="EX" localSheetId="51">#REF!</definedName>
    <definedName name="EX" localSheetId="53">#REF!</definedName>
    <definedName name="EX" localSheetId="54">#REF!</definedName>
    <definedName name="EX" localSheetId="55">#REF!</definedName>
    <definedName name="EX" localSheetId="56">#REF!</definedName>
    <definedName name="EX" localSheetId="57">#REF!</definedName>
    <definedName name="EX" localSheetId="58">#REF!</definedName>
    <definedName name="EX" localSheetId="59">#REF!</definedName>
    <definedName name="EX" localSheetId="60">#REF!</definedName>
    <definedName name="EX" localSheetId="61">#REF!</definedName>
    <definedName name="EX" localSheetId="62">#REF!</definedName>
    <definedName name="EX" localSheetId="63">#REF!</definedName>
    <definedName name="EX" localSheetId="66">#REF!</definedName>
    <definedName name="EX" localSheetId="70">#REF!</definedName>
    <definedName name="EX" localSheetId="10">#REF!</definedName>
    <definedName name="EX" localSheetId="74">#REF!</definedName>
    <definedName name="EX" localSheetId="75">#REF!</definedName>
    <definedName name="EX" localSheetId="76">#REF!</definedName>
    <definedName name="EX" localSheetId="77">#REF!</definedName>
    <definedName name="EX" localSheetId="78">#REF!</definedName>
    <definedName name="EX" localSheetId="79">#REF!</definedName>
    <definedName name="EX" localSheetId="80">#REF!</definedName>
    <definedName name="EX" localSheetId="82">#REF!</definedName>
    <definedName name="EX" localSheetId="81">#REF!</definedName>
    <definedName name="EX" localSheetId="11">#REF!</definedName>
    <definedName name="EX" localSheetId="83">#REF!</definedName>
    <definedName name="EX" localSheetId="84">#REF!</definedName>
    <definedName name="EX" localSheetId="85">#REF!</definedName>
    <definedName name="EX" localSheetId="86">#REF!</definedName>
    <definedName name="EX" localSheetId="87">#REF!</definedName>
    <definedName name="EX" localSheetId="88">#REF!</definedName>
    <definedName name="EX" localSheetId="89">#REF!</definedName>
    <definedName name="EX" localSheetId="90">#REF!</definedName>
    <definedName name="EX" localSheetId="91">#REF!</definedName>
    <definedName name="EX" localSheetId="92">#REF!</definedName>
    <definedName name="EX" localSheetId="12">#REF!</definedName>
    <definedName name="EX">#REF!</definedName>
    <definedName name="Excel_BuiltIn_Print_Area" localSheetId="13">#REF!</definedName>
    <definedName name="Excel_BuiltIn_Print_Area" localSheetId="14">#REF!</definedName>
    <definedName name="Excel_BuiltIn_Print_Area" localSheetId="15">#REF!</definedName>
    <definedName name="Excel_BuiltIn_Print_Area" localSheetId="16">#REF!</definedName>
    <definedName name="Excel_BuiltIn_Print_Area" localSheetId="17">#REF!</definedName>
    <definedName name="Excel_BuiltIn_Print_Area" localSheetId="18">#REF!</definedName>
    <definedName name="Excel_BuiltIn_Print_Area" localSheetId="19">#REF!</definedName>
    <definedName name="Excel_BuiltIn_Print_Area" localSheetId="20">#REF!</definedName>
    <definedName name="Excel_BuiltIn_Print_Area" localSheetId="21">#REF!</definedName>
    <definedName name="Excel_BuiltIn_Print_Area" localSheetId="22">#REF!</definedName>
    <definedName name="Excel_BuiltIn_Print_Area" localSheetId="24">#REF!</definedName>
    <definedName name="Excel_BuiltIn_Print_Area" localSheetId="25">#REF!</definedName>
    <definedName name="Excel_BuiltIn_Print_Area" localSheetId="26">#REF!</definedName>
    <definedName name="Excel_BuiltIn_Print_Area" localSheetId="27">#REF!</definedName>
    <definedName name="Excel_BuiltIn_Print_Area" localSheetId="28">#REF!</definedName>
    <definedName name="Excel_BuiltIn_Print_Area" localSheetId="29">#REF!</definedName>
    <definedName name="Excel_BuiltIn_Print_Area" localSheetId="31">#REF!</definedName>
    <definedName name="Excel_BuiltIn_Print_Area" localSheetId="32">#REF!</definedName>
    <definedName name="Excel_BuiltIn_Print_Area" localSheetId="33">#REF!</definedName>
    <definedName name="Excel_BuiltIn_Print_Area" localSheetId="35">#REF!</definedName>
    <definedName name="Excel_BuiltIn_Print_Area" localSheetId="36">#REF!</definedName>
    <definedName name="Excel_BuiltIn_Print_Area" localSheetId="37">#REF!</definedName>
    <definedName name="Excel_BuiltIn_Print_Area" localSheetId="38">#REF!</definedName>
    <definedName name="Excel_BuiltIn_Print_Area" localSheetId="39">#REF!</definedName>
    <definedName name="Excel_BuiltIn_Print_Area" localSheetId="41">#REF!</definedName>
    <definedName name="Excel_BuiltIn_Print_Area" localSheetId="42">#REF!</definedName>
    <definedName name="Excel_BuiltIn_Print_Area" localSheetId="43">#REF!</definedName>
    <definedName name="Excel_BuiltIn_Print_Area" localSheetId="44">#REF!</definedName>
    <definedName name="Excel_BuiltIn_Print_Area" localSheetId="45">#REF!</definedName>
    <definedName name="Excel_BuiltIn_Print_Area" localSheetId="46">#REF!</definedName>
    <definedName name="Excel_BuiltIn_Print_Area" localSheetId="47">#REF!</definedName>
    <definedName name="Excel_BuiltIn_Print_Area" localSheetId="48">#REF!</definedName>
    <definedName name="Excel_BuiltIn_Print_Area" localSheetId="49">#REF!</definedName>
    <definedName name="Excel_BuiltIn_Print_Area" localSheetId="51">#REF!</definedName>
    <definedName name="Excel_BuiltIn_Print_Area" localSheetId="53">#REF!</definedName>
    <definedName name="Excel_BuiltIn_Print_Area" localSheetId="54">#REF!</definedName>
    <definedName name="Excel_BuiltIn_Print_Area" localSheetId="55">#REF!</definedName>
    <definedName name="Excel_BuiltIn_Print_Area" localSheetId="56">#REF!</definedName>
    <definedName name="Excel_BuiltIn_Print_Area" localSheetId="57">#REF!</definedName>
    <definedName name="Excel_BuiltIn_Print_Area" localSheetId="58">#REF!</definedName>
    <definedName name="Excel_BuiltIn_Print_Area" localSheetId="59">#REF!</definedName>
    <definedName name="Excel_BuiltIn_Print_Area" localSheetId="60">#REF!</definedName>
    <definedName name="Excel_BuiltIn_Print_Area" localSheetId="61">#REF!</definedName>
    <definedName name="Excel_BuiltIn_Print_Area" localSheetId="62">#REF!</definedName>
    <definedName name="Excel_BuiltIn_Print_Area" localSheetId="63">#REF!</definedName>
    <definedName name="Excel_BuiltIn_Print_Area" localSheetId="66">#REF!</definedName>
    <definedName name="Excel_BuiltIn_Print_Area" localSheetId="70">#REF!</definedName>
    <definedName name="Excel_BuiltIn_Print_Area" localSheetId="10">#REF!</definedName>
    <definedName name="Excel_BuiltIn_Print_Area" localSheetId="74">#REF!</definedName>
    <definedName name="Excel_BuiltIn_Print_Area" localSheetId="75">#REF!</definedName>
    <definedName name="Excel_BuiltIn_Print_Area" localSheetId="76">#REF!</definedName>
    <definedName name="Excel_BuiltIn_Print_Area" localSheetId="77">#REF!</definedName>
    <definedName name="Excel_BuiltIn_Print_Area" localSheetId="78">#REF!</definedName>
    <definedName name="Excel_BuiltIn_Print_Area" localSheetId="79">#REF!</definedName>
    <definedName name="Excel_BuiltIn_Print_Area" localSheetId="80">#REF!</definedName>
    <definedName name="Excel_BuiltIn_Print_Area" localSheetId="82">#REF!</definedName>
    <definedName name="Excel_BuiltIn_Print_Area" localSheetId="81">#REF!</definedName>
    <definedName name="Excel_BuiltIn_Print_Area" localSheetId="11">#REF!</definedName>
    <definedName name="Excel_BuiltIn_Print_Area" localSheetId="83">#REF!</definedName>
    <definedName name="Excel_BuiltIn_Print_Area" localSheetId="84">#REF!</definedName>
    <definedName name="Excel_BuiltIn_Print_Area" localSheetId="85">#REF!</definedName>
    <definedName name="Excel_BuiltIn_Print_Area" localSheetId="86">#REF!</definedName>
    <definedName name="Excel_BuiltIn_Print_Area" localSheetId="87">#REF!</definedName>
    <definedName name="Excel_BuiltIn_Print_Area" localSheetId="88">#REF!</definedName>
    <definedName name="Excel_BuiltIn_Print_Area" localSheetId="89">#REF!</definedName>
    <definedName name="Excel_BuiltIn_Print_Area" localSheetId="90">#REF!</definedName>
    <definedName name="Excel_BuiltIn_Print_Area" localSheetId="91">#REF!</definedName>
    <definedName name="Excel_BuiltIn_Print_Area" localSheetId="92">#REF!</definedName>
    <definedName name="Excel_BuiltIn_Print_Area" localSheetId="12">#REF!</definedName>
    <definedName name="Excel_BuiltIn_Print_Area">#REF!</definedName>
    <definedName name="Excel_BuiltIn_Print_Titles" localSheetId="13">#REF!</definedName>
    <definedName name="Excel_BuiltIn_Print_Titles" localSheetId="14">#REF!</definedName>
    <definedName name="Excel_BuiltIn_Print_Titles" localSheetId="15">#REF!</definedName>
    <definedName name="Excel_BuiltIn_Print_Titles" localSheetId="16">#REF!</definedName>
    <definedName name="Excel_BuiltIn_Print_Titles" localSheetId="17">#REF!</definedName>
    <definedName name="Excel_BuiltIn_Print_Titles" localSheetId="18">#REF!</definedName>
    <definedName name="Excel_BuiltIn_Print_Titles" localSheetId="19">#REF!</definedName>
    <definedName name="Excel_BuiltIn_Print_Titles" localSheetId="20">#REF!</definedName>
    <definedName name="Excel_BuiltIn_Print_Titles" localSheetId="21">#REF!</definedName>
    <definedName name="Excel_BuiltIn_Print_Titles" localSheetId="22">#REF!</definedName>
    <definedName name="Excel_BuiltIn_Print_Titles" localSheetId="24">#REF!</definedName>
    <definedName name="Excel_BuiltIn_Print_Titles" localSheetId="25">#REF!</definedName>
    <definedName name="Excel_BuiltIn_Print_Titles" localSheetId="26">#REF!</definedName>
    <definedName name="Excel_BuiltIn_Print_Titles" localSheetId="27">#REF!</definedName>
    <definedName name="Excel_BuiltIn_Print_Titles" localSheetId="28">#REF!</definedName>
    <definedName name="Excel_BuiltIn_Print_Titles" localSheetId="29">#REF!</definedName>
    <definedName name="Excel_BuiltIn_Print_Titles" localSheetId="31">#REF!</definedName>
    <definedName name="Excel_BuiltIn_Print_Titles" localSheetId="32">#REF!</definedName>
    <definedName name="Excel_BuiltIn_Print_Titles" localSheetId="33">#REF!</definedName>
    <definedName name="Excel_BuiltIn_Print_Titles" localSheetId="35">#REF!</definedName>
    <definedName name="Excel_BuiltIn_Print_Titles" localSheetId="36">#REF!</definedName>
    <definedName name="Excel_BuiltIn_Print_Titles" localSheetId="37">#REF!</definedName>
    <definedName name="Excel_BuiltIn_Print_Titles" localSheetId="38">#REF!</definedName>
    <definedName name="Excel_BuiltIn_Print_Titles" localSheetId="39">#REF!</definedName>
    <definedName name="Excel_BuiltIn_Print_Titles" localSheetId="41">#REF!</definedName>
    <definedName name="Excel_BuiltIn_Print_Titles" localSheetId="42">#REF!</definedName>
    <definedName name="Excel_BuiltIn_Print_Titles" localSheetId="43">#REF!</definedName>
    <definedName name="Excel_BuiltIn_Print_Titles" localSheetId="44">#REF!</definedName>
    <definedName name="Excel_BuiltIn_Print_Titles" localSheetId="45">#REF!</definedName>
    <definedName name="Excel_BuiltIn_Print_Titles" localSheetId="46">#REF!</definedName>
    <definedName name="Excel_BuiltIn_Print_Titles" localSheetId="47">#REF!</definedName>
    <definedName name="Excel_BuiltIn_Print_Titles" localSheetId="48">#REF!</definedName>
    <definedName name="Excel_BuiltIn_Print_Titles" localSheetId="49">#REF!</definedName>
    <definedName name="Excel_BuiltIn_Print_Titles" localSheetId="51">#REF!</definedName>
    <definedName name="Excel_BuiltIn_Print_Titles" localSheetId="53">#REF!</definedName>
    <definedName name="Excel_BuiltIn_Print_Titles" localSheetId="54">#REF!</definedName>
    <definedName name="Excel_BuiltIn_Print_Titles" localSheetId="55">#REF!</definedName>
    <definedName name="Excel_BuiltIn_Print_Titles" localSheetId="56">#REF!</definedName>
    <definedName name="Excel_BuiltIn_Print_Titles" localSheetId="57">#REF!</definedName>
    <definedName name="Excel_BuiltIn_Print_Titles" localSheetId="58">#REF!</definedName>
    <definedName name="Excel_BuiltIn_Print_Titles" localSheetId="59">#REF!</definedName>
    <definedName name="Excel_BuiltIn_Print_Titles" localSheetId="60">#REF!</definedName>
    <definedName name="Excel_BuiltIn_Print_Titles" localSheetId="61">#REF!</definedName>
    <definedName name="Excel_BuiltIn_Print_Titles" localSheetId="62">#REF!</definedName>
    <definedName name="Excel_BuiltIn_Print_Titles" localSheetId="63">#REF!</definedName>
    <definedName name="Excel_BuiltIn_Print_Titles" localSheetId="66">#REF!</definedName>
    <definedName name="Excel_BuiltIn_Print_Titles" localSheetId="70">#REF!</definedName>
    <definedName name="Excel_BuiltIn_Print_Titles" localSheetId="10">#REF!</definedName>
    <definedName name="Excel_BuiltIn_Print_Titles" localSheetId="74">#REF!</definedName>
    <definedName name="Excel_BuiltIn_Print_Titles" localSheetId="75">#REF!</definedName>
    <definedName name="Excel_BuiltIn_Print_Titles" localSheetId="76">#REF!</definedName>
    <definedName name="Excel_BuiltIn_Print_Titles" localSheetId="77">#REF!</definedName>
    <definedName name="Excel_BuiltIn_Print_Titles" localSheetId="78">#REF!</definedName>
    <definedName name="Excel_BuiltIn_Print_Titles" localSheetId="79">#REF!</definedName>
    <definedName name="Excel_BuiltIn_Print_Titles" localSheetId="80">#REF!</definedName>
    <definedName name="Excel_BuiltIn_Print_Titles" localSheetId="82">#REF!</definedName>
    <definedName name="Excel_BuiltIn_Print_Titles" localSheetId="81">#REF!</definedName>
    <definedName name="Excel_BuiltIn_Print_Titles" localSheetId="11">#REF!</definedName>
    <definedName name="Excel_BuiltIn_Print_Titles" localSheetId="83">#REF!</definedName>
    <definedName name="Excel_BuiltIn_Print_Titles" localSheetId="84">#REF!</definedName>
    <definedName name="Excel_BuiltIn_Print_Titles" localSheetId="85">#REF!</definedName>
    <definedName name="Excel_BuiltIn_Print_Titles" localSheetId="86">#REF!</definedName>
    <definedName name="Excel_BuiltIn_Print_Titles" localSheetId="87">#REF!</definedName>
    <definedName name="Excel_BuiltIn_Print_Titles" localSheetId="88">#REF!</definedName>
    <definedName name="Excel_BuiltIn_Print_Titles" localSheetId="89">#REF!</definedName>
    <definedName name="Excel_BuiltIn_Print_Titles" localSheetId="90">#REF!</definedName>
    <definedName name="Excel_BuiltIn_Print_Titles" localSheetId="91">#REF!</definedName>
    <definedName name="Excel_BuiltIn_Print_Titles" localSheetId="92">#REF!</definedName>
    <definedName name="Excel_BuiltIn_Print_Titles" localSheetId="12">#REF!</definedName>
    <definedName name="Excel_BuiltIn_Print_Titles">#REF!</definedName>
    <definedName name="EXTRACTORES" localSheetId="13">#REF!</definedName>
    <definedName name="EXTRACTORES" localSheetId="14">#REF!</definedName>
    <definedName name="EXTRACTORES" localSheetId="15">#REF!</definedName>
    <definedName name="EXTRACTORES" localSheetId="16">#REF!</definedName>
    <definedName name="EXTRACTORES" localSheetId="17">#REF!</definedName>
    <definedName name="EXTRACTORES" localSheetId="18">#REF!</definedName>
    <definedName name="EXTRACTORES" localSheetId="19">#REF!</definedName>
    <definedName name="EXTRACTORES" localSheetId="20">#REF!</definedName>
    <definedName name="EXTRACTORES" localSheetId="21">#REF!</definedName>
    <definedName name="EXTRACTORES" localSheetId="22">#REF!</definedName>
    <definedName name="EXTRACTORES" localSheetId="24">#REF!</definedName>
    <definedName name="EXTRACTORES" localSheetId="25">#REF!</definedName>
    <definedName name="EXTRACTORES" localSheetId="26">#REF!</definedName>
    <definedName name="EXTRACTORES" localSheetId="27">#REF!</definedName>
    <definedName name="EXTRACTORES" localSheetId="28">#REF!</definedName>
    <definedName name="EXTRACTORES" localSheetId="29">#REF!</definedName>
    <definedName name="EXTRACTORES" localSheetId="31">#REF!</definedName>
    <definedName name="EXTRACTORES" localSheetId="32">#REF!</definedName>
    <definedName name="EXTRACTORES" localSheetId="33">#REF!</definedName>
    <definedName name="EXTRACTORES" localSheetId="35">#REF!</definedName>
    <definedName name="EXTRACTORES" localSheetId="36">#REF!</definedName>
    <definedName name="EXTRACTORES" localSheetId="37">#REF!</definedName>
    <definedName name="EXTRACTORES" localSheetId="38">#REF!</definedName>
    <definedName name="EXTRACTORES" localSheetId="39">#REF!</definedName>
    <definedName name="EXTRACTORES" localSheetId="41">#REF!</definedName>
    <definedName name="EXTRACTORES" localSheetId="42">#REF!</definedName>
    <definedName name="EXTRACTORES" localSheetId="43">#REF!</definedName>
    <definedName name="EXTRACTORES" localSheetId="44">#REF!</definedName>
    <definedName name="EXTRACTORES" localSheetId="45">#REF!</definedName>
    <definedName name="EXTRACTORES" localSheetId="46">#REF!</definedName>
    <definedName name="EXTRACTORES" localSheetId="47">#REF!</definedName>
    <definedName name="EXTRACTORES" localSheetId="48">#REF!</definedName>
    <definedName name="EXTRACTORES" localSheetId="49">#REF!</definedName>
    <definedName name="EXTRACTORES" localSheetId="51">#REF!</definedName>
    <definedName name="EXTRACTORES" localSheetId="53">#REF!</definedName>
    <definedName name="EXTRACTORES" localSheetId="54">#REF!</definedName>
    <definedName name="EXTRACTORES" localSheetId="55">#REF!</definedName>
    <definedName name="EXTRACTORES" localSheetId="56">#REF!</definedName>
    <definedName name="EXTRACTORES" localSheetId="57">#REF!</definedName>
    <definedName name="EXTRACTORES" localSheetId="58">#REF!</definedName>
    <definedName name="EXTRACTORES" localSheetId="59">#REF!</definedName>
    <definedName name="EXTRACTORES" localSheetId="60">#REF!</definedName>
    <definedName name="EXTRACTORES" localSheetId="61">#REF!</definedName>
    <definedName name="EXTRACTORES" localSheetId="62">#REF!</definedName>
    <definedName name="EXTRACTORES" localSheetId="63">#REF!</definedName>
    <definedName name="EXTRACTORES" localSheetId="66">#REF!</definedName>
    <definedName name="EXTRACTORES" localSheetId="70">#REF!</definedName>
    <definedName name="EXTRACTORES" localSheetId="10">#REF!</definedName>
    <definedName name="EXTRACTORES" localSheetId="74">#REF!</definedName>
    <definedName name="EXTRACTORES" localSheetId="75">#REF!</definedName>
    <definedName name="EXTRACTORES" localSheetId="76">#REF!</definedName>
    <definedName name="EXTRACTORES" localSheetId="77">#REF!</definedName>
    <definedName name="EXTRACTORES" localSheetId="78">#REF!</definedName>
    <definedName name="EXTRACTORES" localSheetId="79">#REF!</definedName>
    <definedName name="EXTRACTORES" localSheetId="80">#REF!</definedName>
    <definedName name="EXTRACTORES" localSheetId="82">#REF!</definedName>
    <definedName name="EXTRACTORES" localSheetId="81">#REF!</definedName>
    <definedName name="EXTRACTORES" localSheetId="11">#REF!</definedName>
    <definedName name="EXTRACTORES" localSheetId="83">#REF!</definedName>
    <definedName name="EXTRACTORES" localSheetId="84">#REF!</definedName>
    <definedName name="EXTRACTORES" localSheetId="85">#REF!</definedName>
    <definedName name="EXTRACTORES" localSheetId="86">#REF!</definedName>
    <definedName name="EXTRACTORES" localSheetId="87">#REF!</definedName>
    <definedName name="EXTRACTORES" localSheetId="88">#REF!</definedName>
    <definedName name="EXTRACTORES" localSheetId="89">#REF!</definedName>
    <definedName name="EXTRACTORES" localSheetId="90">#REF!</definedName>
    <definedName name="EXTRACTORES" localSheetId="91">#REF!</definedName>
    <definedName name="EXTRACTORES" localSheetId="92">#REF!</definedName>
    <definedName name="EXTRACTORES" localSheetId="12">#REF!</definedName>
    <definedName name="EXTRACTORES">#REF!</definedName>
    <definedName name="FASE1">'[13]04oct2011'!$B$8</definedName>
    <definedName name="FF" localSheetId="13">#REF!</definedName>
    <definedName name="FF" localSheetId="14">#REF!</definedName>
    <definedName name="FF" localSheetId="15">#REF!</definedName>
    <definedName name="FF" localSheetId="16">#REF!</definedName>
    <definedName name="FF" localSheetId="17">#REF!</definedName>
    <definedName name="FF" localSheetId="18">#REF!</definedName>
    <definedName name="FF" localSheetId="19">#REF!</definedName>
    <definedName name="FF" localSheetId="20">#REF!</definedName>
    <definedName name="FF" localSheetId="21">#REF!</definedName>
    <definedName name="FF" localSheetId="22">#REF!</definedName>
    <definedName name="FF" localSheetId="24">#REF!</definedName>
    <definedName name="FF" localSheetId="25">#REF!</definedName>
    <definedName name="FF" localSheetId="26">#REF!</definedName>
    <definedName name="FF" localSheetId="27">#REF!</definedName>
    <definedName name="FF" localSheetId="28">#REF!</definedName>
    <definedName name="FF" localSheetId="29">#REF!</definedName>
    <definedName name="FF" localSheetId="31">#REF!</definedName>
    <definedName name="FF" localSheetId="32">#REF!</definedName>
    <definedName name="FF" localSheetId="33">#REF!</definedName>
    <definedName name="FF" localSheetId="35">#REF!</definedName>
    <definedName name="FF" localSheetId="36">#REF!</definedName>
    <definedName name="FF" localSheetId="37">#REF!</definedName>
    <definedName name="FF" localSheetId="38">#REF!</definedName>
    <definedName name="FF" localSheetId="39">#REF!</definedName>
    <definedName name="FF" localSheetId="41">#REF!</definedName>
    <definedName name="FF" localSheetId="42">#REF!</definedName>
    <definedName name="FF" localSheetId="43">#REF!</definedName>
    <definedName name="FF" localSheetId="44">#REF!</definedName>
    <definedName name="FF" localSheetId="45">#REF!</definedName>
    <definedName name="FF" localSheetId="46">#REF!</definedName>
    <definedName name="FF" localSheetId="47">#REF!</definedName>
    <definedName name="FF" localSheetId="48">#REF!</definedName>
    <definedName name="FF" localSheetId="49">#REF!</definedName>
    <definedName name="FF" localSheetId="51">#REF!</definedName>
    <definedName name="FF" localSheetId="53">#REF!</definedName>
    <definedName name="FF" localSheetId="54">#REF!</definedName>
    <definedName name="FF" localSheetId="55">#REF!</definedName>
    <definedName name="FF" localSheetId="56">#REF!</definedName>
    <definedName name="FF" localSheetId="57">#REF!</definedName>
    <definedName name="FF" localSheetId="58">#REF!</definedName>
    <definedName name="FF" localSheetId="59">#REF!</definedName>
    <definedName name="FF" localSheetId="60">#REF!</definedName>
    <definedName name="FF" localSheetId="61">#REF!</definedName>
    <definedName name="FF" localSheetId="62">#REF!</definedName>
    <definedName name="FF" localSheetId="63">#REF!</definedName>
    <definedName name="FF" localSheetId="66">#REF!</definedName>
    <definedName name="FF" localSheetId="70">#REF!</definedName>
    <definedName name="FF" localSheetId="10">#REF!</definedName>
    <definedName name="FF" localSheetId="74">#REF!</definedName>
    <definedName name="FF" localSheetId="75">#REF!</definedName>
    <definedName name="FF" localSheetId="76">#REF!</definedName>
    <definedName name="FF" localSheetId="77">#REF!</definedName>
    <definedName name="FF" localSheetId="78">#REF!</definedName>
    <definedName name="FF" localSheetId="79">#REF!</definedName>
    <definedName name="FF" localSheetId="80">#REF!</definedName>
    <definedName name="FF" localSheetId="82">#REF!</definedName>
    <definedName name="FF" localSheetId="81">#REF!</definedName>
    <definedName name="FF" localSheetId="11">#REF!</definedName>
    <definedName name="FF" localSheetId="83">#REF!</definedName>
    <definedName name="FF" localSheetId="84">#REF!</definedName>
    <definedName name="FF" localSheetId="85">#REF!</definedName>
    <definedName name="FF" localSheetId="86">#REF!</definedName>
    <definedName name="FF" localSheetId="87">#REF!</definedName>
    <definedName name="FF" localSheetId="88">#REF!</definedName>
    <definedName name="FF" localSheetId="89">#REF!</definedName>
    <definedName name="FF" localSheetId="90">#REF!</definedName>
    <definedName name="FF" localSheetId="91">#REF!</definedName>
    <definedName name="FF" localSheetId="92">#REF!</definedName>
    <definedName name="FF" localSheetId="12">#REF!</definedName>
    <definedName name="FF">#REF!</definedName>
    <definedName name="FLEX_1.2" localSheetId="13">#REF!</definedName>
    <definedName name="FLEX_1.2" localSheetId="14">#REF!</definedName>
    <definedName name="FLEX_1.2" localSheetId="15">#REF!</definedName>
    <definedName name="FLEX_1.2" localSheetId="16">#REF!</definedName>
    <definedName name="FLEX_1.2" localSheetId="17">#REF!</definedName>
    <definedName name="FLEX_1.2" localSheetId="18">#REF!</definedName>
    <definedName name="FLEX_1.2" localSheetId="19">#REF!</definedName>
    <definedName name="FLEX_1.2" localSheetId="20">#REF!</definedName>
    <definedName name="FLEX_1.2" localSheetId="21">#REF!</definedName>
    <definedName name="FLEX_1.2" localSheetId="22">#REF!</definedName>
    <definedName name="FLEX_1.2" localSheetId="24">#REF!</definedName>
    <definedName name="FLEX_1.2" localSheetId="25">#REF!</definedName>
    <definedName name="FLEX_1.2" localSheetId="26">#REF!</definedName>
    <definedName name="FLEX_1.2" localSheetId="27">#REF!</definedName>
    <definedName name="FLEX_1.2" localSheetId="28">#REF!</definedName>
    <definedName name="FLEX_1.2" localSheetId="29">#REF!</definedName>
    <definedName name="FLEX_1.2" localSheetId="31">#REF!</definedName>
    <definedName name="FLEX_1.2" localSheetId="32">#REF!</definedName>
    <definedName name="FLEX_1.2" localSheetId="33">#REF!</definedName>
    <definedName name="FLEX_1.2" localSheetId="35">#REF!</definedName>
    <definedName name="FLEX_1.2" localSheetId="36">#REF!</definedName>
    <definedName name="FLEX_1.2" localSheetId="37">#REF!</definedName>
    <definedName name="FLEX_1.2" localSheetId="38">#REF!</definedName>
    <definedName name="FLEX_1.2" localSheetId="39">#REF!</definedName>
    <definedName name="FLEX_1.2" localSheetId="41">#REF!</definedName>
    <definedName name="FLEX_1.2" localSheetId="42">#REF!</definedName>
    <definedName name="FLEX_1.2" localSheetId="43">#REF!</definedName>
    <definedName name="FLEX_1.2" localSheetId="44">#REF!</definedName>
    <definedName name="FLEX_1.2" localSheetId="45">#REF!</definedName>
    <definedName name="FLEX_1.2" localSheetId="46">#REF!</definedName>
    <definedName name="FLEX_1.2" localSheetId="47">#REF!</definedName>
    <definedName name="FLEX_1.2" localSheetId="48">#REF!</definedName>
    <definedName name="FLEX_1.2" localSheetId="49">#REF!</definedName>
    <definedName name="FLEX_1.2" localSheetId="51">#REF!</definedName>
    <definedName name="FLEX_1.2" localSheetId="53">#REF!</definedName>
    <definedName name="FLEX_1.2" localSheetId="54">#REF!</definedName>
    <definedName name="FLEX_1.2" localSheetId="55">#REF!</definedName>
    <definedName name="FLEX_1.2" localSheetId="56">#REF!</definedName>
    <definedName name="FLEX_1.2" localSheetId="57">#REF!</definedName>
    <definedName name="FLEX_1.2" localSheetId="58">#REF!</definedName>
    <definedName name="FLEX_1.2" localSheetId="59">#REF!</definedName>
    <definedName name="FLEX_1.2" localSheetId="60">#REF!</definedName>
    <definedName name="FLEX_1.2" localSheetId="61">#REF!</definedName>
    <definedName name="FLEX_1.2" localSheetId="62">#REF!</definedName>
    <definedName name="FLEX_1.2" localSheetId="63">#REF!</definedName>
    <definedName name="FLEX_1.2" localSheetId="66">#REF!</definedName>
    <definedName name="FLEX_1.2" localSheetId="70">#REF!</definedName>
    <definedName name="FLEX_1.2" localSheetId="10">#REF!</definedName>
    <definedName name="FLEX_1.2" localSheetId="74">#REF!</definedName>
    <definedName name="FLEX_1.2" localSheetId="75">#REF!</definedName>
    <definedName name="FLEX_1.2" localSheetId="76">#REF!</definedName>
    <definedName name="FLEX_1.2" localSheetId="77">#REF!</definedName>
    <definedName name="FLEX_1.2" localSheetId="78">#REF!</definedName>
    <definedName name="FLEX_1.2" localSheetId="79">#REF!</definedName>
    <definedName name="FLEX_1.2" localSheetId="80">#REF!</definedName>
    <definedName name="FLEX_1.2" localSheetId="82">#REF!</definedName>
    <definedName name="FLEX_1.2" localSheetId="81">#REF!</definedName>
    <definedName name="FLEX_1.2" localSheetId="11">#REF!</definedName>
    <definedName name="FLEX_1.2" localSheetId="83">#REF!</definedName>
    <definedName name="FLEX_1.2" localSheetId="84">#REF!</definedName>
    <definedName name="FLEX_1.2" localSheetId="85">#REF!</definedName>
    <definedName name="FLEX_1.2" localSheetId="86">#REF!</definedName>
    <definedName name="FLEX_1.2" localSheetId="87">#REF!</definedName>
    <definedName name="FLEX_1.2" localSheetId="88">#REF!</definedName>
    <definedName name="FLEX_1.2" localSheetId="89">#REF!</definedName>
    <definedName name="FLEX_1.2" localSheetId="90">#REF!</definedName>
    <definedName name="FLEX_1.2" localSheetId="91">#REF!</definedName>
    <definedName name="FLEX_1.2" localSheetId="92">#REF!</definedName>
    <definedName name="FLEX_1.2" localSheetId="12">#REF!</definedName>
    <definedName name="FLEX_1.2">#REF!</definedName>
    <definedName name="FLEX_2.2" localSheetId="13">#REF!</definedName>
    <definedName name="FLEX_2.2" localSheetId="14">#REF!</definedName>
    <definedName name="FLEX_2.2" localSheetId="15">#REF!</definedName>
    <definedName name="FLEX_2.2" localSheetId="16">#REF!</definedName>
    <definedName name="FLEX_2.2" localSheetId="17">#REF!</definedName>
    <definedName name="FLEX_2.2" localSheetId="18">#REF!</definedName>
    <definedName name="FLEX_2.2" localSheetId="19">#REF!</definedName>
    <definedName name="FLEX_2.2" localSheetId="20">#REF!</definedName>
    <definedName name="FLEX_2.2" localSheetId="21">#REF!</definedName>
    <definedName name="FLEX_2.2" localSheetId="22">#REF!</definedName>
    <definedName name="FLEX_2.2" localSheetId="24">#REF!</definedName>
    <definedName name="FLEX_2.2" localSheetId="25">#REF!</definedName>
    <definedName name="FLEX_2.2" localSheetId="26">#REF!</definedName>
    <definedName name="FLEX_2.2" localSheetId="27">#REF!</definedName>
    <definedName name="FLEX_2.2" localSheetId="28">#REF!</definedName>
    <definedName name="FLEX_2.2" localSheetId="29">#REF!</definedName>
    <definedName name="FLEX_2.2" localSheetId="31">#REF!</definedName>
    <definedName name="FLEX_2.2" localSheetId="32">#REF!</definedName>
    <definedName name="FLEX_2.2" localSheetId="33">#REF!</definedName>
    <definedName name="FLEX_2.2" localSheetId="35">#REF!</definedName>
    <definedName name="FLEX_2.2" localSheetId="36">#REF!</definedName>
    <definedName name="FLEX_2.2" localSheetId="37">#REF!</definedName>
    <definedName name="FLEX_2.2" localSheetId="38">#REF!</definedName>
    <definedName name="FLEX_2.2" localSheetId="39">#REF!</definedName>
    <definedName name="FLEX_2.2" localSheetId="41">#REF!</definedName>
    <definedName name="FLEX_2.2" localSheetId="42">#REF!</definedName>
    <definedName name="FLEX_2.2" localSheetId="43">#REF!</definedName>
    <definedName name="FLEX_2.2" localSheetId="44">#REF!</definedName>
    <definedName name="FLEX_2.2" localSheetId="45">#REF!</definedName>
    <definedName name="FLEX_2.2" localSheetId="46">#REF!</definedName>
    <definedName name="FLEX_2.2" localSheetId="47">#REF!</definedName>
    <definedName name="FLEX_2.2" localSheetId="48">#REF!</definedName>
    <definedName name="FLEX_2.2" localSheetId="49">#REF!</definedName>
    <definedName name="FLEX_2.2" localSheetId="51">#REF!</definedName>
    <definedName name="FLEX_2.2" localSheetId="53">#REF!</definedName>
    <definedName name="FLEX_2.2" localSheetId="54">#REF!</definedName>
    <definedName name="FLEX_2.2" localSheetId="55">#REF!</definedName>
    <definedName name="FLEX_2.2" localSheetId="56">#REF!</definedName>
    <definedName name="FLEX_2.2" localSheetId="57">#REF!</definedName>
    <definedName name="FLEX_2.2" localSheetId="58">#REF!</definedName>
    <definedName name="FLEX_2.2" localSheetId="59">#REF!</definedName>
    <definedName name="FLEX_2.2" localSheetId="60">#REF!</definedName>
    <definedName name="FLEX_2.2" localSheetId="61">#REF!</definedName>
    <definedName name="FLEX_2.2" localSheetId="62">#REF!</definedName>
    <definedName name="FLEX_2.2" localSheetId="63">#REF!</definedName>
    <definedName name="FLEX_2.2" localSheetId="66">#REF!</definedName>
    <definedName name="FLEX_2.2" localSheetId="70">#REF!</definedName>
    <definedName name="FLEX_2.2" localSheetId="10">#REF!</definedName>
    <definedName name="FLEX_2.2" localSheetId="74">#REF!</definedName>
    <definedName name="FLEX_2.2" localSheetId="75">#REF!</definedName>
    <definedName name="FLEX_2.2" localSheetId="76">#REF!</definedName>
    <definedName name="FLEX_2.2" localSheetId="77">#REF!</definedName>
    <definedName name="FLEX_2.2" localSheetId="78">#REF!</definedName>
    <definedName name="FLEX_2.2" localSheetId="79">#REF!</definedName>
    <definedName name="FLEX_2.2" localSheetId="80">#REF!</definedName>
    <definedName name="FLEX_2.2" localSheetId="82">#REF!</definedName>
    <definedName name="FLEX_2.2" localSheetId="81">#REF!</definedName>
    <definedName name="FLEX_2.2" localSheetId="11">#REF!</definedName>
    <definedName name="FLEX_2.2" localSheetId="83">#REF!</definedName>
    <definedName name="FLEX_2.2" localSheetId="84">#REF!</definedName>
    <definedName name="FLEX_2.2" localSheetId="85">#REF!</definedName>
    <definedName name="FLEX_2.2" localSheetId="86">#REF!</definedName>
    <definedName name="FLEX_2.2" localSheetId="87">#REF!</definedName>
    <definedName name="FLEX_2.2" localSheetId="88">#REF!</definedName>
    <definedName name="FLEX_2.2" localSheetId="89">#REF!</definedName>
    <definedName name="FLEX_2.2" localSheetId="90">#REF!</definedName>
    <definedName name="FLEX_2.2" localSheetId="91">#REF!</definedName>
    <definedName name="FLEX_2.2" localSheetId="92">#REF!</definedName>
    <definedName name="FLEX_2.2" localSheetId="12">#REF!</definedName>
    <definedName name="FLEX_2.2">#REF!</definedName>
    <definedName name="G" localSheetId="13">#REF!</definedName>
    <definedName name="G" localSheetId="14">#REF!</definedName>
    <definedName name="G" localSheetId="15">#REF!</definedName>
    <definedName name="G" localSheetId="16">#REF!</definedName>
    <definedName name="G" localSheetId="17">#REF!</definedName>
    <definedName name="G" localSheetId="18">#REF!</definedName>
    <definedName name="G" localSheetId="19">#REF!</definedName>
    <definedName name="G" localSheetId="20">#REF!</definedName>
    <definedName name="G" localSheetId="21">#REF!</definedName>
    <definedName name="G" localSheetId="22">#REF!</definedName>
    <definedName name="G" localSheetId="24">#REF!</definedName>
    <definedName name="G" localSheetId="25">#REF!</definedName>
    <definedName name="G" localSheetId="26">#REF!</definedName>
    <definedName name="G" localSheetId="27">#REF!</definedName>
    <definedName name="G" localSheetId="28">#REF!</definedName>
    <definedName name="G" localSheetId="29">#REF!</definedName>
    <definedName name="G" localSheetId="31">#REF!</definedName>
    <definedName name="G" localSheetId="32">#REF!</definedName>
    <definedName name="G" localSheetId="33">#REF!</definedName>
    <definedName name="G" localSheetId="35">#REF!</definedName>
    <definedName name="G" localSheetId="36">#REF!</definedName>
    <definedName name="G" localSheetId="37">#REF!</definedName>
    <definedName name="G" localSheetId="38">#REF!</definedName>
    <definedName name="G" localSheetId="39">#REF!</definedName>
    <definedName name="G" localSheetId="41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46">#REF!</definedName>
    <definedName name="G" localSheetId="47">#REF!</definedName>
    <definedName name="G" localSheetId="48">#REF!</definedName>
    <definedName name="G" localSheetId="49">#REF!</definedName>
    <definedName name="G" localSheetId="51">#REF!</definedName>
    <definedName name="G" localSheetId="53">#REF!</definedName>
    <definedName name="G" localSheetId="54">#REF!</definedName>
    <definedName name="G" localSheetId="55">#REF!</definedName>
    <definedName name="G" localSheetId="56">#REF!</definedName>
    <definedName name="G" localSheetId="57">#REF!</definedName>
    <definedName name="G" localSheetId="58">#REF!</definedName>
    <definedName name="G" localSheetId="59">#REF!</definedName>
    <definedName name="G" localSheetId="60">#REF!</definedName>
    <definedName name="G" localSheetId="61">#REF!</definedName>
    <definedName name="G" localSheetId="62">#REF!</definedName>
    <definedName name="G" localSheetId="63">#REF!</definedName>
    <definedName name="G" localSheetId="66">#REF!</definedName>
    <definedName name="G" localSheetId="70">#REF!</definedName>
    <definedName name="G" localSheetId="10">#REF!</definedName>
    <definedName name="G" localSheetId="74">#REF!</definedName>
    <definedName name="G" localSheetId="75">#REF!</definedName>
    <definedName name="G" localSheetId="76">#REF!</definedName>
    <definedName name="G" localSheetId="77">#REF!</definedName>
    <definedName name="G" localSheetId="78">#REF!</definedName>
    <definedName name="G" localSheetId="79">#REF!</definedName>
    <definedName name="G" localSheetId="80">#REF!</definedName>
    <definedName name="G" localSheetId="82">#REF!</definedName>
    <definedName name="G" localSheetId="81">#REF!</definedName>
    <definedName name="G" localSheetId="11">#REF!</definedName>
    <definedName name="G" localSheetId="83">#REF!</definedName>
    <definedName name="G" localSheetId="84">#REF!</definedName>
    <definedName name="G" localSheetId="85">#REF!</definedName>
    <definedName name="G" localSheetId="86">#REF!</definedName>
    <definedName name="G" localSheetId="87">#REF!</definedName>
    <definedName name="G" localSheetId="88">#REF!</definedName>
    <definedName name="G" localSheetId="89">#REF!</definedName>
    <definedName name="G" localSheetId="90">#REF!</definedName>
    <definedName name="G" localSheetId="91">#REF!</definedName>
    <definedName name="G" localSheetId="92">#REF!</definedName>
    <definedName name="G" localSheetId="12">#REF!</definedName>
    <definedName name="G">#REF!</definedName>
    <definedName name="GAL" localSheetId="13">#REF!</definedName>
    <definedName name="GAL" localSheetId="14">#REF!</definedName>
    <definedName name="GAL" localSheetId="15">#REF!</definedName>
    <definedName name="GAL" localSheetId="16">#REF!</definedName>
    <definedName name="GAL" localSheetId="17">#REF!</definedName>
    <definedName name="GAL" localSheetId="18">#REF!</definedName>
    <definedName name="GAL" localSheetId="19">#REF!</definedName>
    <definedName name="GAL" localSheetId="20">#REF!</definedName>
    <definedName name="GAL" localSheetId="21">#REF!</definedName>
    <definedName name="GAL" localSheetId="22">#REF!</definedName>
    <definedName name="GAL" localSheetId="24">#REF!</definedName>
    <definedName name="GAL" localSheetId="25">#REF!</definedName>
    <definedName name="GAL" localSheetId="26">#REF!</definedName>
    <definedName name="GAL" localSheetId="27">#REF!</definedName>
    <definedName name="GAL" localSheetId="28">#REF!</definedName>
    <definedName name="GAL" localSheetId="29">#REF!</definedName>
    <definedName name="GAL" localSheetId="31">#REF!</definedName>
    <definedName name="GAL" localSheetId="32">#REF!</definedName>
    <definedName name="GAL" localSheetId="33">#REF!</definedName>
    <definedName name="GAL" localSheetId="35">#REF!</definedName>
    <definedName name="GAL" localSheetId="36">#REF!</definedName>
    <definedName name="GAL" localSheetId="37">#REF!</definedName>
    <definedName name="GAL" localSheetId="38">#REF!</definedName>
    <definedName name="GAL" localSheetId="39">#REF!</definedName>
    <definedName name="GAL" localSheetId="41">#REF!</definedName>
    <definedName name="GAL" localSheetId="42">#REF!</definedName>
    <definedName name="GAL" localSheetId="43">#REF!</definedName>
    <definedName name="GAL" localSheetId="44">#REF!</definedName>
    <definedName name="GAL" localSheetId="45">#REF!</definedName>
    <definedName name="GAL" localSheetId="46">#REF!</definedName>
    <definedName name="GAL" localSheetId="47">#REF!</definedName>
    <definedName name="GAL" localSheetId="48">#REF!</definedName>
    <definedName name="GAL" localSheetId="49">#REF!</definedName>
    <definedName name="GAL" localSheetId="51">#REF!</definedName>
    <definedName name="GAL" localSheetId="53">#REF!</definedName>
    <definedName name="GAL" localSheetId="54">#REF!</definedName>
    <definedName name="GAL" localSheetId="55">#REF!</definedName>
    <definedName name="GAL" localSheetId="56">#REF!</definedName>
    <definedName name="GAL" localSheetId="57">#REF!</definedName>
    <definedName name="GAL" localSheetId="58">#REF!</definedName>
    <definedName name="GAL" localSheetId="59">#REF!</definedName>
    <definedName name="GAL" localSheetId="60">#REF!</definedName>
    <definedName name="GAL" localSheetId="61">#REF!</definedName>
    <definedName name="GAL" localSheetId="62">#REF!</definedName>
    <definedName name="GAL" localSheetId="63">#REF!</definedName>
    <definedName name="GAL" localSheetId="66">#REF!</definedName>
    <definedName name="GAL" localSheetId="70">#REF!</definedName>
    <definedName name="GAL" localSheetId="10">#REF!</definedName>
    <definedName name="GAL" localSheetId="74">#REF!</definedName>
    <definedName name="GAL" localSheetId="75">#REF!</definedName>
    <definedName name="GAL" localSheetId="76">#REF!</definedName>
    <definedName name="GAL" localSheetId="77">#REF!</definedName>
    <definedName name="GAL" localSheetId="78">#REF!</definedName>
    <definedName name="GAL" localSheetId="79">#REF!</definedName>
    <definedName name="GAL" localSheetId="80">#REF!</definedName>
    <definedName name="GAL" localSheetId="82">#REF!</definedName>
    <definedName name="GAL" localSheetId="81">#REF!</definedName>
    <definedName name="GAL" localSheetId="11">#REF!</definedName>
    <definedName name="GAL" localSheetId="83">#REF!</definedName>
    <definedName name="GAL" localSheetId="84">#REF!</definedName>
    <definedName name="GAL" localSheetId="85">#REF!</definedName>
    <definedName name="GAL" localSheetId="86">#REF!</definedName>
    <definedName name="GAL" localSheetId="87">#REF!</definedName>
    <definedName name="GAL" localSheetId="88">#REF!</definedName>
    <definedName name="GAL" localSheetId="89">#REF!</definedName>
    <definedName name="GAL" localSheetId="90">#REF!</definedName>
    <definedName name="GAL" localSheetId="91">#REF!</definedName>
    <definedName name="GAL" localSheetId="92">#REF!</definedName>
    <definedName name="GAL" localSheetId="12">#REF!</definedName>
    <definedName name="GAL">#REF!</definedName>
    <definedName name="GALO" localSheetId="13">#REF!</definedName>
    <definedName name="GALO" localSheetId="14">#REF!</definedName>
    <definedName name="GALO" localSheetId="15">#REF!</definedName>
    <definedName name="GALO" localSheetId="16">#REF!</definedName>
    <definedName name="GALO" localSheetId="17">#REF!</definedName>
    <definedName name="GALO" localSheetId="18">#REF!</definedName>
    <definedName name="GALO" localSheetId="19">#REF!</definedName>
    <definedName name="GALO" localSheetId="20">#REF!</definedName>
    <definedName name="GALO" localSheetId="21">#REF!</definedName>
    <definedName name="GALO" localSheetId="22">#REF!</definedName>
    <definedName name="GALO" localSheetId="24">#REF!</definedName>
    <definedName name="GALO" localSheetId="25">#REF!</definedName>
    <definedName name="GALO" localSheetId="26">#REF!</definedName>
    <definedName name="GALO" localSheetId="27">#REF!</definedName>
    <definedName name="GALO" localSheetId="28">#REF!</definedName>
    <definedName name="GALO" localSheetId="29">#REF!</definedName>
    <definedName name="GALO" localSheetId="31">#REF!</definedName>
    <definedName name="GALO" localSheetId="32">#REF!</definedName>
    <definedName name="GALO" localSheetId="33">#REF!</definedName>
    <definedName name="GALO" localSheetId="35">#REF!</definedName>
    <definedName name="GALO" localSheetId="36">#REF!</definedName>
    <definedName name="GALO" localSheetId="37">#REF!</definedName>
    <definedName name="GALO" localSheetId="38">#REF!</definedName>
    <definedName name="GALO" localSheetId="39">#REF!</definedName>
    <definedName name="GALO" localSheetId="41">#REF!</definedName>
    <definedName name="GALO" localSheetId="42">#REF!</definedName>
    <definedName name="GALO" localSheetId="43">#REF!</definedName>
    <definedName name="GALO" localSheetId="44">#REF!</definedName>
    <definedName name="GALO" localSheetId="45">#REF!</definedName>
    <definedName name="GALO" localSheetId="46">#REF!</definedName>
    <definedName name="GALO" localSheetId="47">#REF!</definedName>
    <definedName name="GALO" localSheetId="48">#REF!</definedName>
    <definedName name="GALO" localSheetId="49">#REF!</definedName>
    <definedName name="GALO" localSheetId="51">#REF!</definedName>
    <definedName name="GALO" localSheetId="53">#REF!</definedName>
    <definedName name="GALO" localSheetId="54">#REF!</definedName>
    <definedName name="GALO" localSheetId="55">#REF!</definedName>
    <definedName name="GALO" localSheetId="56">#REF!</definedName>
    <definedName name="GALO" localSheetId="57">#REF!</definedName>
    <definedName name="GALO" localSheetId="58">#REF!</definedName>
    <definedName name="GALO" localSheetId="59">#REF!</definedName>
    <definedName name="GALO" localSheetId="60">#REF!</definedName>
    <definedName name="GALO" localSheetId="61">#REF!</definedName>
    <definedName name="GALO" localSheetId="62">#REF!</definedName>
    <definedName name="GALO" localSheetId="63">#REF!</definedName>
    <definedName name="GALO" localSheetId="66">#REF!</definedName>
    <definedName name="GALO" localSheetId="70">#REF!</definedName>
    <definedName name="GALO" localSheetId="10">#REF!</definedName>
    <definedName name="GALO" localSheetId="74">#REF!</definedName>
    <definedName name="GALO" localSheetId="75">#REF!</definedName>
    <definedName name="GALO" localSheetId="76">#REF!</definedName>
    <definedName name="GALO" localSheetId="77">#REF!</definedName>
    <definedName name="GALO" localSheetId="78">#REF!</definedName>
    <definedName name="GALO" localSheetId="79">#REF!</definedName>
    <definedName name="GALO" localSheetId="80">#REF!</definedName>
    <definedName name="GALO" localSheetId="82">#REF!</definedName>
    <definedName name="GALO" localSheetId="81">#REF!</definedName>
    <definedName name="GALO" localSheetId="11">#REF!</definedName>
    <definedName name="GALO" localSheetId="83">#REF!</definedName>
    <definedName name="GALO" localSheetId="84">#REF!</definedName>
    <definedName name="GALO" localSheetId="85">#REF!</definedName>
    <definedName name="GALO" localSheetId="86">#REF!</definedName>
    <definedName name="GALO" localSheetId="87">#REF!</definedName>
    <definedName name="GALO" localSheetId="88">#REF!</definedName>
    <definedName name="GALO" localSheetId="89">#REF!</definedName>
    <definedName name="GALO" localSheetId="90">#REF!</definedName>
    <definedName name="GALO" localSheetId="91">#REF!</definedName>
    <definedName name="GALO" localSheetId="92">#REF!</definedName>
    <definedName name="GALO" localSheetId="12">#REF!</definedName>
    <definedName name="GALO">#REF!</definedName>
    <definedName name="Galos" localSheetId="13">#REF!</definedName>
    <definedName name="Galos" localSheetId="14">#REF!</definedName>
    <definedName name="Galos" localSheetId="15">#REF!</definedName>
    <definedName name="Galos" localSheetId="16">#REF!</definedName>
    <definedName name="Galos" localSheetId="17">#REF!</definedName>
    <definedName name="Galos" localSheetId="18">#REF!</definedName>
    <definedName name="Galos" localSheetId="19">#REF!</definedName>
    <definedName name="Galos" localSheetId="20">#REF!</definedName>
    <definedName name="Galos" localSheetId="21">#REF!</definedName>
    <definedName name="Galos" localSheetId="22">#REF!</definedName>
    <definedName name="Galos" localSheetId="24">#REF!</definedName>
    <definedName name="Galos" localSheetId="25">#REF!</definedName>
    <definedName name="Galos" localSheetId="26">#REF!</definedName>
    <definedName name="Galos" localSheetId="27">#REF!</definedName>
    <definedName name="Galos" localSheetId="28">#REF!</definedName>
    <definedName name="Galos" localSheetId="29">#REF!</definedName>
    <definedName name="Galos" localSheetId="31">#REF!</definedName>
    <definedName name="Galos" localSheetId="32">#REF!</definedName>
    <definedName name="Galos" localSheetId="33">#REF!</definedName>
    <definedName name="Galos" localSheetId="35">#REF!</definedName>
    <definedName name="Galos" localSheetId="36">#REF!</definedName>
    <definedName name="Galos" localSheetId="37">#REF!</definedName>
    <definedName name="Galos" localSheetId="38">#REF!</definedName>
    <definedName name="Galos" localSheetId="39">#REF!</definedName>
    <definedName name="Galos" localSheetId="41">#REF!</definedName>
    <definedName name="Galos" localSheetId="42">#REF!</definedName>
    <definedName name="Galos" localSheetId="43">#REF!</definedName>
    <definedName name="Galos" localSheetId="44">#REF!</definedName>
    <definedName name="Galos" localSheetId="45">#REF!</definedName>
    <definedName name="Galos" localSheetId="46">#REF!</definedName>
    <definedName name="Galos" localSheetId="47">#REF!</definedName>
    <definedName name="Galos" localSheetId="48">#REF!</definedName>
    <definedName name="Galos" localSheetId="49">#REF!</definedName>
    <definedName name="Galos" localSheetId="51">#REF!</definedName>
    <definedName name="Galos" localSheetId="53">#REF!</definedName>
    <definedName name="Galos" localSheetId="54">#REF!</definedName>
    <definedName name="Galos" localSheetId="55">#REF!</definedName>
    <definedName name="Galos" localSheetId="56">#REF!</definedName>
    <definedName name="Galos" localSheetId="57">#REF!</definedName>
    <definedName name="Galos" localSheetId="58">#REF!</definedName>
    <definedName name="Galos" localSheetId="59">#REF!</definedName>
    <definedName name="Galos" localSheetId="60">#REF!</definedName>
    <definedName name="Galos" localSheetId="61">#REF!</definedName>
    <definedName name="Galos" localSheetId="62">#REF!</definedName>
    <definedName name="Galos" localSheetId="63">#REF!</definedName>
    <definedName name="Galos" localSheetId="66">#REF!</definedName>
    <definedName name="Galos" localSheetId="70">#REF!</definedName>
    <definedName name="Galos" localSheetId="10">#REF!</definedName>
    <definedName name="Galos" localSheetId="74">#REF!</definedName>
    <definedName name="Galos" localSheetId="75">#REF!</definedName>
    <definedName name="Galos" localSheetId="76">#REF!</definedName>
    <definedName name="Galos" localSheetId="77">#REF!</definedName>
    <definedName name="Galos" localSheetId="78">#REF!</definedName>
    <definedName name="Galos" localSheetId="79">#REF!</definedName>
    <definedName name="Galos" localSheetId="80">#REF!</definedName>
    <definedName name="Galos" localSheetId="82">#REF!</definedName>
    <definedName name="Galos" localSheetId="81">#REF!</definedName>
    <definedName name="Galos" localSheetId="11">#REF!</definedName>
    <definedName name="Galos" localSheetId="83">#REF!</definedName>
    <definedName name="Galos" localSheetId="84">#REF!</definedName>
    <definedName name="Galos" localSheetId="85">#REF!</definedName>
    <definedName name="Galos" localSheetId="86">#REF!</definedName>
    <definedName name="Galos" localSheetId="87">#REF!</definedName>
    <definedName name="Galos" localSheetId="88">#REF!</definedName>
    <definedName name="Galos" localSheetId="89">#REF!</definedName>
    <definedName name="Galos" localSheetId="90">#REF!</definedName>
    <definedName name="Galos" localSheetId="91">#REF!</definedName>
    <definedName name="Galos" localSheetId="92">#REF!</definedName>
    <definedName name="Galos" localSheetId="12">#REF!</definedName>
    <definedName name="Galos">#REF!</definedName>
    <definedName name="gALU" localSheetId="13">#REF!</definedName>
    <definedName name="gALU" localSheetId="14">#REF!</definedName>
    <definedName name="gALU" localSheetId="15">#REF!</definedName>
    <definedName name="gALU" localSheetId="16">#REF!</definedName>
    <definedName name="gALU" localSheetId="17">#REF!</definedName>
    <definedName name="gALU" localSheetId="18">#REF!</definedName>
    <definedName name="gALU" localSheetId="19">#REF!</definedName>
    <definedName name="gALU" localSheetId="20">#REF!</definedName>
    <definedName name="gALU" localSheetId="21">#REF!</definedName>
    <definedName name="gALU" localSheetId="22">#REF!</definedName>
    <definedName name="gALU" localSheetId="24">#REF!</definedName>
    <definedName name="gALU" localSheetId="25">#REF!</definedName>
    <definedName name="gALU" localSheetId="26">#REF!</definedName>
    <definedName name="gALU" localSheetId="27">#REF!</definedName>
    <definedName name="gALU" localSheetId="28">#REF!</definedName>
    <definedName name="gALU" localSheetId="29">#REF!</definedName>
    <definedName name="gALU" localSheetId="31">#REF!</definedName>
    <definedName name="gALU" localSheetId="32">#REF!</definedName>
    <definedName name="gALU" localSheetId="33">#REF!</definedName>
    <definedName name="gALU" localSheetId="35">#REF!</definedName>
    <definedName name="gALU" localSheetId="36">#REF!</definedName>
    <definedName name="gALU" localSheetId="37">#REF!</definedName>
    <definedName name="gALU" localSheetId="38">#REF!</definedName>
    <definedName name="gALU" localSheetId="39">#REF!</definedName>
    <definedName name="gALU" localSheetId="41">#REF!</definedName>
    <definedName name="gALU" localSheetId="42">#REF!</definedName>
    <definedName name="gALU" localSheetId="43">#REF!</definedName>
    <definedName name="gALU" localSheetId="44">#REF!</definedName>
    <definedName name="gALU" localSheetId="45">#REF!</definedName>
    <definedName name="gALU" localSheetId="46">#REF!</definedName>
    <definedName name="gALU" localSheetId="47">#REF!</definedName>
    <definedName name="gALU" localSheetId="48">#REF!</definedName>
    <definedName name="gALU" localSheetId="49">#REF!</definedName>
    <definedName name="gALU" localSheetId="51">#REF!</definedName>
    <definedName name="gALU" localSheetId="53">#REF!</definedName>
    <definedName name="gALU" localSheetId="54">#REF!</definedName>
    <definedName name="gALU" localSheetId="55">#REF!</definedName>
    <definedName name="gALU" localSheetId="56">#REF!</definedName>
    <definedName name="gALU" localSheetId="57">#REF!</definedName>
    <definedName name="gALU" localSheetId="58">#REF!</definedName>
    <definedName name="gALU" localSheetId="59">#REF!</definedName>
    <definedName name="gALU" localSheetId="60">#REF!</definedName>
    <definedName name="gALU" localSheetId="61">#REF!</definedName>
    <definedName name="gALU" localSheetId="62">#REF!</definedName>
    <definedName name="gALU" localSheetId="63">#REF!</definedName>
    <definedName name="gALU" localSheetId="66">#REF!</definedName>
    <definedName name="gALU" localSheetId="70">#REF!</definedName>
    <definedName name="gALU" localSheetId="10">#REF!</definedName>
    <definedName name="gALU" localSheetId="74">#REF!</definedName>
    <definedName name="gALU" localSheetId="75">#REF!</definedName>
    <definedName name="gALU" localSheetId="76">#REF!</definedName>
    <definedName name="gALU" localSheetId="77">#REF!</definedName>
    <definedName name="gALU" localSheetId="78">#REF!</definedName>
    <definedName name="gALU" localSheetId="79">#REF!</definedName>
    <definedName name="gALU" localSheetId="80">#REF!</definedName>
    <definedName name="gALU" localSheetId="82">#REF!</definedName>
    <definedName name="gALU" localSheetId="81">#REF!</definedName>
    <definedName name="gALU" localSheetId="11">#REF!</definedName>
    <definedName name="gALU" localSheetId="83">#REF!</definedName>
    <definedName name="gALU" localSheetId="84">#REF!</definedName>
    <definedName name="gALU" localSheetId="85">#REF!</definedName>
    <definedName name="gALU" localSheetId="86">#REF!</definedName>
    <definedName name="gALU" localSheetId="87">#REF!</definedName>
    <definedName name="gALU" localSheetId="88">#REF!</definedName>
    <definedName name="gALU" localSheetId="89">#REF!</definedName>
    <definedName name="gALU" localSheetId="90">#REF!</definedName>
    <definedName name="gALU" localSheetId="91">#REF!</definedName>
    <definedName name="gALU" localSheetId="92">#REF!</definedName>
    <definedName name="gALU" localSheetId="12">#REF!</definedName>
    <definedName name="gALU">#REF!</definedName>
    <definedName name="GAMA" localSheetId="13">#REF!</definedName>
    <definedName name="GAMA" localSheetId="14">#REF!</definedName>
    <definedName name="GAMA" localSheetId="15">#REF!</definedName>
    <definedName name="GAMA" localSheetId="16">#REF!</definedName>
    <definedName name="GAMA" localSheetId="17">#REF!</definedName>
    <definedName name="GAMA" localSheetId="18">#REF!</definedName>
    <definedName name="GAMA" localSheetId="19">#REF!</definedName>
    <definedName name="GAMA" localSheetId="20">#REF!</definedName>
    <definedName name="GAMA" localSheetId="21">#REF!</definedName>
    <definedName name="GAMA" localSheetId="22">#REF!</definedName>
    <definedName name="GAMA" localSheetId="24">#REF!</definedName>
    <definedName name="GAMA" localSheetId="25">#REF!</definedName>
    <definedName name="GAMA" localSheetId="26">#REF!</definedName>
    <definedName name="GAMA" localSheetId="27">#REF!</definedName>
    <definedName name="GAMA" localSheetId="28">#REF!</definedName>
    <definedName name="GAMA" localSheetId="29">#REF!</definedName>
    <definedName name="GAMA" localSheetId="31">#REF!</definedName>
    <definedName name="GAMA" localSheetId="32">#REF!</definedName>
    <definedName name="GAMA" localSheetId="33">#REF!</definedName>
    <definedName name="GAMA" localSheetId="35">#REF!</definedName>
    <definedName name="GAMA" localSheetId="36">#REF!</definedName>
    <definedName name="GAMA" localSheetId="37">#REF!</definedName>
    <definedName name="GAMA" localSheetId="38">#REF!</definedName>
    <definedName name="GAMA" localSheetId="39">#REF!</definedName>
    <definedName name="GAMA" localSheetId="41">#REF!</definedName>
    <definedName name="GAMA" localSheetId="42">#REF!</definedName>
    <definedName name="GAMA" localSheetId="43">#REF!</definedName>
    <definedName name="GAMA" localSheetId="44">#REF!</definedName>
    <definedName name="GAMA" localSheetId="45">#REF!</definedName>
    <definedName name="GAMA" localSheetId="46">#REF!</definedName>
    <definedName name="GAMA" localSheetId="47">#REF!</definedName>
    <definedName name="GAMA" localSheetId="48">#REF!</definedName>
    <definedName name="GAMA" localSheetId="49">#REF!</definedName>
    <definedName name="GAMA" localSheetId="51">#REF!</definedName>
    <definedName name="GAMA" localSheetId="53">#REF!</definedName>
    <definedName name="GAMA" localSheetId="54">#REF!</definedName>
    <definedName name="GAMA" localSheetId="55">#REF!</definedName>
    <definedName name="GAMA" localSheetId="56">#REF!</definedName>
    <definedName name="GAMA" localSheetId="57">#REF!</definedName>
    <definedName name="GAMA" localSheetId="58">#REF!</definedName>
    <definedName name="GAMA" localSheetId="59">#REF!</definedName>
    <definedName name="GAMA" localSheetId="60">#REF!</definedName>
    <definedName name="GAMA" localSheetId="61">#REF!</definedName>
    <definedName name="GAMA" localSheetId="62">#REF!</definedName>
    <definedName name="GAMA" localSheetId="63">#REF!</definedName>
    <definedName name="GAMA" localSheetId="66">#REF!</definedName>
    <definedName name="GAMA" localSheetId="70">#REF!</definedName>
    <definedName name="GAMA" localSheetId="10">#REF!</definedName>
    <definedName name="GAMA" localSheetId="74">#REF!</definedName>
    <definedName name="GAMA" localSheetId="75">#REF!</definedName>
    <definedName name="GAMA" localSheetId="76">#REF!</definedName>
    <definedName name="GAMA" localSheetId="77">#REF!</definedName>
    <definedName name="GAMA" localSheetId="78">#REF!</definedName>
    <definedName name="GAMA" localSheetId="79">#REF!</definedName>
    <definedName name="GAMA" localSheetId="80">#REF!</definedName>
    <definedName name="GAMA" localSheetId="82">#REF!</definedName>
    <definedName name="GAMA" localSheetId="81">#REF!</definedName>
    <definedName name="GAMA" localSheetId="11">#REF!</definedName>
    <definedName name="GAMA" localSheetId="83">#REF!</definedName>
    <definedName name="GAMA" localSheetId="84">#REF!</definedName>
    <definedName name="GAMA" localSheetId="85">#REF!</definedName>
    <definedName name="GAMA" localSheetId="86">#REF!</definedName>
    <definedName name="GAMA" localSheetId="87">#REF!</definedName>
    <definedName name="GAMA" localSheetId="88">#REF!</definedName>
    <definedName name="GAMA" localSheetId="89">#REF!</definedName>
    <definedName name="GAMA" localSheetId="90">#REF!</definedName>
    <definedName name="GAMA" localSheetId="91">#REF!</definedName>
    <definedName name="GAMA" localSheetId="92">#REF!</definedName>
    <definedName name="GAMA" localSheetId="12">#REF!</definedName>
    <definedName name="GAMA">#REF!</definedName>
    <definedName name="GAMA2" localSheetId="13">#REF!</definedName>
    <definedName name="GAMA2" localSheetId="14">#REF!</definedName>
    <definedName name="GAMA2" localSheetId="15">#REF!</definedName>
    <definedName name="GAMA2" localSheetId="16">#REF!</definedName>
    <definedName name="GAMA2" localSheetId="17">#REF!</definedName>
    <definedName name="GAMA2" localSheetId="18">#REF!</definedName>
    <definedName name="GAMA2" localSheetId="19">#REF!</definedName>
    <definedName name="GAMA2" localSheetId="20">#REF!</definedName>
    <definedName name="GAMA2" localSheetId="21">#REF!</definedName>
    <definedName name="GAMA2" localSheetId="22">#REF!</definedName>
    <definedName name="GAMA2" localSheetId="24">#REF!</definedName>
    <definedName name="GAMA2" localSheetId="25">#REF!</definedName>
    <definedName name="GAMA2" localSheetId="26">#REF!</definedName>
    <definedName name="GAMA2" localSheetId="27">#REF!</definedName>
    <definedName name="GAMA2" localSheetId="28">#REF!</definedName>
    <definedName name="GAMA2" localSheetId="29">#REF!</definedName>
    <definedName name="GAMA2" localSheetId="31">#REF!</definedName>
    <definedName name="GAMA2" localSheetId="32">#REF!</definedName>
    <definedName name="GAMA2" localSheetId="33">#REF!</definedName>
    <definedName name="GAMA2" localSheetId="35">#REF!</definedName>
    <definedName name="GAMA2" localSheetId="36">#REF!</definedName>
    <definedName name="GAMA2" localSheetId="37">#REF!</definedName>
    <definedName name="GAMA2" localSheetId="38">#REF!</definedName>
    <definedName name="GAMA2" localSheetId="39">#REF!</definedName>
    <definedName name="GAMA2" localSheetId="41">#REF!</definedName>
    <definedName name="GAMA2" localSheetId="42">#REF!</definedName>
    <definedName name="GAMA2" localSheetId="43">#REF!</definedName>
    <definedName name="GAMA2" localSheetId="44">#REF!</definedName>
    <definedName name="GAMA2" localSheetId="45">#REF!</definedName>
    <definedName name="GAMA2" localSheetId="46">#REF!</definedName>
    <definedName name="GAMA2" localSheetId="47">#REF!</definedName>
    <definedName name="GAMA2" localSheetId="48">#REF!</definedName>
    <definedName name="GAMA2" localSheetId="49">#REF!</definedName>
    <definedName name="GAMA2" localSheetId="51">#REF!</definedName>
    <definedName name="GAMA2" localSheetId="53">#REF!</definedName>
    <definedName name="GAMA2" localSheetId="54">#REF!</definedName>
    <definedName name="GAMA2" localSheetId="55">#REF!</definedName>
    <definedName name="GAMA2" localSheetId="56">#REF!</definedName>
    <definedName name="GAMA2" localSheetId="57">#REF!</definedName>
    <definedName name="GAMA2" localSheetId="58">#REF!</definedName>
    <definedName name="GAMA2" localSheetId="59">#REF!</definedName>
    <definedName name="GAMA2" localSheetId="60">#REF!</definedName>
    <definedName name="GAMA2" localSheetId="61">#REF!</definedName>
    <definedName name="GAMA2" localSheetId="62">#REF!</definedName>
    <definedName name="GAMA2" localSheetId="63">#REF!</definedName>
    <definedName name="GAMA2" localSheetId="66">#REF!</definedName>
    <definedName name="GAMA2" localSheetId="70">#REF!</definedName>
    <definedName name="GAMA2" localSheetId="10">#REF!</definedName>
    <definedName name="GAMA2" localSheetId="74">#REF!</definedName>
    <definedName name="GAMA2" localSheetId="75">#REF!</definedName>
    <definedName name="GAMA2" localSheetId="76">#REF!</definedName>
    <definedName name="GAMA2" localSheetId="77">#REF!</definedName>
    <definedName name="GAMA2" localSheetId="78">#REF!</definedName>
    <definedName name="GAMA2" localSheetId="79">#REF!</definedName>
    <definedName name="GAMA2" localSheetId="80">#REF!</definedName>
    <definedName name="GAMA2" localSheetId="82">#REF!</definedName>
    <definedName name="GAMA2" localSheetId="81">#REF!</definedName>
    <definedName name="GAMA2" localSheetId="11">#REF!</definedName>
    <definedName name="GAMA2" localSheetId="83">#REF!</definedName>
    <definedName name="GAMA2" localSheetId="84">#REF!</definedName>
    <definedName name="GAMA2" localSheetId="85">#REF!</definedName>
    <definedName name="GAMA2" localSheetId="86">#REF!</definedName>
    <definedName name="GAMA2" localSheetId="87">#REF!</definedName>
    <definedName name="GAMA2" localSheetId="88">#REF!</definedName>
    <definedName name="GAMA2" localSheetId="89">#REF!</definedName>
    <definedName name="GAMA2" localSheetId="90">#REF!</definedName>
    <definedName name="GAMA2" localSheetId="91">#REF!</definedName>
    <definedName name="GAMA2" localSheetId="92">#REF!</definedName>
    <definedName name="GAMA2" localSheetId="12">#REF!</definedName>
    <definedName name="GAMA2">#REF!</definedName>
    <definedName name="GEOME.SURCOS_1.1" localSheetId="13">#REF!</definedName>
    <definedName name="GEOME.SURCOS_1.1" localSheetId="14">#REF!</definedName>
    <definedName name="GEOME.SURCOS_1.1" localSheetId="15">#REF!</definedName>
    <definedName name="GEOME.SURCOS_1.1" localSheetId="16">#REF!</definedName>
    <definedName name="GEOME.SURCOS_1.1" localSheetId="17">#REF!</definedName>
    <definedName name="GEOME.SURCOS_1.1" localSheetId="18">#REF!</definedName>
    <definedName name="GEOME.SURCOS_1.1" localSheetId="19">#REF!</definedName>
    <definedName name="GEOME.SURCOS_1.1" localSheetId="20">#REF!</definedName>
    <definedName name="GEOME.SURCOS_1.1" localSheetId="21">#REF!</definedName>
    <definedName name="GEOME.SURCOS_1.1" localSheetId="22">#REF!</definedName>
    <definedName name="GEOME.SURCOS_1.1" localSheetId="24">#REF!</definedName>
    <definedName name="GEOME.SURCOS_1.1" localSheetId="25">#REF!</definedName>
    <definedName name="GEOME.SURCOS_1.1" localSheetId="26">#REF!</definedName>
    <definedName name="GEOME.SURCOS_1.1" localSheetId="27">#REF!</definedName>
    <definedName name="GEOME.SURCOS_1.1" localSheetId="28">#REF!</definedName>
    <definedName name="GEOME.SURCOS_1.1" localSheetId="29">#REF!</definedName>
    <definedName name="GEOME.SURCOS_1.1" localSheetId="31">#REF!</definedName>
    <definedName name="GEOME.SURCOS_1.1" localSheetId="32">#REF!</definedName>
    <definedName name="GEOME.SURCOS_1.1" localSheetId="33">#REF!</definedName>
    <definedName name="GEOME.SURCOS_1.1" localSheetId="35">#REF!</definedName>
    <definedName name="GEOME.SURCOS_1.1" localSheetId="36">#REF!</definedName>
    <definedName name="GEOME.SURCOS_1.1" localSheetId="37">#REF!</definedName>
    <definedName name="GEOME.SURCOS_1.1" localSheetId="38">#REF!</definedName>
    <definedName name="GEOME.SURCOS_1.1" localSheetId="39">#REF!</definedName>
    <definedName name="GEOME.SURCOS_1.1" localSheetId="41">#REF!</definedName>
    <definedName name="GEOME.SURCOS_1.1" localSheetId="42">#REF!</definedName>
    <definedName name="GEOME.SURCOS_1.1" localSheetId="43">#REF!</definedName>
    <definedName name="GEOME.SURCOS_1.1" localSheetId="44">#REF!</definedName>
    <definedName name="GEOME.SURCOS_1.1" localSheetId="45">#REF!</definedName>
    <definedName name="GEOME.SURCOS_1.1" localSheetId="46">#REF!</definedName>
    <definedName name="GEOME.SURCOS_1.1" localSheetId="47">#REF!</definedName>
    <definedName name="GEOME.SURCOS_1.1" localSheetId="48">#REF!</definedName>
    <definedName name="GEOME.SURCOS_1.1" localSheetId="49">#REF!</definedName>
    <definedName name="GEOME.SURCOS_1.1" localSheetId="51">#REF!</definedName>
    <definedName name="GEOME.SURCOS_1.1" localSheetId="53">#REF!</definedName>
    <definedName name="GEOME.SURCOS_1.1" localSheetId="54">#REF!</definedName>
    <definedName name="GEOME.SURCOS_1.1" localSheetId="55">#REF!</definedName>
    <definedName name="GEOME.SURCOS_1.1" localSheetId="56">#REF!</definedName>
    <definedName name="GEOME.SURCOS_1.1" localSheetId="57">#REF!</definedName>
    <definedName name="GEOME.SURCOS_1.1" localSheetId="58">#REF!</definedName>
    <definedName name="GEOME.SURCOS_1.1" localSheetId="59">#REF!</definedName>
    <definedName name="GEOME.SURCOS_1.1" localSheetId="60">#REF!</definedName>
    <definedName name="GEOME.SURCOS_1.1" localSheetId="61">#REF!</definedName>
    <definedName name="GEOME.SURCOS_1.1" localSheetId="62">#REF!</definedName>
    <definedName name="GEOME.SURCOS_1.1" localSheetId="63">#REF!</definedName>
    <definedName name="GEOME.SURCOS_1.1" localSheetId="66">#REF!</definedName>
    <definedName name="GEOME.SURCOS_1.1" localSheetId="70">#REF!</definedName>
    <definedName name="GEOME.SURCOS_1.1" localSheetId="10">#REF!</definedName>
    <definedName name="GEOME.SURCOS_1.1" localSheetId="74">#REF!</definedName>
    <definedName name="GEOME.SURCOS_1.1" localSheetId="75">#REF!</definedName>
    <definedName name="GEOME.SURCOS_1.1" localSheetId="76">#REF!</definedName>
    <definedName name="GEOME.SURCOS_1.1" localSheetId="77">#REF!</definedName>
    <definedName name="GEOME.SURCOS_1.1" localSheetId="78">#REF!</definedName>
    <definedName name="GEOME.SURCOS_1.1" localSheetId="79">#REF!</definedName>
    <definedName name="GEOME.SURCOS_1.1" localSheetId="80">#REF!</definedName>
    <definedName name="GEOME.SURCOS_1.1" localSheetId="82">#REF!</definedName>
    <definedName name="GEOME.SURCOS_1.1" localSheetId="81">#REF!</definedName>
    <definedName name="GEOME.SURCOS_1.1" localSheetId="11">#REF!</definedName>
    <definedName name="GEOME.SURCOS_1.1" localSheetId="83">#REF!</definedName>
    <definedName name="GEOME.SURCOS_1.1" localSheetId="84">#REF!</definedName>
    <definedName name="GEOME.SURCOS_1.1" localSheetId="85">#REF!</definedName>
    <definedName name="GEOME.SURCOS_1.1" localSheetId="86">#REF!</definedName>
    <definedName name="GEOME.SURCOS_1.1" localSheetId="87">#REF!</definedName>
    <definedName name="GEOME.SURCOS_1.1" localSheetId="88">#REF!</definedName>
    <definedName name="GEOME.SURCOS_1.1" localSheetId="89">#REF!</definedName>
    <definedName name="GEOME.SURCOS_1.1" localSheetId="90">#REF!</definedName>
    <definedName name="GEOME.SURCOS_1.1" localSheetId="91">#REF!</definedName>
    <definedName name="GEOME.SURCOS_1.1" localSheetId="92">#REF!</definedName>
    <definedName name="GEOME.SURCOS_1.1" localSheetId="12">#REF!</definedName>
    <definedName name="GEOME.SURCOS_1.1">#REF!</definedName>
    <definedName name="GEWG" localSheetId="13">#REF!</definedName>
    <definedName name="GEWG" localSheetId="14">#REF!</definedName>
    <definedName name="GEWG" localSheetId="15">#REF!</definedName>
    <definedName name="GEWG" localSheetId="16">#REF!</definedName>
    <definedName name="GEWG" localSheetId="17">#REF!</definedName>
    <definedName name="GEWG" localSheetId="18">#REF!</definedName>
    <definedName name="GEWG" localSheetId="19">#REF!</definedName>
    <definedName name="GEWG" localSheetId="20">#REF!</definedName>
    <definedName name="GEWG" localSheetId="21">#REF!</definedName>
    <definedName name="GEWG" localSheetId="22">#REF!</definedName>
    <definedName name="GEWG" localSheetId="24">#REF!</definedName>
    <definedName name="GEWG" localSheetId="25">#REF!</definedName>
    <definedName name="GEWG" localSheetId="26">#REF!</definedName>
    <definedName name="GEWG" localSheetId="27">#REF!</definedName>
    <definedName name="GEWG" localSheetId="28">#REF!</definedName>
    <definedName name="GEWG" localSheetId="29">#REF!</definedName>
    <definedName name="GEWG" localSheetId="31">#REF!</definedName>
    <definedName name="GEWG" localSheetId="32">#REF!</definedName>
    <definedName name="GEWG" localSheetId="33">#REF!</definedName>
    <definedName name="GEWG" localSheetId="35">#REF!</definedName>
    <definedName name="GEWG" localSheetId="36">#REF!</definedName>
    <definedName name="GEWG" localSheetId="37">#REF!</definedName>
    <definedName name="GEWG" localSheetId="38">#REF!</definedName>
    <definedName name="GEWG" localSheetId="39">#REF!</definedName>
    <definedName name="GEWG" localSheetId="41">#REF!</definedName>
    <definedName name="GEWG" localSheetId="42">#REF!</definedName>
    <definedName name="GEWG" localSheetId="43">#REF!</definedName>
    <definedName name="GEWG" localSheetId="44">#REF!</definedName>
    <definedName name="GEWG" localSheetId="45">#REF!</definedName>
    <definedName name="GEWG" localSheetId="46">#REF!</definedName>
    <definedName name="GEWG" localSheetId="47">#REF!</definedName>
    <definedName name="GEWG" localSheetId="48">#REF!</definedName>
    <definedName name="GEWG" localSheetId="49">#REF!</definedName>
    <definedName name="GEWG" localSheetId="51">#REF!</definedName>
    <definedName name="GEWG" localSheetId="53">#REF!</definedName>
    <definedName name="GEWG" localSheetId="54">#REF!</definedName>
    <definedName name="GEWG" localSheetId="55">#REF!</definedName>
    <definedName name="GEWG" localSheetId="56">#REF!</definedName>
    <definedName name="GEWG" localSheetId="57">#REF!</definedName>
    <definedName name="GEWG" localSheetId="58">#REF!</definedName>
    <definedName name="GEWG" localSheetId="59">#REF!</definedName>
    <definedName name="GEWG" localSheetId="60">#REF!</definedName>
    <definedName name="GEWG" localSheetId="61">#REF!</definedName>
    <definedName name="GEWG" localSheetId="62">#REF!</definedName>
    <definedName name="GEWG" localSheetId="63">#REF!</definedName>
    <definedName name="GEWG" localSheetId="66">#REF!</definedName>
    <definedName name="GEWG" localSheetId="70">#REF!</definedName>
    <definedName name="GEWG" localSheetId="10">#REF!</definedName>
    <definedName name="GEWG" localSheetId="74">#REF!</definedName>
    <definedName name="GEWG" localSheetId="75">#REF!</definedName>
    <definedName name="GEWG" localSheetId="76">#REF!</definedName>
    <definedName name="GEWG" localSheetId="77">#REF!</definedName>
    <definedName name="GEWG" localSheetId="78">#REF!</definedName>
    <definedName name="GEWG" localSheetId="79">#REF!</definedName>
    <definedName name="GEWG" localSheetId="80">#REF!</definedName>
    <definedName name="GEWG" localSheetId="82">#REF!</definedName>
    <definedName name="GEWG" localSheetId="81">#REF!</definedName>
    <definedName name="GEWG" localSheetId="11">#REF!</definedName>
    <definedName name="GEWG" localSheetId="83">#REF!</definedName>
    <definedName name="GEWG" localSheetId="84">#REF!</definedName>
    <definedName name="GEWG" localSheetId="85">#REF!</definedName>
    <definedName name="GEWG" localSheetId="86">#REF!</definedName>
    <definedName name="GEWG" localSheetId="87">#REF!</definedName>
    <definedName name="GEWG" localSheetId="88">#REF!</definedName>
    <definedName name="GEWG" localSheetId="89">#REF!</definedName>
    <definedName name="GEWG" localSheetId="90">#REF!</definedName>
    <definedName name="GEWG" localSheetId="91">#REF!</definedName>
    <definedName name="GEWG" localSheetId="92">#REF!</definedName>
    <definedName name="GEWG" localSheetId="12">#REF!</definedName>
    <definedName name="GEWG">#REF!</definedName>
    <definedName name="GG" localSheetId="13">#REF!</definedName>
    <definedName name="GG" localSheetId="14">#REF!</definedName>
    <definedName name="GG" localSheetId="15">#REF!</definedName>
    <definedName name="GG" localSheetId="16">#REF!</definedName>
    <definedName name="GG" localSheetId="17">#REF!</definedName>
    <definedName name="GG" localSheetId="18">#REF!</definedName>
    <definedName name="GG" localSheetId="19">#REF!</definedName>
    <definedName name="GG" localSheetId="20">#REF!</definedName>
    <definedName name="GG" localSheetId="21">#REF!</definedName>
    <definedName name="GG" localSheetId="22">#REF!</definedName>
    <definedName name="GG" localSheetId="24">#REF!</definedName>
    <definedName name="GG" localSheetId="25">#REF!</definedName>
    <definedName name="GG" localSheetId="26">#REF!</definedName>
    <definedName name="GG" localSheetId="27">#REF!</definedName>
    <definedName name="GG" localSheetId="28">#REF!</definedName>
    <definedName name="GG" localSheetId="29">#REF!</definedName>
    <definedName name="GG" localSheetId="31">#REF!</definedName>
    <definedName name="GG" localSheetId="32">#REF!</definedName>
    <definedName name="GG" localSheetId="33">#REF!</definedName>
    <definedName name="GG" localSheetId="35">#REF!</definedName>
    <definedName name="GG" localSheetId="36">#REF!</definedName>
    <definedName name="GG" localSheetId="37">#REF!</definedName>
    <definedName name="GG" localSheetId="38">#REF!</definedName>
    <definedName name="GG" localSheetId="39">#REF!</definedName>
    <definedName name="GG" localSheetId="41">#REF!</definedName>
    <definedName name="GG" localSheetId="42">#REF!</definedName>
    <definedName name="GG" localSheetId="43">#REF!</definedName>
    <definedName name="GG" localSheetId="44">#REF!</definedName>
    <definedName name="GG" localSheetId="45">#REF!</definedName>
    <definedName name="GG" localSheetId="46">#REF!</definedName>
    <definedName name="GG" localSheetId="47">#REF!</definedName>
    <definedName name="GG" localSheetId="48">#REF!</definedName>
    <definedName name="GG" localSheetId="49">#REF!</definedName>
    <definedName name="GG" localSheetId="51">#REF!</definedName>
    <definedName name="GG" localSheetId="53">#REF!</definedName>
    <definedName name="GG" localSheetId="54">#REF!</definedName>
    <definedName name="GG" localSheetId="55">#REF!</definedName>
    <definedName name="GG" localSheetId="56">#REF!</definedName>
    <definedName name="GG" localSheetId="57">#REF!</definedName>
    <definedName name="GG" localSheetId="58">#REF!</definedName>
    <definedName name="GG" localSheetId="59">#REF!</definedName>
    <definedName name="GG" localSheetId="60">#REF!</definedName>
    <definedName name="GG" localSheetId="61">#REF!</definedName>
    <definedName name="GG" localSheetId="62">#REF!</definedName>
    <definedName name="GG" localSheetId="63">#REF!</definedName>
    <definedName name="GG" localSheetId="66">#REF!</definedName>
    <definedName name="GG" localSheetId="70">#REF!</definedName>
    <definedName name="GG" localSheetId="10">#REF!</definedName>
    <definedName name="GG" localSheetId="74">#REF!</definedName>
    <definedName name="GG" localSheetId="75">#REF!</definedName>
    <definedName name="GG" localSheetId="76">#REF!</definedName>
    <definedName name="GG" localSheetId="77">#REF!</definedName>
    <definedName name="GG" localSheetId="78">#REF!</definedName>
    <definedName name="GG" localSheetId="79">#REF!</definedName>
    <definedName name="GG" localSheetId="80">#REF!</definedName>
    <definedName name="GG" localSheetId="82">#REF!</definedName>
    <definedName name="GG" localSheetId="81">#REF!</definedName>
    <definedName name="GG" localSheetId="11">#REF!</definedName>
    <definedName name="GG" localSheetId="83">#REF!</definedName>
    <definedName name="GG" localSheetId="84">#REF!</definedName>
    <definedName name="GG" localSheetId="85">#REF!</definedName>
    <definedName name="GG" localSheetId="86">#REF!</definedName>
    <definedName name="GG" localSheetId="87">#REF!</definedName>
    <definedName name="GG" localSheetId="88">#REF!</definedName>
    <definedName name="GG" localSheetId="89">#REF!</definedName>
    <definedName name="GG" localSheetId="90">#REF!</definedName>
    <definedName name="GG" localSheetId="91">#REF!</definedName>
    <definedName name="GG" localSheetId="92">#REF!</definedName>
    <definedName name="GG" localSheetId="12">#REF!</definedName>
    <definedName name="GG">#REF!</definedName>
    <definedName name="gina" localSheetId="13">#REF!</definedName>
    <definedName name="gina" localSheetId="14">#REF!</definedName>
    <definedName name="gina" localSheetId="15">#REF!</definedName>
    <definedName name="gina" localSheetId="16">#REF!</definedName>
    <definedName name="gina" localSheetId="17">#REF!</definedName>
    <definedName name="gina" localSheetId="18">#REF!</definedName>
    <definedName name="gina" localSheetId="19">#REF!</definedName>
    <definedName name="gina" localSheetId="20">#REF!</definedName>
    <definedName name="gina" localSheetId="21">#REF!</definedName>
    <definedName name="gina" localSheetId="22">#REF!</definedName>
    <definedName name="gina" localSheetId="24">#REF!</definedName>
    <definedName name="gina" localSheetId="25">#REF!</definedName>
    <definedName name="gina" localSheetId="26">#REF!</definedName>
    <definedName name="gina" localSheetId="27">#REF!</definedName>
    <definedName name="gina" localSheetId="28">#REF!</definedName>
    <definedName name="gina" localSheetId="29">#REF!</definedName>
    <definedName name="gina" localSheetId="31">#REF!</definedName>
    <definedName name="gina" localSheetId="32">#REF!</definedName>
    <definedName name="gina" localSheetId="33">#REF!</definedName>
    <definedName name="gina" localSheetId="35">#REF!</definedName>
    <definedName name="gina" localSheetId="36">#REF!</definedName>
    <definedName name="gina" localSheetId="37">#REF!</definedName>
    <definedName name="gina" localSheetId="38">#REF!</definedName>
    <definedName name="gina" localSheetId="39">#REF!</definedName>
    <definedName name="gina" localSheetId="41">#REF!</definedName>
    <definedName name="gina" localSheetId="42">#REF!</definedName>
    <definedName name="gina" localSheetId="43">#REF!</definedName>
    <definedName name="gina" localSheetId="44">#REF!</definedName>
    <definedName name="gina" localSheetId="45">#REF!</definedName>
    <definedName name="gina" localSheetId="46">#REF!</definedName>
    <definedName name="gina" localSheetId="47">#REF!</definedName>
    <definedName name="gina" localSheetId="48">#REF!</definedName>
    <definedName name="gina" localSheetId="49">#REF!</definedName>
    <definedName name="gina" localSheetId="51">#REF!</definedName>
    <definedName name="gina" localSheetId="53">#REF!</definedName>
    <definedName name="gina" localSheetId="54">#REF!</definedName>
    <definedName name="gina" localSheetId="55">#REF!</definedName>
    <definedName name="gina" localSheetId="56">#REF!</definedName>
    <definedName name="gina" localSheetId="57">#REF!</definedName>
    <definedName name="gina" localSheetId="58">#REF!</definedName>
    <definedName name="gina" localSheetId="59">#REF!</definedName>
    <definedName name="gina" localSheetId="60">#REF!</definedName>
    <definedName name="gina" localSheetId="61">#REF!</definedName>
    <definedName name="gina" localSheetId="62">#REF!</definedName>
    <definedName name="gina" localSheetId="63">#REF!</definedName>
    <definedName name="gina" localSheetId="66">#REF!</definedName>
    <definedName name="gina" localSheetId="70">#REF!</definedName>
    <definedName name="gina" localSheetId="10">#REF!</definedName>
    <definedName name="gina" localSheetId="74">#REF!</definedName>
    <definedName name="gina" localSheetId="75">#REF!</definedName>
    <definedName name="gina" localSheetId="76">#REF!</definedName>
    <definedName name="gina" localSheetId="77">#REF!</definedName>
    <definedName name="gina" localSheetId="78">#REF!</definedName>
    <definedName name="gina" localSheetId="79">#REF!</definedName>
    <definedName name="gina" localSheetId="80">#REF!</definedName>
    <definedName name="gina" localSheetId="82">#REF!</definedName>
    <definedName name="gina" localSheetId="81">#REF!</definedName>
    <definedName name="gina" localSheetId="11">#REF!</definedName>
    <definedName name="gina" localSheetId="83">#REF!</definedName>
    <definedName name="gina" localSheetId="84">#REF!</definedName>
    <definedName name="gina" localSheetId="85">#REF!</definedName>
    <definedName name="gina" localSheetId="86">#REF!</definedName>
    <definedName name="gina" localSheetId="87">#REF!</definedName>
    <definedName name="gina" localSheetId="88">#REF!</definedName>
    <definedName name="gina" localSheetId="89">#REF!</definedName>
    <definedName name="gina" localSheetId="90">#REF!</definedName>
    <definedName name="gina" localSheetId="91">#REF!</definedName>
    <definedName name="gina" localSheetId="92">#REF!</definedName>
    <definedName name="gina" localSheetId="12">#REF!</definedName>
    <definedName name="gina">#REF!</definedName>
    <definedName name="GINAT" localSheetId="13">#REF!</definedName>
    <definedName name="GINAT" localSheetId="14">#REF!</definedName>
    <definedName name="GINAT" localSheetId="15">#REF!</definedName>
    <definedName name="GINAT" localSheetId="16">#REF!</definedName>
    <definedName name="GINAT" localSheetId="17">#REF!</definedName>
    <definedName name="GINAT" localSheetId="18">#REF!</definedName>
    <definedName name="GINAT" localSheetId="19">#REF!</definedName>
    <definedName name="GINAT" localSheetId="20">#REF!</definedName>
    <definedName name="GINAT" localSheetId="21">#REF!</definedName>
    <definedName name="GINAT" localSheetId="22">#REF!</definedName>
    <definedName name="GINAT" localSheetId="24">#REF!</definedName>
    <definedName name="GINAT" localSheetId="25">#REF!</definedName>
    <definedName name="GINAT" localSheetId="26">#REF!</definedName>
    <definedName name="GINAT" localSheetId="27">#REF!</definedName>
    <definedName name="GINAT" localSheetId="28">#REF!</definedName>
    <definedName name="GINAT" localSheetId="29">#REF!</definedName>
    <definedName name="GINAT" localSheetId="31">#REF!</definedName>
    <definedName name="GINAT" localSheetId="32">#REF!</definedName>
    <definedName name="GINAT" localSheetId="33">#REF!</definedName>
    <definedName name="GINAT" localSheetId="35">#REF!</definedName>
    <definedName name="GINAT" localSheetId="36">#REF!</definedName>
    <definedName name="GINAT" localSheetId="37">#REF!</definedName>
    <definedName name="GINAT" localSheetId="38">#REF!</definedName>
    <definedName name="GINAT" localSheetId="39">#REF!</definedName>
    <definedName name="GINAT" localSheetId="41">#REF!</definedName>
    <definedName name="GINAT" localSheetId="42">#REF!</definedName>
    <definedName name="GINAT" localSheetId="43">#REF!</definedName>
    <definedName name="GINAT" localSheetId="44">#REF!</definedName>
    <definedName name="GINAT" localSheetId="45">#REF!</definedName>
    <definedName name="GINAT" localSheetId="46">#REF!</definedName>
    <definedName name="GINAT" localSheetId="47">#REF!</definedName>
    <definedName name="GINAT" localSheetId="48">#REF!</definedName>
    <definedName name="GINAT" localSheetId="49">#REF!</definedName>
    <definedName name="GINAT" localSheetId="51">#REF!</definedName>
    <definedName name="GINAT" localSheetId="53">#REF!</definedName>
    <definedName name="GINAT" localSheetId="54">#REF!</definedName>
    <definedName name="GINAT" localSheetId="55">#REF!</definedName>
    <definedName name="GINAT" localSheetId="56">#REF!</definedName>
    <definedName name="GINAT" localSheetId="57">#REF!</definedName>
    <definedName name="GINAT" localSheetId="58">#REF!</definedName>
    <definedName name="GINAT" localSheetId="59">#REF!</definedName>
    <definedName name="GINAT" localSheetId="60">#REF!</definedName>
    <definedName name="GINAT" localSheetId="61">#REF!</definedName>
    <definedName name="GINAT" localSheetId="62">#REF!</definedName>
    <definedName name="GINAT" localSheetId="63">#REF!</definedName>
    <definedName name="GINAT" localSheetId="66">#REF!</definedName>
    <definedName name="GINAT" localSheetId="70">#REF!</definedName>
    <definedName name="GINAT" localSheetId="10">#REF!</definedName>
    <definedName name="GINAT" localSheetId="74">#REF!</definedName>
    <definedName name="GINAT" localSheetId="75">#REF!</definedName>
    <definedName name="GINAT" localSheetId="76">#REF!</definedName>
    <definedName name="GINAT" localSheetId="77">#REF!</definedName>
    <definedName name="GINAT" localSheetId="78">#REF!</definedName>
    <definedName name="GINAT" localSheetId="79">#REF!</definedName>
    <definedName name="GINAT" localSheetId="80">#REF!</definedName>
    <definedName name="GINAT" localSheetId="82">#REF!</definedName>
    <definedName name="GINAT" localSheetId="81">#REF!</definedName>
    <definedName name="GINAT" localSheetId="11">#REF!</definedName>
    <definedName name="GINAT" localSheetId="83">#REF!</definedName>
    <definedName name="GINAT" localSheetId="84">#REF!</definedName>
    <definedName name="GINAT" localSheetId="85">#REF!</definedName>
    <definedName name="GINAT" localSheetId="86">#REF!</definedName>
    <definedName name="GINAT" localSheetId="87">#REF!</definedName>
    <definedName name="GINAT" localSheetId="88">#REF!</definedName>
    <definedName name="GINAT" localSheetId="89">#REF!</definedName>
    <definedName name="GINAT" localSheetId="90">#REF!</definedName>
    <definedName name="GINAT" localSheetId="91">#REF!</definedName>
    <definedName name="GINAT" localSheetId="92">#REF!</definedName>
    <definedName name="GINAT" localSheetId="12">#REF!</definedName>
    <definedName name="GINAT">#REF!</definedName>
    <definedName name="GOTEO_1.1" localSheetId="13">#REF!</definedName>
    <definedName name="GOTEO_1.1" localSheetId="14">#REF!</definedName>
    <definedName name="GOTEO_1.1" localSheetId="15">#REF!</definedName>
    <definedName name="GOTEO_1.1" localSheetId="16">#REF!</definedName>
    <definedName name="GOTEO_1.1" localSheetId="17">#REF!</definedName>
    <definedName name="GOTEO_1.1" localSheetId="18">#REF!</definedName>
    <definedName name="GOTEO_1.1" localSheetId="19">#REF!</definedName>
    <definedName name="GOTEO_1.1" localSheetId="20">#REF!</definedName>
    <definedName name="GOTEO_1.1" localSheetId="21">#REF!</definedName>
    <definedName name="GOTEO_1.1" localSheetId="22">#REF!</definedName>
    <definedName name="GOTEO_1.1" localSheetId="24">#REF!</definedName>
    <definedName name="GOTEO_1.1" localSheetId="25">#REF!</definedName>
    <definedName name="GOTEO_1.1" localSheetId="26">#REF!</definedName>
    <definedName name="GOTEO_1.1" localSheetId="27">#REF!</definedName>
    <definedName name="GOTEO_1.1" localSheetId="28">#REF!</definedName>
    <definedName name="GOTEO_1.1" localSheetId="29">#REF!</definedName>
    <definedName name="GOTEO_1.1" localSheetId="31">#REF!</definedName>
    <definedName name="GOTEO_1.1" localSheetId="32">#REF!</definedName>
    <definedName name="GOTEO_1.1" localSheetId="33">#REF!</definedName>
    <definedName name="GOTEO_1.1" localSheetId="35">#REF!</definedName>
    <definedName name="GOTEO_1.1" localSheetId="36">#REF!</definedName>
    <definedName name="GOTEO_1.1" localSheetId="37">#REF!</definedName>
    <definedName name="GOTEO_1.1" localSheetId="38">#REF!</definedName>
    <definedName name="GOTEO_1.1" localSheetId="39">#REF!</definedName>
    <definedName name="GOTEO_1.1" localSheetId="41">#REF!</definedName>
    <definedName name="GOTEO_1.1" localSheetId="42">#REF!</definedName>
    <definedName name="GOTEO_1.1" localSheetId="43">#REF!</definedName>
    <definedName name="GOTEO_1.1" localSheetId="44">#REF!</definedName>
    <definedName name="GOTEO_1.1" localSheetId="45">#REF!</definedName>
    <definedName name="GOTEO_1.1" localSheetId="46">#REF!</definedName>
    <definedName name="GOTEO_1.1" localSheetId="47">#REF!</definedName>
    <definedName name="GOTEO_1.1" localSheetId="48">#REF!</definedName>
    <definedName name="GOTEO_1.1" localSheetId="49">#REF!</definedName>
    <definedName name="GOTEO_1.1" localSheetId="51">#REF!</definedName>
    <definedName name="GOTEO_1.1" localSheetId="53">#REF!</definedName>
    <definedName name="GOTEO_1.1" localSheetId="54">#REF!</definedName>
    <definedName name="GOTEO_1.1" localSheetId="55">#REF!</definedName>
    <definedName name="GOTEO_1.1" localSheetId="56">#REF!</definedName>
    <definedName name="GOTEO_1.1" localSheetId="57">#REF!</definedName>
    <definedName name="GOTEO_1.1" localSheetId="58">#REF!</definedName>
    <definedName name="GOTEO_1.1" localSheetId="59">#REF!</definedName>
    <definedName name="GOTEO_1.1" localSheetId="60">#REF!</definedName>
    <definedName name="GOTEO_1.1" localSheetId="61">#REF!</definedName>
    <definedName name="GOTEO_1.1" localSheetId="62">#REF!</definedName>
    <definedName name="GOTEO_1.1" localSheetId="63">#REF!</definedName>
    <definedName name="GOTEO_1.1" localSheetId="66">#REF!</definedName>
    <definedName name="GOTEO_1.1" localSheetId="70">#REF!</definedName>
    <definedName name="GOTEO_1.1" localSheetId="10">#REF!</definedName>
    <definedName name="GOTEO_1.1" localSheetId="74">#REF!</definedName>
    <definedName name="GOTEO_1.1" localSheetId="75">#REF!</definedName>
    <definedName name="GOTEO_1.1" localSheetId="76">#REF!</definedName>
    <definedName name="GOTEO_1.1" localSheetId="77">#REF!</definedName>
    <definedName name="GOTEO_1.1" localSheetId="78">#REF!</definedName>
    <definedName name="GOTEO_1.1" localSheetId="79">#REF!</definedName>
    <definedName name="GOTEO_1.1" localSheetId="80">#REF!</definedName>
    <definedName name="GOTEO_1.1" localSheetId="82">#REF!</definedName>
    <definedName name="GOTEO_1.1" localSheetId="81">#REF!</definedName>
    <definedName name="GOTEO_1.1" localSheetId="11">#REF!</definedName>
    <definedName name="GOTEO_1.1" localSheetId="83">#REF!</definedName>
    <definedName name="GOTEO_1.1" localSheetId="84">#REF!</definedName>
    <definedName name="GOTEO_1.1" localSheetId="85">#REF!</definedName>
    <definedName name="GOTEO_1.1" localSheetId="86">#REF!</definedName>
    <definedName name="GOTEO_1.1" localSheetId="87">#REF!</definedName>
    <definedName name="GOTEO_1.1" localSheetId="88">#REF!</definedName>
    <definedName name="GOTEO_1.1" localSheetId="89">#REF!</definedName>
    <definedName name="GOTEO_1.1" localSheetId="90">#REF!</definedName>
    <definedName name="GOTEO_1.1" localSheetId="91">#REF!</definedName>
    <definedName name="GOTEO_1.1" localSheetId="92">#REF!</definedName>
    <definedName name="GOTEO_1.1" localSheetId="12">#REF!</definedName>
    <definedName name="GOTEO_1.1">#REF!</definedName>
    <definedName name="H" localSheetId="13">#REF!</definedName>
    <definedName name="H" localSheetId="14">#REF!</definedName>
    <definedName name="H" localSheetId="15">#REF!</definedName>
    <definedName name="H" localSheetId="16">#REF!</definedName>
    <definedName name="H" localSheetId="17">#REF!</definedName>
    <definedName name="H" localSheetId="18">#REF!</definedName>
    <definedName name="H" localSheetId="19">#REF!</definedName>
    <definedName name="H" localSheetId="20">#REF!</definedName>
    <definedName name="H" localSheetId="21">#REF!</definedName>
    <definedName name="H" localSheetId="22">#REF!</definedName>
    <definedName name="H" localSheetId="24">#REF!</definedName>
    <definedName name="H" localSheetId="25">#REF!</definedName>
    <definedName name="H" localSheetId="26">#REF!</definedName>
    <definedName name="H" localSheetId="27">#REF!</definedName>
    <definedName name="H" localSheetId="28">#REF!</definedName>
    <definedName name="H" localSheetId="29">#REF!</definedName>
    <definedName name="H" localSheetId="31">#REF!</definedName>
    <definedName name="H" localSheetId="32">#REF!</definedName>
    <definedName name="H" localSheetId="33">#REF!</definedName>
    <definedName name="H" localSheetId="35">#REF!</definedName>
    <definedName name="H" localSheetId="36">#REF!</definedName>
    <definedName name="H" localSheetId="37">#REF!</definedName>
    <definedName name="H" localSheetId="38">#REF!</definedName>
    <definedName name="H" localSheetId="39">#REF!</definedName>
    <definedName name="H" localSheetId="41">#REF!</definedName>
    <definedName name="H" localSheetId="42">#REF!</definedName>
    <definedName name="H" localSheetId="43">#REF!</definedName>
    <definedName name="H" localSheetId="44">#REF!</definedName>
    <definedName name="H" localSheetId="45">#REF!</definedName>
    <definedName name="H" localSheetId="46">#REF!</definedName>
    <definedName name="H" localSheetId="47">#REF!</definedName>
    <definedName name="H" localSheetId="48">#REF!</definedName>
    <definedName name="H" localSheetId="49">#REF!</definedName>
    <definedName name="H" localSheetId="51">#REF!</definedName>
    <definedName name="H" localSheetId="53">#REF!</definedName>
    <definedName name="H" localSheetId="54">#REF!</definedName>
    <definedName name="H" localSheetId="55">#REF!</definedName>
    <definedName name="H" localSheetId="56">#REF!</definedName>
    <definedName name="H" localSheetId="57">#REF!</definedName>
    <definedName name="H" localSheetId="58">#REF!</definedName>
    <definedName name="H" localSheetId="59">#REF!</definedName>
    <definedName name="H" localSheetId="60">#REF!</definedName>
    <definedName name="H" localSheetId="61">#REF!</definedName>
    <definedName name="H" localSheetId="62">#REF!</definedName>
    <definedName name="H" localSheetId="63">#REF!</definedName>
    <definedName name="H" localSheetId="66">#REF!</definedName>
    <definedName name="H" localSheetId="70">#REF!</definedName>
    <definedName name="H" localSheetId="10">#REF!</definedName>
    <definedName name="H" localSheetId="74">#REF!</definedName>
    <definedName name="H" localSheetId="75">#REF!</definedName>
    <definedName name="H" localSheetId="76">#REF!</definedName>
    <definedName name="H" localSheetId="77">#REF!</definedName>
    <definedName name="H" localSheetId="78">#REF!</definedName>
    <definedName name="H" localSheetId="79">#REF!</definedName>
    <definedName name="H" localSheetId="80">#REF!</definedName>
    <definedName name="H" localSheetId="82">#REF!</definedName>
    <definedName name="H" localSheetId="81">#REF!</definedName>
    <definedName name="H" localSheetId="11">#REF!</definedName>
    <definedName name="H" localSheetId="83">#REF!</definedName>
    <definedName name="H" localSheetId="84">#REF!</definedName>
    <definedName name="H" localSheetId="85">#REF!</definedName>
    <definedName name="H" localSheetId="86">#REF!</definedName>
    <definedName name="H" localSheetId="87">#REF!</definedName>
    <definedName name="H" localSheetId="88">#REF!</definedName>
    <definedName name="H" localSheetId="89">#REF!</definedName>
    <definedName name="H" localSheetId="90">#REF!</definedName>
    <definedName name="H" localSheetId="91">#REF!</definedName>
    <definedName name="H" localSheetId="92">#REF!</definedName>
    <definedName name="H" localSheetId="12">#REF!</definedName>
    <definedName name="H">#REF!</definedName>
    <definedName name="HH" localSheetId="13">#REF!</definedName>
    <definedName name="HH" localSheetId="14">#REF!</definedName>
    <definedName name="HH" localSheetId="15">#REF!</definedName>
    <definedName name="HH" localSheetId="16">#REF!</definedName>
    <definedName name="HH" localSheetId="17">#REF!</definedName>
    <definedName name="HH" localSheetId="18">#REF!</definedName>
    <definedName name="HH" localSheetId="19">#REF!</definedName>
    <definedName name="HH" localSheetId="20">#REF!</definedName>
    <definedName name="HH" localSheetId="21">#REF!</definedName>
    <definedName name="HH" localSheetId="22">#REF!</definedName>
    <definedName name="HH" localSheetId="24">#REF!</definedName>
    <definedName name="HH" localSheetId="25">#REF!</definedName>
    <definedName name="HH" localSheetId="26">#REF!</definedName>
    <definedName name="HH" localSheetId="27">#REF!</definedName>
    <definedName name="HH" localSheetId="28">#REF!</definedName>
    <definedName name="HH" localSheetId="29">#REF!</definedName>
    <definedName name="HH" localSheetId="31">#REF!</definedName>
    <definedName name="HH" localSheetId="32">#REF!</definedName>
    <definedName name="HH" localSheetId="33">#REF!</definedName>
    <definedName name="HH" localSheetId="35">#REF!</definedName>
    <definedName name="HH" localSheetId="36">#REF!</definedName>
    <definedName name="HH" localSheetId="37">#REF!</definedName>
    <definedName name="HH" localSheetId="38">#REF!</definedName>
    <definedName name="HH" localSheetId="39">#REF!</definedName>
    <definedName name="HH" localSheetId="41">#REF!</definedName>
    <definedName name="HH" localSheetId="42">#REF!</definedName>
    <definedName name="HH" localSheetId="43">#REF!</definedName>
    <definedName name="HH" localSheetId="44">#REF!</definedName>
    <definedName name="HH" localSheetId="45">#REF!</definedName>
    <definedName name="HH" localSheetId="46">#REF!</definedName>
    <definedName name="HH" localSheetId="47">#REF!</definedName>
    <definedName name="HH" localSheetId="48">#REF!</definedName>
    <definedName name="HH" localSheetId="49">#REF!</definedName>
    <definedName name="HH" localSheetId="51">#REF!</definedName>
    <definedName name="HH" localSheetId="53">#REF!</definedName>
    <definedName name="HH" localSheetId="54">#REF!</definedName>
    <definedName name="HH" localSheetId="55">#REF!</definedName>
    <definedName name="HH" localSheetId="56">#REF!</definedName>
    <definedName name="HH" localSheetId="57">#REF!</definedName>
    <definedName name="HH" localSheetId="58">#REF!</definedName>
    <definedName name="HH" localSheetId="59">#REF!</definedName>
    <definedName name="HH" localSheetId="60">#REF!</definedName>
    <definedName name="HH" localSheetId="61">#REF!</definedName>
    <definedName name="HH" localSheetId="62">#REF!</definedName>
    <definedName name="HH" localSheetId="63">#REF!</definedName>
    <definedName name="HH" localSheetId="66">#REF!</definedName>
    <definedName name="HH" localSheetId="70">#REF!</definedName>
    <definedName name="HH" localSheetId="10">#REF!</definedName>
    <definedName name="HH" localSheetId="74">#REF!</definedName>
    <definedName name="HH" localSheetId="75">#REF!</definedName>
    <definedName name="HH" localSheetId="76">#REF!</definedName>
    <definedName name="HH" localSheetId="77">#REF!</definedName>
    <definedName name="HH" localSheetId="78">#REF!</definedName>
    <definedName name="HH" localSheetId="79">#REF!</definedName>
    <definedName name="HH" localSheetId="80">#REF!</definedName>
    <definedName name="HH" localSheetId="82">#REF!</definedName>
    <definedName name="HH" localSheetId="81">#REF!</definedName>
    <definedName name="HH" localSheetId="11">#REF!</definedName>
    <definedName name="HH" localSheetId="83">#REF!</definedName>
    <definedName name="HH" localSheetId="84">#REF!</definedName>
    <definedName name="HH" localSheetId="85">#REF!</definedName>
    <definedName name="HH" localSheetId="86">#REF!</definedName>
    <definedName name="HH" localSheetId="87">#REF!</definedName>
    <definedName name="HH" localSheetId="88">#REF!</definedName>
    <definedName name="HH" localSheetId="89">#REF!</definedName>
    <definedName name="HH" localSheetId="90">#REF!</definedName>
    <definedName name="HH" localSheetId="91">#REF!</definedName>
    <definedName name="HH" localSheetId="92">#REF!</definedName>
    <definedName name="HH" localSheetId="12">#REF!</definedName>
    <definedName name="HH">#REF!</definedName>
    <definedName name="HIERRO_NEGRO" localSheetId="13">#REF!</definedName>
    <definedName name="HIERRO_NEGRO" localSheetId="14">#REF!</definedName>
    <definedName name="HIERRO_NEGRO" localSheetId="15">#REF!</definedName>
    <definedName name="HIERRO_NEGRO" localSheetId="16">#REF!</definedName>
    <definedName name="HIERRO_NEGRO" localSheetId="17">#REF!</definedName>
    <definedName name="HIERRO_NEGRO" localSheetId="18">#REF!</definedName>
    <definedName name="HIERRO_NEGRO" localSheetId="19">#REF!</definedName>
    <definedName name="HIERRO_NEGRO" localSheetId="20">#REF!</definedName>
    <definedName name="HIERRO_NEGRO" localSheetId="21">#REF!</definedName>
    <definedName name="HIERRO_NEGRO" localSheetId="22">#REF!</definedName>
    <definedName name="HIERRO_NEGRO" localSheetId="24">#REF!</definedName>
    <definedName name="HIERRO_NEGRO" localSheetId="25">#REF!</definedName>
    <definedName name="HIERRO_NEGRO" localSheetId="26">#REF!</definedName>
    <definedName name="HIERRO_NEGRO" localSheetId="27">#REF!</definedName>
    <definedName name="HIERRO_NEGRO" localSheetId="28">#REF!</definedName>
    <definedName name="HIERRO_NEGRO" localSheetId="29">#REF!</definedName>
    <definedName name="HIERRO_NEGRO" localSheetId="31">#REF!</definedName>
    <definedName name="HIERRO_NEGRO" localSheetId="32">#REF!</definedName>
    <definedName name="HIERRO_NEGRO" localSheetId="33">#REF!</definedName>
    <definedName name="HIERRO_NEGRO" localSheetId="35">#REF!</definedName>
    <definedName name="HIERRO_NEGRO" localSheetId="36">#REF!</definedName>
    <definedName name="HIERRO_NEGRO" localSheetId="37">#REF!</definedName>
    <definedName name="HIERRO_NEGRO" localSheetId="38">#REF!</definedName>
    <definedName name="HIERRO_NEGRO" localSheetId="39">#REF!</definedName>
    <definedName name="HIERRO_NEGRO" localSheetId="41">#REF!</definedName>
    <definedName name="HIERRO_NEGRO" localSheetId="42">#REF!</definedName>
    <definedName name="HIERRO_NEGRO" localSheetId="43">#REF!</definedName>
    <definedName name="HIERRO_NEGRO" localSheetId="44">#REF!</definedName>
    <definedName name="HIERRO_NEGRO" localSheetId="45">#REF!</definedName>
    <definedName name="HIERRO_NEGRO" localSheetId="46">#REF!</definedName>
    <definedName name="HIERRO_NEGRO" localSheetId="47">#REF!</definedName>
    <definedName name="HIERRO_NEGRO" localSheetId="48">#REF!</definedName>
    <definedName name="HIERRO_NEGRO" localSheetId="49">#REF!</definedName>
    <definedName name="HIERRO_NEGRO" localSheetId="51">#REF!</definedName>
    <definedName name="HIERRO_NEGRO" localSheetId="53">#REF!</definedName>
    <definedName name="HIERRO_NEGRO" localSheetId="54">#REF!</definedName>
    <definedName name="HIERRO_NEGRO" localSheetId="55">#REF!</definedName>
    <definedName name="HIERRO_NEGRO" localSheetId="56">#REF!</definedName>
    <definedName name="HIERRO_NEGRO" localSheetId="57">#REF!</definedName>
    <definedName name="HIERRO_NEGRO" localSheetId="58">#REF!</definedName>
    <definedName name="HIERRO_NEGRO" localSheetId="59">#REF!</definedName>
    <definedName name="HIERRO_NEGRO" localSheetId="60">#REF!</definedName>
    <definedName name="HIERRO_NEGRO" localSheetId="61">#REF!</definedName>
    <definedName name="HIERRO_NEGRO" localSheetId="62">#REF!</definedName>
    <definedName name="HIERRO_NEGRO" localSheetId="63">#REF!</definedName>
    <definedName name="HIERRO_NEGRO" localSheetId="66">#REF!</definedName>
    <definedName name="HIERRO_NEGRO" localSheetId="70">#REF!</definedName>
    <definedName name="HIERRO_NEGRO" localSheetId="10">#REF!</definedName>
    <definedName name="HIERRO_NEGRO" localSheetId="74">#REF!</definedName>
    <definedName name="HIERRO_NEGRO" localSheetId="75">#REF!</definedName>
    <definedName name="HIERRO_NEGRO" localSheetId="76">#REF!</definedName>
    <definedName name="HIERRO_NEGRO" localSheetId="77">#REF!</definedName>
    <definedName name="HIERRO_NEGRO" localSheetId="78">#REF!</definedName>
    <definedName name="HIERRO_NEGRO" localSheetId="79">#REF!</definedName>
    <definedName name="HIERRO_NEGRO" localSheetId="80">#REF!</definedName>
    <definedName name="HIERRO_NEGRO" localSheetId="82">#REF!</definedName>
    <definedName name="HIERRO_NEGRO" localSheetId="81">#REF!</definedName>
    <definedName name="HIERRO_NEGRO" localSheetId="11">#REF!</definedName>
    <definedName name="HIERRO_NEGRO" localSheetId="83">#REF!</definedName>
    <definedName name="HIERRO_NEGRO" localSheetId="84">#REF!</definedName>
    <definedName name="HIERRO_NEGRO" localSheetId="85">#REF!</definedName>
    <definedName name="HIERRO_NEGRO" localSheetId="86">#REF!</definedName>
    <definedName name="HIERRO_NEGRO" localSheetId="87">#REF!</definedName>
    <definedName name="HIERRO_NEGRO" localSheetId="88">#REF!</definedName>
    <definedName name="HIERRO_NEGRO" localSheetId="89">#REF!</definedName>
    <definedName name="HIERRO_NEGRO" localSheetId="90">#REF!</definedName>
    <definedName name="HIERRO_NEGRO" localSheetId="91">#REF!</definedName>
    <definedName name="HIERRO_NEGRO" localSheetId="92">#REF!</definedName>
    <definedName name="HIERRO_NEGRO" localSheetId="12">#REF!</definedName>
    <definedName name="HIERRO_NEGRO">#REF!</definedName>
    <definedName name="I" localSheetId="13">#REF!</definedName>
    <definedName name="I" localSheetId="14">#REF!</definedName>
    <definedName name="I" localSheetId="15">#REF!</definedName>
    <definedName name="I" localSheetId="16">#REF!</definedName>
    <definedName name="I" localSheetId="17">#REF!</definedName>
    <definedName name="I" localSheetId="18">#REF!</definedName>
    <definedName name="I" localSheetId="19">#REF!</definedName>
    <definedName name="I" localSheetId="20">#REF!</definedName>
    <definedName name="I" localSheetId="21">#REF!</definedName>
    <definedName name="I" localSheetId="22">#REF!</definedName>
    <definedName name="I" localSheetId="24">#REF!</definedName>
    <definedName name="I" localSheetId="25">#REF!</definedName>
    <definedName name="I" localSheetId="26">#REF!</definedName>
    <definedName name="I" localSheetId="27">#REF!</definedName>
    <definedName name="I" localSheetId="28">#REF!</definedName>
    <definedName name="I" localSheetId="29">#REF!</definedName>
    <definedName name="I" localSheetId="31">#REF!</definedName>
    <definedName name="I" localSheetId="32">#REF!</definedName>
    <definedName name="I" localSheetId="33">#REF!</definedName>
    <definedName name="I" localSheetId="35">#REF!</definedName>
    <definedName name="I" localSheetId="36">#REF!</definedName>
    <definedName name="I" localSheetId="37">#REF!</definedName>
    <definedName name="I" localSheetId="38">#REF!</definedName>
    <definedName name="I" localSheetId="39">#REF!</definedName>
    <definedName name="I" localSheetId="41">#REF!</definedName>
    <definedName name="I" localSheetId="42">#REF!</definedName>
    <definedName name="I" localSheetId="43">#REF!</definedName>
    <definedName name="I" localSheetId="44">#REF!</definedName>
    <definedName name="I" localSheetId="45">#REF!</definedName>
    <definedName name="I" localSheetId="46">#REF!</definedName>
    <definedName name="I" localSheetId="47">#REF!</definedName>
    <definedName name="I" localSheetId="48">#REF!</definedName>
    <definedName name="I" localSheetId="49">#REF!</definedName>
    <definedName name="I" localSheetId="51">#REF!</definedName>
    <definedName name="I" localSheetId="53">#REF!</definedName>
    <definedName name="I" localSheetId="54">#REF!</definedName>
    <definedName name="I" localSheetId="55">#REF!</definedName>
    <definedName name="I" localSheetId="56">#REF!</definedName>
    <definedName name="I" localSheetId="57">#REF!</definedName>
    <definedName name="I" localSheetId="58">#REF!</definedName>
    <definedName name="I" localSheetId="59">#REF!</definedName>
    <definedName name="I" localSheetId="60">#REF!</definedName>
    <definedName name="I" localSheetId="61">#REF!</definedName>
    <definedName name="I" localSheetId="62">#REF!</definedName>
    <definedName name="I" localSheetId="63">#REF!</definedName>
    <definedName name="I" localSheetId="66">#REF!</definedName>
    <definedName name="I" localSheetId="70">#REF!</definedName>
    <definedName name="I" localSheetId="10">#REF!</definedName>
    <definedName name="I" localSheetId="74">#REF!</definedName>
    <definedName name="I" localSheetId="75">#REF!</definedName>
    <definedName name="I" localSheetId="76">#REF!</definedName>
    <definedName name="I" localSheetId="77">#REF!</definedName>
    <definedName name="I" localSheetId="78">#REF!</definedName>
    <definedName name="I" localSheetId="79">#REF!</definedName>
    <definedName name="I" localSheetId="80">#REF!</definedName>
    <definedName name="I" localSheetId="82">#REF!</definedName>
    <definedName name="I" localSheetId="81">#REF!</definedName>
    <definedName name="I" localSheetId="11">#REF!</definedName>
    <definedName name="I" localSheetId="83">#REF!</definedName>
    <definedName name="I" localSheetId="84">#REF!</definedName>
    <definedName name="I" localSheetId="85">#REF!</definedName>
    <definedName name="I" localSheetId="86">#REF!</definedName>
    <definedName name="I" localSheetId="87">#REF!</definedName>
    <definedName name="I" localSheetId="88">#REF!</definedName>
    <definedName name="I" localSheetId="89">#REF!</definedName>
    <definedName name="I" localSheetId="90">#REF!</definedName>
    <definedName name="I" localSheetId="91">#REF!</definedName>
    <definedName name="I" localSheetId="92">#REF!</definedName>
    <definedName name="I" localSheetId="12">#REF!</definedName>
    <definedName name="I">#REF!</definedName>
    <definedName name="II" localSheetId="13">#REF!</definedName>
    <definedName name="II" localSheetId="14">#REF!</definedName>
    <definedName name="II" localSheetId="15">#REF!</definedName>
    <definedName name="II" localSheetId="16">#REF!</definedName>
    <definedName name="II" localSheetId="17">#REF!</definedName>
    <definedName name="II" localSheetId="18">#REF!</definedName>
    <definedName name="II" localSheetId="19">#REF!</definedName>
    <definedName name="II" localSheetId="20">#REF!</definedName>
    <definedName name="II" localSheetId="21">#REF!</definedName>
    <definedName name="II" localSheetId="22">#REF!</definedName>
    <definedName name="II" localSheetId="24">#REF!</definedName>
    <definedName name="II" localSheetId="25">#REF!</definedName>
    <definedName name="II" localSheetId="26">#REF!</definedName>
    <definedName name="II" localSheetId="27">#REF!</definedName>
    <definedName name="II" localSheetId="28">#REF!</definedName>
    <definedName name="II" localSheetId="29">#REF!</definedName>
    <definedName name="II" localSheetId="31">#REF!</definedName>
    <definedName name="II" localSheetId="32">#REF!</definedName>
    <definedName name="II" localSheetId="33">#REF!</definedName>
    <definedName name="II" localSheetId="35">#REF!</definedName>
    <definedName name="II" localSheetId="36">#REF!</definedName>
    <definedName name="II" localSheetId="37">#REF!</definedName>
    <definedName name="II" localSheetId="38">#REF!</definedName>
    <definedName name="II" localSheetId="39">#REF!</definedName>
    <definedName name="II" localSheetId="41">#REF!</definedName>
    <definedName name="II" localSheetId="42">#REF!</definedName>
    <definedName name="II" localSheetId="43">#REF!</definedName>
    <definedName name="II" localSheetId="44">#REF!</definedName>
    <definedName name="II" localSheetId="45">#REF!</definedName>
    <definedName name="II" localSheetId="46">#REF!</definedName>
    <definedName name="II" localSheetId="47">#REF!</definedName>
    <definedName name="II" localSheetId="48">#REF!</definedName>
    <definedName name="II" localSheetId="49">#REF!</definedName>
    <definedName name="II" localSheetId="51">#REF!</definedName>
    <definedName name="II" localSheetId="53">#REF!</definedName>
    <definedName name="II" localSheetId="54">#REF!</definedName>
    <definedName name="II" localSheetId="55">#REF!</definedName>
    <definedName name="II" localSheetId="56">#REF!</definedName>
    <definedName name="II" localSheetId="57">#REF!</definedName>
    <definedName name="II" localSheetId="58">#REF!</definedName>
    <definedName name="II" localSheetId="59">#REF!</definedName>
    <definedName name="II" localSheetId="60">#REF!</definedName>
    <definedName name="II" localSheetId="61">#REF!</definedName>
    <definedName name="II" localSheetId="62">#REF!</definedName>
    <definedName name="II" localSheetId="63">#REF!</definedName>
    <definedName name="II" localSheetId="66">#REF!</definedName>
    <definedName name="II" localSheetId="70">#REF!</definedName>
    <definedName name="II" localSheetId="10">#REF!</definedName>
    <definedName name="II" localSheetId="74">#REF!</definedName>
    <definedName name="II" localSheetId="75">#REF!</definedName>
    <definedName name="II" localSheetId="76">#REF!</definedName>
    <definedName name="II" localSheetId="77">#REF!</definedName>
    <definedName name="II" localSheetId="78">#REF!</definedName>
    <definedName name="II" localSheetId="79">#REF!</definedName>
    <definedName name="II" localSheetId="80">#REF!</definedName>
    <definedName name="II" localSheetId="82">#REF!</definedName>
    <definedName name="II" localSheetId="81">#REF!</definedName>
    <definedName name="II" localSheetId="11">#REF!</definedName>
    <definedName name="II" localSheetId="83">#REF!</definedName>
    <definedName name="II" localSheetId="84">#REF!</definedName>
    <definedName name="II" localSheetId="85">#REF!</definedName>
    <definedName name="II" localSheetId="86">#REF!</definedName>
    <definedName name="II" localSheetId="87">#REF!</definedName>
    <definedName name="II" localSheetId="88">#REF!</definedName>
    <definedName name="II" localSheetId="89">#REF!</definedName>
    <definedName name="II" localSheetId="90">#REF!</definedName>
    <definedName name="II" localSheetId="91">#REF!</definedName>
    <definedName name="II" localSheetId="92">#REF!</definedName>
    <definedName name="II" localSheetId="12">#REF!</definedName>
    <definedName name="II">#REF!</definedName>
    <definedName name="inamovible" localSheetId="13">#REF!</definedName>
    <definedName name="inamovible" localSheetId="14">#REF!</definedName>
    <definedName name="inamovible" localSheetId="15">#REF!</definedName>
    <definedName name="inamovible" localSheetId="16">#REF!</definedName>
    <definedName name="inamovible" localSheetId="17">#REF!</definedName>
    <definedName name="inamovible" localSheetId="18">#REF!</definedName>
    <definedName name="inamovible" localSheetId="19">#REF!</definedName>
    <definedName name="inamovible" localSheetId="20">#REF!</definedName>
    <definedName name="inamovible" localSheetId="21">#REF!</definedName>
    <definedName name="inamovible" localSheetId="22">#REF!</definedName>
    <definedName name="inamovible" localSheetId="24">#REF!</definedName>
    <definedName name="inamovible" localSheetId="25">#REF!</definedName>
    <definedName name="inamovible" localSheetId="26">#REF!</definedName>
    <definedName name="inamovible" localSheetId="27">#REF!</definedName>
    <definedName name="inamovible" localSheetId="28">#REF!</definedName>
    <definedName name="inamovible" localSheetId="29">#REF!</definedName>
    <definedName name="inamovible" localSheetId="31">#REF!</definedName>
    <definedName name="inamovible" localSheetId="32">#REF!</definedName>
    <definedName name="inamovible" localSheetId="33">#REF!</definedName>
    <definedName name="inamovible" localSheetId="35">#REF!</definedName>
    <definedName name="inamovible" localSheetId="36">#REF!</definedName>
    <definedName name="inamovible" localSheetId="37">#REF!</definedName>
    <definedName name="inamovible" localSheetId="38">#REF!</definedName>
    <definedName name="inamovible" localSheetId="39">#REF!</definedName>
    <definedName name="inamovible" localSheetId="41">#REF!</definedName>
    <definedName name="inamovible" localSheetId="42">#REF!</definedName>
    <definedName name="inamovible" localSheetId="43">#REF!</definedName>
    <definedName name="inamovible" localSheetId="44">#REF!</definedName>
    <definedName name="inamovible" localSheetId="45">#REF!</definedName>
    <definedName name="inamovible" localSheetId="46">#REF!</definedName>
    <definedName name="inamovible" localSheetId="47">#REF!</definedName>
    <definedName name="inamovible" localSheetId="48">#REF!</definedName>
    <definedName name="inamovible" localSheetId="49">#REF!</definedName>
    <definedName name="inamovible" localSheetId="51">#REF!</definedName>
    <definedName name="inamovible" localSheetId="53">#REF!</definedName>
    <definedName name="inamovible" localSheetId="54">#REF!</definedName>
    <definedName name="inamovible" localSheetId="55">#REF!</definedName>
    <definedName name="inamovible" localSheetId="56">#REF!</definedName>
    <definedName name="inamovible" localSheetId="57">#REF!</definedName>
    <definedName name="inamovible" localSheetId="58">#REF!</definedName>
    <definedName name="inamovible" localSheetId="59">#REF!</definedName>
    <definedName name="inamovible" localSheetId="60">#REF!</definedName>
    <definedName name="inamovible" localSheetId="61">#REF!</definedName>
    <definedName name="inamovible" localSheetId="62">#REF!</definedName>
    <definedName name="inamovible" localSheetId="63">#REF!</definedName>
    <definedName name="inamovible" localSheetId="66">#REF!</definedName>
    <definedName name="inamovible" localSheetId="70">#REF!</definedName>
    <definedName name="inamovible" localSheetId="10">#REF!</definedName>
    <definedName name="inamovible" localSheetId="74">#REF!</definedName>
    <definedName name="inamovible" localSheetId="75">#REF!</definedName>
    <definedName name="inamovible" localSheetId="76">#REF!</definedName>
    <definedName name="inamovible" localSheetId="77">#REF!</definedName>
    <definedName name="inamovible" localSheetId="78">#REF!</definedName>
    <definedName name="inamovible" localSheetId="79">#REF!</definedName>
    <definedName name="inamovible" localSheetId="80">#REF!</definedName>
    <definedName name="inamovible" localSheetId="82">#REF!</definedName>
    <definedName name="inamovible" localSheetId="81">#REF!</definedName>
    <definedName name="inamovible" localSheetId="11">#REF!</definedName>
    <definedName name="inamovible" localSheetId="83">#REF!</definedName>
    <definedName name="inamovible" localSheetId="84">#REF!</definedName>
    <definedName name="inamovible" localSheetId="85">#REF!</definedName>
    <definedName name="inamovible" localSheetId="86">#REF!</definedName>
    <definedName name="inamovible" localSheetId="87">#REF!</definedName>
    <definedName name="inamovible" localSheetId="88">#REF!</definedName>
    <definedName name="inamovible" localSheetId="89">#REF!</definedName>
    <definedName name="inamovible" localSheetId="90">#REF!</definedName>
    <definedName name="inamovible" localSheetId="91">#REF!</definedName>
    <definedName name="inamovible" localSheetId="92">#REF!</definedName>
    <definedName name="inamovible" localSheetId="12">#REF!</definedName>
    <definedName name="inamovible">#REF!</definedName>
    <definedName name="INDC" localSheetId="13">#REF!</definedName>
    <definedName name="INDC" localSheetId="14">#REF!</definedName>
    <definedName name="INDC" localSheetId="15">#REF!</definedName>
    <definedName name="INDC" localSheetId="16">#REF!</definedName>
    <definedName name="INDC" localSheetId="17">#REF!</definedName>
    <definedName name="INDC" localSheetId="18">#REF!</definedName>
    <definedName name="INDC" localSheetId="19">#REF!</definedName>
    <definedName name="INDC" localSheetId="20">#REF!</definedName>
    <definedName name="INDC" localSheetId="21">#REF!</definedName>
    <definedName name="INDC" localSheetId="22">#REF!</definedName>
    <definedName name="INDC" localSheetId="24">#REF!</definedName>
    <definedName name="INDC" localSheetId="25">#REF!</definedName>
    <definedName name="INDC" localSheetId="26">#REF!</definedName>
    <definedName name="INDC" localSheetId="27">#REF!</definedName>
    <definedName name="INDC" localSheetId="28">#REF!</definedName>
    <definedName name="INDC" localSheetId="29">#REF!</definedName>
    <definedName name="INDC" localSheetId="31">#REF!</definedName>
    <definedName name="INDC" localSheetId="32">#REF!</definedName>
    <definedName name="INDC" localSheetId="33">#REF!</definedName>
    <definedName name="INDC" localSheetId="35">#REF!</definedName>
    <definedName name="INDC" localSheetId="36">#REF!</definedName>
    <definedName name="INDC" localSheetId="37">#REF!</definedName>
    <definedName name="INDC" localSheetId="38">#REF!</definedName>
    <definedName name="INDC" localSheetId="39">#REF!</definedName>
    <definedName name="INDC" localSheetId="41">#REF!</definedName>
    <definedName name="INDC" localSheetId="42">#REF!</definedName>
    <definedName name="INDC" localSheetId="43">#REF!</definedName>
    <definedName name="INDC" localSheetId="44">#REF!</definedName>
    <definedName name="INDC" localSheetId="45">#REF!</definedName>
    <definedName name="INDC" localSheetId="46">#REF!</definedName>
    <definedName name="INDC" localSheetId="47">#REF!</definedName>
    <definedName name="INDC" localSheetId="48">#REF!</definedName>
    <definedName name="INDC" localSheetId="49">#REF!</definedName>
    <definedName name="INDC" localSheetId="51">#REF!</definedName>
    <definedName name="INDC" localSheetId="53">#REF!</definedName>
    <definedName name="INDC" localSheetId="54">#REF!</definedName>
    <definedName name="INDC" localSheetId="55">#REF!</definedName>
    <definedName name="INDC" localSheetId="56">#REF!</definedName>
    <definedName name="INDC" localSheetId="57">#REF!</definedName>
    <definedName name="INDC" localSheetId="58">#REF!</definedName>
    <definedName name="INDC" localSheetId="59">#REF!</definedName>
    <definedName name="INDC" localSheetId="60">#REF!</definedName>
    <definedName name="INDC" localSheetId="61">#REF!</definedName>
    <definedName name="INDC" localSheetId="62">#REF!</definedName>
    <definedName name="INDC" localSheetId="63">#REF!</definedName>
    <definedName name="INDC" localSheetId="66">#REF!</definedName>
    <definedName name="INDC" localSheetId="70">#REF!</definedName>
    <definedName name="INDC" localSheetId="10">#REF!</definedName>
    <definedName name="INDC" localSheetId="74">#REF!</definedName>
    <definedName name="INDC" localSheetId="75">#REF!</definedName>
    <definedName name="INDC" localSheetId="76">#REF!</definedName>
    <definedName name="INDC" localSheetId="77">#REF!</definedName>
    <definedName name="INDC" localSheetId="78">#REF!</definedName>
    <definedName name="INDC" localSheetId="79">#REF!</definedName>
    <definedName name="INDC" localSheetId="80">#REF!</definedName>
    <definedName name="INDC" localSheetId="82">#REF!</definedName>
    <definedName name="INDC" localSheetId="81">#REF!</definedName>
    <definedName name="INDC" localSheetId="11">#REF!</definedName>
    <definedName name="INDC" localSheetId="83">#REF!</definedName>
    <definedName name="INDC" localSheetId="84">#REF!</definedName>
    <definedName name="INDC" localSheetId="85">#REF!</definedName>
    <definedName name="INDC" localSheetId="86">#REF!</definedName>
    <definedName name="INDC" localSheetId="87">#REF!</definedName>
    <definedName name="INDC" localSheetId="88">#REF!</definedName>
    <definedName name="INDC" localSheetId="89">#REF!</definedName>
    <definedName name="INDC" localSheetId="90">#REF!</definedName>
    <definedName name="INDC" localSheetId="91">#REF!</definedName>
    <definedName name="INDC" localSheetId="92">#REF!</definedName>
    <definedName name="INDC" localSheetId="12">#REF!</definedName>
    <definedName name="INDC">#REF!</definedName>
    <definedName name="INDT" localSheetId="13">#REF!</definedName>
    <definedName name="INDT" localSheetId="14">#REF!</definedName>
    <definedName name="INDT" localSheetId="15">#REF!</definedName>
    <definedName name="INDT" localSheetId="16">#REF!</definedName>
    <definedName name="INDT" localSheetId="17">#REF!</definedName>
    <definedName name="INDT" localSheetId="18">#REF!</definedName>
    <definedName name="INDT" localSheetId="19">#REF!</definedName>
    <definedName name="INDT" localSheetId="20">#REF!</definedName>
    <definedName name="INDT" localSheetId="21">#REF!</definedName>
    <definedName name="INDT" localSheetId="22">#REF!</definedName>
    <definedName name="INDT" localSheetId="24">#REF!</definedName>
    <definedName name="INDT" localSheetId="25">#REF!</definedName>
    <definedName name="INDT" localSheetId="26">#REF!</definedName>
    <definedName name="INDT" localSheetId="27">#REF!</definedName>
    <definedName name="INDT" localSheetId="28">#REF!</definedName>
    <definedName name="INDT" localSheetId="29">#REF!</definedName>
    <definedName name="INDT" localSheetId="31">#REF!</definedName>
    <definedName name="INDT" localSheetId="32">#REF!</definedName>
    <definedName name="INDT" localSheetId="33">#REF!</definedName>
    <definedName name="INDT" localSheetId="35">#REF!</definedName>
    <definedName name="INDT" localSheetId="36">#REF!</definedName>
    <definedName name="INDT" localSheetId="37">#REF!</definedName>
    <definedName name="INDT" localSheetId="38">#REF!</definedName>
    <definedName name="INDT" localSheetId="39">#REF!</definedName>
    <definedName name="INDT" localSheetId="41">#REF!</definedName>
    <definedName name="INDT" localSheetId="42">#REF!</definedName>
    <definedName name="INDT" localSheetId="43">#REF!</definedName>
    <definedName name="INDT" localSheetId="44">#REF!</definedName>
    <definedName name="INDT" localSheetId="45">#REF!</definedName>
    <definedName name="INDT" localSheetId="46">#REF!</definedName>
    <definedName name="INDT" localSheetId="47">#REF!</definedName>
    <definedName name="INDT" localSheetId="48">#REF!</definedName>
    <definedName name="INDT" localSheetId="49">#REF!</definedName>
    <definedName name="INDT" localSheetId="51">#REF!</definedName>
    <definedName name="INDT" localSheetId="53">#REF!</definedName>
    <definedName name="INDT" localSheetId="54">#REF!</definedName>
    <definedName name="INDT" localSheetId="55">#REF!</definedName>
    <definedName name="INDT" localSheetId="56">#REF!</definedName>
    <definedName name="INDT" localSheetId="57">#REF!</definedName>
    <definedName name="INDT" localSheetId="58">#REF!</definedName>
    <definedName name="INDT" localSheetId="59">#REF!</definedName>
    <definedName name="INDT" localSheetId="60">#REF!</definedName>
    <definedName name="INDT" localSheetId="61">#REF!</definedName>
    <definedName name="INDT" localSheetId="62">#REF!</definedName>
    <definedName name="INDT" localSheetId="63">#REF!</definedName>
    <definedName name="INDT" localSheetId="66">#REF!</definedName>
    <definedName name="INDT" localSheetId="70">#REF!</definedName>
    <definedName name="INDT" localSheetId="10">#REF!</definedName>
    <definedName name="INDT" localSheetId="74">#REF!</definedName>
    <definedName name="INDT" localSheetId="75">#REF!</definedName>
    <definedName name="INDT" localSheetId="76">#REF!</definedName>
    <definedName name="INDT" localSheetId="77">#REF!</definedName>
    <definedName name="INDT" localSheetId="78">#REF!</definedName>
    <definedName name="INDT" localSheetId="79">#REF!</definedName>
    <definedName name="INDT" localSheetId="80">#REF!</definedName>
    <definedName name="INDT" localSheetId="82">#REF!</definedName>
    <definedName name="INDT" localSheetId="81">#REF!</definedName>
    <definedName name="INDT" localSheetId="11">#REF!</definedName>
    <definedName name="INDT" localSheetId="83">#REF!</definedName>
    <definedName name="INDT" localSheetId="84">#REF!</definedName>
    <definedName name="INDT" localSheetId="85">#REF!</definedName>
    <definedName name="INDT" localSheetId="86">#REF!</definedName>
    <definedName name="INDT" localSheetId="87">#REF!</definedName>
    <definedName name="INDT" localSheetId="88">#REF!</definedName>
    <definedName name="INDT" localSheetId="89">#REF!</definedName>
    <definedName name="INDT" localSheetId="90">#REF!</definedName>
    <definedName name="INDT" localSheetId="91">#REF!</definedName>
    <definedName name="INDT" localSheetId="92">#REF!</definedName>
    <definedName name="INDT" localSheetId="12">#REF!</definedName>
    <definedName name="INDT">#REF!</definedName>
    <definedName name="INDV" localSheetId="13">#REF!</definedName>
    <definedName name="INDV" localSheetId="14">#REF!</definedName>
    <definedName name="INDV" localSheetId="15">#REF!</definedName>
    <definedName name="INDV" localSheetId="16">#REF!</definedName>
    <definedName name="INDV" localSheetId="17">#REF!</definedName>
    <definedName name="INDV" localSheetId="18">#REF!</definedName>
    <definedName name="INDV" localSheetId="19">#REF!</definedName>
    <definedName name="INDV" localSheetId="20">#REF!</definedName>
    <definedName name="INDV" localSheetId="21">#REF!</definedName>
    <definedName name="INDV" localSheetId="22">#REF!</definedName>
    <definedName name="INDV" localSheetId="24">#REF!</definedName>
    <definedName name="INDV" localSheetId="25">#REF!</definedName>
    <definedName name="INDV" localSheetId="26">#REF!</definedName>
    <definedName name="INDV" localSheetId="27">#REF!</definedName>
    <definedName name="INDV" localSheetId="28">#REF!</definedName>
    <definedName name="INDV" localSheetId="29">#REF!</definedName>
    <definedName name="INDV" localSheetId="31">#REF!</definedName>
    <definedName name="INDV" localSheetId="32">#REF!</definedName>
    <definedName name="INDV" localSheetId="33">#REF!</definedName>
    <definedName name="INDV" localSheetId="35">#REF!</definedName>
    <definedName name="INDV" localSheetId="36">#REF!</definedName>
    <definedName name="INDV" localSheetId="37">#REF!</definedName>
    <definedName name="INDV" localSheetId="38">#REF!</definedName>
    <definedName name="INDV" localSheetId="39">#REF!</definedName>
    <definedName name="INDV" localSheetId="41">#REF!</definedName>
    <definedName name="INDV" localSheetId="42">#REF!</definedName>
    <definedName name="INDV" localSheetId="43">#REF!</definedName>
    <definedName name="INDV" localSheetId="44">#REF!</definedName>
    <definedName name="INDV" localSheetId="45">#REF!</definedName>
    <definedName name="INDV" localSheetId="46">#REF!</definedName>
    <definedName name="INDV" localSheetId="47">#REF!</definedName>
    <definedName name="INDV" localSheetId="48">#REF!</definedName>
    <definedName name="INDV" localSheetId="49">#REF!</definedName>
    <definedName name="INDV" localSheetId="51">#REF!</definedName>
    <definedName name="INDV" localSheetId="53">#REF!</definedName>
    <definedName name="INDV" localSheetId="54">#REF!</definedName>
    <definedName name="INDV" localSheetId="55">#REF!</definedName>
    <definedName name="INDV" localSheetId="56">#REF!</definedName>
    <definedName name="INDV" localSheetId="57">#REF!</definedName>
    <definedName name="INDV" localSheetId="58">#REF!</definedName>
    <definedName name="INDV" localSheetId="59">#REF!</definedName>
    <definedName name="INDV" localSheetId="60">#REF!</definedName>
    <definedName name="INDV" localSheetId="61">#REF!</definedName>
    <definedName name="INDV" localSheetId="62">#REF!</definedName>
    <definedName name="INDV" localSheetId="63">#REF!</definedName>
    <definedName name="INDV" localSheetId="66">#REF!</definedName>
    <definedName name="INDV" localSheetId="70">#REF!</definedName>
    <definedName name="INDV" localSheetId="10">#REF!</definedName>
    <definedName name="INDV" localSheetId="74">#REF!</definedName>
    <definedName name="INDV" localSheetId="75">#REF!</definedName>
    <definedName name="INDV" localSheetId="76">#REF!</definedName>
    <definedName name="INDV" localSheetId="77">#REF!</definedName>
    <definedName name="INDV" localSheetId="78">#REF!</definedName>
    <definedName name="INDV" localSheetId="79">#REF!</definedName>
    <definedName name="INDV" localSheetId="80">#REF!</definedName>
    <definedName name="INDV" localSheetId="82">#REF!</definedName>
    <definedName name="INDV" localSheetId="81">#REF!</definedName>
    <definedName name="INDV" localSheetId="11">#REF!</definedName>
    <definedName name="INDV" localSheetId="83">#REF!</definedName>
    <definedName name="INDV" localSheetId="84">#REF!</definedName>
    <definedName name="INDV" localSheetId="85">#REF!</definedName>
    <definedName name="INDV" localSheetId="86">#REF!</definedName>
    <definedName name="INDV" localSheetId="87">#REF!</definedName>
    <definedName name="INDV" localSheetId="88">#REF!</definedName>
    <definedName name="INDV" localSheetId="89">#REF!</definedName>
    <definedName name="INDV" localSheetId="90">#REF!</definedName>
    <definedName name="INDV" localSheetId="91">#REF!</definedName>
    <definedName name="INDV" localSheetId="92">#REF!</definedName>
    <definedName name="INDV" localSheetId="12">#REF!</definedName>
    <definedName name="INDV">#REF!</definedName>
    <definedName name="J" localSheetId="13">#REF!</definedName>
    <definedName name="J" localSheetId="14">#REF!</definedName>
    <definedName name="J" localSheetId="15">#REF!</definedName>
    <definedName name="J" localSheetId="16">#REF!</definedName>
    <definedName name="J" localSheetId="17">#REF!</definedName>
    <definedName name="J" localSheetId="18">#REF!</definedName>
    <definedName name="J" localSheetId="19">#REF!</definedName>
    <definedName name="J" localSheetId="20">#REF!</definedName>
    <definedName name="J" localSheetId="21">#REF!</definedName>
    <definedName name="J" localSheetId="22">#REF!</definedName>
    <definedName name="J" localSheetId="24">#REF!</definedName>
    <definedName name="J" localSheetId="25">#REF!</definedName>
    <definedName name="J" localSheetId="26">#REF!</definedName>
    <definedName name="J" localSheetId="27">#REF!</definedName>
    <definedName name="J" localSheetId="28">#REF!</definedName>
    <definedName name="J" localSheetId="29">#REF!</definedName>
    <definedName name="J" localSheetId="31">#REF!</definedName>
    <definedName name="J" localSheetId="32">#REF!</definedName>
    <definedName name="J" localSheetId="33">#REF!</definedName>
    <definedName name="J" localSheetId="35">#REF!</definedName>
    <definedName name="J" localSheetId="36">#REF!</definedName>
    <definedName name="J" localSheetId="37">#REF!</definedName>
    <definedName name="J" localSheetId="38">#REF!</definedName>
    <definedName name="J" localSheetId="39">#REF!</definedName>
    <definedName name="J" localSheetId="41">#REF!</definedName>
    <definedName name="J" localSheetId="42">#REF!</definedName>
    <definedName name="J" localSheetId="43">#REF!</definedName>
    <definedName name="J" localSheetId="44">#REF!</definedName>
    <definedName name="J" localSheetId="45">#REF!</definedName>
    <definedName name="J" localSheetId="46">#REF!</definedName>
    <definedName name="J" localSheetId="47">#REF!</definedName>
    <definedName name="J" localSheetId="48">#REF!</definedName>
    <definedName name="J" localSheetId="49">#REF!</definedName>
    <definedName name="J" localSheetId="51">#REF!</definedName>
    <definedName name="J" localSheetId="53">#REF!</definedName>
    <definedName name="J" localSheetId="54">#REF!</definedName>
    <definedName name="J" localSheetId="55">#REF!</definedName>
    <definedName name="J" localSheetId="56">#REF!</definedName>
    <definedName name="J" localSheetId="57">#REF!</definedName>
    <definedName name="J" localSheetId="58">#REF!</definedName>
    <definedName name="J" localSheetId="59">#REF!</definedName>
    <definedName name="J" localSheetId="60">#REF!</definedName>
    <definedName name="J" localSheetId="61">#REF!</definedName>
    <definedName name="J" localSheetId="62">#REF!</definedName>
    <definedName name="J" localSheetId="63">#REF!</definedName>
    <definedName name="J" localSheetId="66">#REF!</definedName>
    <definedName name="J" localSheetId="70">#REF!</definedName>
    <definedName name="J" localSheetId="10">#REF!</definedName>
    <definedName name="J" localSheetId="74">#REF!</definedName>
    <definedName name="J" localSheetId="75">#REF!</definedName>
    <definedName name="J" localSheetId="76">#REF!</definedName>
    <definedName name="J" localSheetId="77">#REF!</definedName>
    <definedName name="J" localSheetId="78">#REF!</definedName>
    <definedName name="J" localSheetId="79">#REF!</definedName>
    <definedName name="J" localSheetId="80">#REF!</definedName>
    <definedName name="J" localSheetId="82">#REF!</definedName>
    <definedName name="J" localSheetId="81">#REF!</definedName>
    <definedName name="J" localSheetId="11">#REF!</definedName>
    <definedName name="J" localSheetId="83">#REF!</definedName>
    <definedName name="J" localSheetId="84">#REF!</definedName>
    <definedName name="J" localSheetId="85">#REF!</definedName>
    <definedName name="J" localSheetId="86">#REF!</definedName>
    <definedName name="J" localSheetId="87">#REF!</definedName>
    <definedName name="J" localSheetId="88">#REF!</definedName>
    <definedName name="J" localSheetId="89">#REF!</definedName>
    <definedName name="J" localSheetId="90">#REF!</definedName>
    <definedName name="J" localSheetId="91">#REF!</definedName>
    <definedName name="J" localSheetId="92">#REF!</definedName>
    <definedName name="J" localSheetId="12">#REF!</definedName>
    <definedName name="J">#REF!</definedName>
    <definedName name="jj" localSheetId="13">#REF!</definedName>
    <definedName name="jj" localSheetId="14">#REF!</definedName>
    <definedName name="jj" localSheetId="15">#REF!</definedName>
    <definedName name="jj" localSheetId="16">#REF!</definedName>
    <definedName name="jj" localSheetId="17">#REF!</definedName>
    <definedName name="jj" localSheetId="18">#REF!</definedName>
    <definedName name="jj" localSheetId="19">#REF!</definedName>
    <definedName name="jj" localSheetId="20">#REF!</definedName>
    <definedName name="jj" localSheetId="21">#REF!</definedName>
    <definedName name="jj" localSheetId="22">#REF!</definedName>
    <definedName name="jj" localSheetId="24">#REF!</definedName>
    <definedName name="jj" localSheetId="25">#REF!</definedName>
    <definedName name="jj" localSheetId="26">#REF!</definedName>
    <definedName name="jj" localSheetId="27">#REF!</definedName>
    <definedName name="jj" localSheetId="28">#REF!</definedName>
    <definedName name="jj" localSheetId="29">#REF!</definedName>
    <definedName name="jj" localSheetId="31">#REF!</definedName>
    <definedName name="jj" localSheetId="32">#REF!</definedName>
    <definedName name="jj" localSheetId="33">#REF!</definedName>
    <definedName name="jj" localSheetId="35">#REF!</definedName>
    <definedName name="jj" localSheetId="36">#REF!</definedName>
    <definedName name="jj" localSheetId="37">#REF!</definedName>
    <definedName name="jj" localSheetId="38">#REF!</definedName>
    <definedName name="jj" localSheetId="39">#REF!</definedName>
    <definedName name="jj" localSheetId="41">#REF!</definedName>
    <definedName name="jj" localSheetId="42">#REF!</definedName>
    <definedName name="jj" localSheetId="43">#REF!</definedName>
    <definedName name="jj" localSheetId="44">#REF!</definedName>
    <definedName name="jj" localSheetId="45">#REF!</definedName>
    <definedName name="jj" localSheetId="46">#REF!</definedName>
    <definedName name="jj" localSheetId="47">#REF!</definedName>
    <definedName name="jj" localSheetId="48">#REF!</definedName>
    <definedName name="jj" localSheetId="49">#REF!</definedName>
    <definedName name="jj" localSheetId="51">#REF!</definedName>
    <definedName name="jj" localSheetId="53">#REF!</definedName>
    <definedName name="jj" localSheetId="54">#REF!</definedName>
    <definedName name="jj" localSheetId="55">#REF!</definedName>
    <definedName name="jj" localSheetId="56">#REF!</definedName>
    <definedName name="jj" localSheetId="57">#REF!</definedName>
    <definedName name="jj" localSheetId="58">#REF!</definedName>
    <definedName name="jj" localSheetId="59">#REF!</definedName>
    <definedName name="jj" localSheetId="60">#REF!</definedName>
    <definedName name="jj" localSheetId="61">#REF!</definedName>
    <definedName name="jj" localSheetId="62">#REF!</definedName>
    <definedName name="jj" localSheetId="63">#REF!</definedName>
    <definedName name="jj" localSheetId="66">#REF!</definedName>
    <definedName name="jj" localSheetId="70">#REF!</definedName>
    <definedName name="jj" localSheetId="10">#REF!</definedName>
    <definedName name="jj" localSheetId="74">#REF!</definedName>
    <definedName name="jj" localSheetId="75">#REF!</definedName>
    <definedName name="jj" localSheetId="76">#REF!</definedName>
    <definedName name="jj" localSheetId="77">#REF!</definedName>
    <definedName name="jj" localSheetId="78">#REF!</definedName>
    <definedName name="jj" localSheetId="79">#REF!</definedName>
    <definedName name="jj" localSheetId="80">#REF!</definedName>
    <definedName name="jj" localSheetId="82">#REF!</definedName>
    <definedName name="jj" localSheetId="81">#REF!</definedName>
    <definedName name="jj" localSheetId="11">#REF!</definedName>
    <definedName name="jj" localSheetId="83">#REF!</definedName>
    <definedName name="jj" localSheetId="84">#REF!</definedName>
    <definedName name="jj" localSheetId="85">#REF!</definedName>
    <definedName name="jj" localSheetId="86">#REF!</definedName>
    <definedName name="jj" localSheetId="87">#REF!</definedName>
    <definedName name="jj" localSheetId="88">#REF!</definedName>
    <definedName name="jj" localSheetId="89">#REF!</definedName>
    <definedName name="jj" localSheetId="90">#REF!</definedName>
    <definedName name="jj" localSheetId="91">#REF!</definedName>
    <definedName name="jj" localSheetId="92">#REF!</definedName>
    <definedName name="jj" localSheetId="12">#REF!</definedName>
    <definedName name="jj">#REF!</definedName>
    <definedName name="JJJ" localSheetId="13">#REF!</definedName>
    <definedName name="JJJ" localSheetId="14">#REF!</definedName>
    <definedName name="JJJ" localSheetId="15">#REF!</definedName>
    <definedName name="JJJ" localSheetId="16">#REF!</definedName>
    <definedName name="JJJ" localSheetId="17">#REF!</definedName>
    <definedName name="JJJ" localSheetId="18">#REF!</definedName>
    <definedName name="JJJ" localSheetId="19">#REF!</definedName>
    <definedName name="JJJ" localSheetId="20">#REF!</definedName>
    <definedName name="JJJ" localSheetId="21">#REF!</definedName>
    <definedName name="JJJ" localSheetId="22">#REF!</definedName>
    <definedName name="JJJ" localSheetId="24">#REF!</definedName>
    <definedName name="JJJ" localSheetId="25">#REF!</definedName>
    <definedName name="JJJ" localSheetId="26">#REF!</definedName>
    <definedName name="JJJ" localSheetId="27">#REF!</definedName>
    <definedName name="JJJ" localSheetId="28">#REF!</definedName>
    <definedName name="JJJ" localSheetId="29">#REF!</definedName>
    <definedName name="JJJ" localSheetId="31">#REF!</definedName>
    <definedName name="JJJ" localSheetId="32">#REF!</definedName>
    <definedName name="JJJ" localSheetId="33">#REF!</definedName>
    <definedName name="JJJ" localSheetId="35">#REF!</definedName>
    <definedName name="JJJ" localSheetId="36">#REF!</definedName>
    <definedName name="JJJ" localSheetId="37">#REF!</definedName>
    <definedName name="JJJ" localSheetId="38">#REF!</definedName>
    <definedName name="JJJ" localSheetId="39">#REF!</definedName>
    <definedName name="JJJ" localSheetId="41">#REF!</definedName>
    <definedName name="JJJ" localSheetId="42">#REF!</definedName>
    <definedName name="JJJ" localSheetId="43">#REF!</definedName>
    <definedName name="JJJ" localSheetId="44">#REF!</definedName>
    <definedName name="JJJ" localSheetId="45">#REF!</definedName>
    <definedName name="JJJ" localSheetId="46">#REF!</definedName>
    <definedName name="JJJ" localSheetId="47">#REF!</definedName>
    <definedName name="JJJ" localSheetId="48">#REF!</definedName>
    <definedName name="JJJ" localSheetId="49">#REF!</definedName>
    <definedName name="JJJ" localSheetId="51">#REF!</definedName>
    <definedName name="JJJ" localSheetId="53">#REF!</definedName>
    <definedName name="JJJ" localSheetId="54">#REF!</definedName>
    <definedName name="JJJ" localSheetId="55">#REF!</definedName>
    <definedName name="JJJ" localSheetId="56">#REF!</definedName>
    <definedName name="JJJ" localSheetId="57">#REF!</definedName>
    <definedName name="JJJ" localSheetId="58">#REF!</definedName>
    <definedName name="JJJ" localSheetId="59">#REF!</definedName>
    <definedName name="JJJ" localSheetId="60">#REF!</definedName>
    <definedName name="JJJ" localSheetId="61">#REF!</definedName>
    <definedName name="JJJ" localSheetId="62">#REF!</definedName>
    <definedName name="JJJ" localSheetId="63">#REF!</definedName>
    <definedName name="JJJ" localSheetId="66">#REF!</definedName>
    <definedName name="JJJ" localSheetId="70">#REF!</definedName>
    <definedName name="JJJ" localSheetId="10">#REF!</definedName>
    <definedName name="JJJ" localSheetId="74">#REF!</definedName>
    <definedName name="JJJ" localSheetId="75">#REF!</definedName>
    <definedName name="JJJ" localSheetId="76">#REF!</definedName>
    <definedName name="JJJ" localSheetId="77">#REF!</definedName>
    <definedName name="JJJ" localSheetId="78">#REF!</definedName>
    <definedName name="JJJ" localSheetId="79">#REF!</definedName>
    <definedName name="JJJ" localSheetId="80">#REF!</definedName>
    <definedName name="JJJ" localSheetId="82">#REF!</definedName>
    <definedName name="JJJ" localSheetId="81">#REF!</definedName>
    <definedName name="JJJ" localSheetId="11">#REF!</definedName>
    <definedName name="JJJ" localSheetId="83">#REF!</definedName>
    <definedName name="JJJ" localSheetId="84">#REF!</definedName>
    <definedName name="JJJ" localSheetId="85">#REF!</definedName>
    <definedName name="JJJ" localSheetId="86">#REF!</definedName>
    <definedName name="JJJ" localSheetId="87">#REF!</definedName>
    <definedName name="JJJ" localSheetId="88">#REF!</definedName>
    <definedName name="JJJ" localSheetId="89">#REF!</definedName>
    <definedName name="JJJ" localSheetId="90">#REF!</definedName>
    <definedName name="JJJ" localSheetId="91">#REF!</definedName>
    <definedName name="JJJ" localSheetId="92">#REF!</definedName>
    <definedName name="JJJ" localSheetId="12">#REF!</definedName>
    <definedName name="JJJ">#REF!</definedName>
    <definedName name="jjjj" localSheetId="13">#REF!</definedName>
    <definedName name="jjjj" localSheetId="14">#REF!</definedName>
    <definedName name="jjjj" localSheetId="15">#REF!</definedName>
    <definedName name="jjjj" localSheetId="16">#REF!</definedName>
    <definedName name="jjjj" localSheetId="17">#REF!</definedName>
    <definedName name="jjjj" localSheetId="18">#REF!</definedName>
    <definedName name="jjjj" localSheetId="19">#REF!</definedName>
    <definedName name="jjjj" localSheetId="20">#REF!</definedName>
    <definedName name="jjjj" localSheetId="21">#REF!</definedName>
    <definedName name="jjjj" localSheetId="22">#REF!</definedName>
    <definedName name="jjjj" localSheetId="24">#REF!</definedName>
    <definedName name="jjjj" localSheetId="25">#REF!</definedName>
    <definedName name="jjjj" localSheetId="26">#REF!</definedName>
    <definedName name="jjjj" localSheetId="27">#REF!</definedName>
    <definedName name="jjjj" localSheetId="28">#REF!</definedName>
    <definedName name="jjjj" localSheetId="29">#REF!</definedName>
    <definedName name="jjjj" localSheetId="31">#REF!</definedName>
    <definedName name="jjjj" localSheetId="32">#REF!</definedName>
    <definedName name="jjjj" localSheetId="33">#REF!</definedName>
    <definedName name="jjjj" localSheetId="35">#REF!</definedName>
    <definedName name="jjjj" localSheetId="36">#REF!</definedName>
    <definedName name="jjjj" localSheetId="37">#REF!</definedName>
    <definedName name="jjjj" localSheetId="38">#REF!</definedName>
    <definedName name="jjjj" localSheetId="39">#REF!</definedName>
    <definedName name="jjjj" localSheetId="41">#REF!</definedName>
    <definedName name="jjjj" localSheetId="42">#REF!</definedName>
    <definedName name="jjjj" localSheetId="43">#REF!</definedName>
    <definedName name="jjjj" localSheetId="44">#REF!</definedName>
    <definedName name="jjjj" localSheetId="45">#REF!</definedName>
    <definedName name="jjjj" localSheetId="46">#REF!</definedName>
    <definedName name="jjjj" localSheetId="47">#REF!</definedName>
    <definedName name="jjjj" localSheetId="48">#REF!</definedName>
    <definedName name="jjjj" localSheetId="49">#REF!</definedName>
    <definedName name="jjjj" localSheetId="51">#REF!</definedName>
    <definedName name="jjjj" localSheetId="53">#REF!</definedName>
    <definedName name="jjjj" localSheetId="54">#REF!</definedName>
    <definedName name="jjjj" localSheetId="55">#REF!</definedName>
    <definedName name="jjjj" localSheetId="56">#REF!</definedName>
    <definedName name="jjjj" localSheetId="57">#REF!</definedName>
    <definedName name="jjjj" localSheetId="58">#REF!</definedName>
    <definedName name="jjjj" localSheetId="59">#REF!</definedName>
    <definedName name="jjjj" localSheetId="60">#REF!</definedName>
    <definedName name="jjjj" localSheetId="61">#REF!</definedName>
    <definedName name="jjjj" localSheetId="62">#REF!</definedName>
    <definedName name="jjjj" localSheetId="63">#REF!</definedName>
    <definedName name="jjjj" localSheetId="66">#REF!</definedName>
    <definedName name="jjjj" localSheetId="70">#REF!</definedName>
    <definedName name="jjjj" localSheetId="10">#REF!</definedName>
    <definedName name="jjjj" localSheetId="74">#REF!</definedName>
    <definedName name="jjjj" localSheetId="75">#REF!</definedName>
    <definedName name="jjjj" localSheetId="76">#REF!</definedName>
    <definedName name="jjjj" localSheetId="77">#REF!</definedName>
    <definedName name="jjjj" localSheetId="78">#REF!</definedName>
    <definedName name="jjjj" localSheetId="79">#REF!</definedName>
    <definedName name="jjjj" localSheetId="80">#REF!</definedName>
    <definedName name="jjjj" localSheetId="82">#REF!</definedName>
    <definedName name="jjjj" localSheetId="81">#REF!</definedName>
    <definedName name="jjjj" localSheetId="11">#REF!</definedName>
    <definedName name="jjjj" localSheetId="83">#REF!</definedName>
    <definedName name="jjjj" localSheetId="84">#REF!</definedName>
    <definedName name="jjjj" localSheetId="85">#REF!</definedName>
    <definedName name="jjjj" localSheetId="86">#REF!</definedName>
    <definedName name="jjjj" localSheetId="87">#REF!</definedName>
    <definedName name="jjjj" localSheetId="88">#REF!</definedName>
    <definedName name="jjjj" localSheetId="89">#REF!</definedName>
    <definedName name="jjjj" localSheetId="90">#REF!</definedName>
    <definedName name="jjjj" localSheetId="91">#REF!</definedName>
    <definedName name="jjjj" localSheetId="92">#REF!</definedName>
    <definedName name="jjjj" localSheetId="12">#REF!</definedName>
    <definedName name="jjjj">#REF!</definedName>
    <definedName name="jornales">[12]datos!$H$14:$K$42</definedName>
    <definedName name="JUAN" localSheetId="13">#REF!</definedName>
    <definedName name="JUAN" localSheetId="14">#REF!</definedName>
    <definedName name="JUAN" localSheetId="15">#REF!</definedName>
    <definedName name="JUAN" localSheetId="16">#REF!</definedName>
    <definedName name="JUAN" localSheetId="17">#REF!</definedName>
    <definedName name="JUAN" localSheetId="18">#REF!</definedName>
    <definedName name="JUAN" localSheetId="19">#REF!</definedName>
    <definedName name="JUAN" localSheetId="20">#REF!</definedName>
    <definedName name="JUAN" localSheetId="21">#REF!</definedName>
    <definedName name="JUAN" localSheetId="22">#REF!</definedName>
    <definedName name="JUAN" localSheetId="24">#REF!</definedName>
    <definedName name="JUAN" localSheetId="25">#REF!</definedName>
    <definedName name="JUAN" localSheetId="26">#REF!</definedName>
    <definedName name="JUAN" localSheetId="27">#REF!</definedName>
    <definedName name="JUAN" localSheetId="28">#REF!</definedName>
    <definedName name="JUAN" localSheetId="29">#REF!</definedName>
    <definedName name="JUAN" localSheetId="31">#REF!</definedName>
    <definedName name="JUAN" localSheetId="32">#REF!</definedName>
    <definedName name="JUAN" localSheetId="33">#REF!</definedName>
    <definedName name="JUAN" localSheetId="35">#REF!</definedName>
    <definedName name="JUAN" localSheetId="36">#REF!</definedName>
    <definedName name="JUAN" localSheetId="37">#REF!</definedName>
    <definedName name="JUAN" localSheetId="38">#REF!</definedName>
    <definedName name="JUAN" localSheetId="39">#REF!</definedName>
    <definedName name="JUAN" localSheetId="41">#REF!</definedName>
    <definedName name="JUAN" localSheetId="42">#REF!</definedName>
    <definedName name="JUAN" localSheetId="43">#REF!</definedName>
    <definedName name="JUAN" localSheetId="44">#REF!</definedName>
    <definedName name="JUAN" localSheetId="45">#REF!</definedName>
    <definedName name="JUAN" localSheetId="46">#REF!</definedName>
    <definedName name="JUAN" localSheetId="47">#REF!</definedName>
    <definedName name="JUAN" localSheetId="48">#REF!</definedName>
    <definedName name="JUAN" localSheetId="49">#REF!</definedName>
    <definedName name="JUAN" localSheetId="51">#REF!</definedName>
    <definedName name="JUAN" localSheetId="53">#REF!</definedName>
    <definedName name="JUAN" localSheetId="54">#REF!</definedName>
    <definedName name="JUAN" localSheetId="55">#REF!</definedName>
    <definedName name="JUAN" localSheetId="56">#REF!</definedName>
    <definedName name="JUAN" localSheetId="57">#REF!</definedName>
    <definedName name="JUAN" localSheetId="58">#REF!</definedName>
    <definedName name="JUAN" localSheetId="59">#REF!</definedName>
    <definedName name="JUAN" localSheetId="60">#REF!</definedName>
    <definedName name="JUAN" localSheetId="61">#REF!</definedName>
    <definedName name="JUAN" localSheetId="62">#REF!</definedName>
    <definedName name="JUAN" localSheetId="63">#REF!</definedName>
    <definedName name="JUAN" localSheetId="66">#REF!</definedName>
    <definedName name="JUAN" localSheetId="70">#REF!</definedName>
    <definedName name="JUAN" localSheetId="10">#REF!</definedName>
    <definedName name="JUAN" localSheetId="74">#REF!</definedName>
    <definedName name="JUAN" localSheetId="75">#REF!</definedName>
    <definedName name="JUAN" localSheetId="76">#REF!</definedName>
    <definedName name="JUAN" localSheetId="77">#REF!</definedName>
    <definedName name="JUAN" localSheetId="78">#REF!</definedName>
    <definedName name="JUAN" localSheetId="79">#REF!</definedName>
    <definedName name="JUAN" localSheetId="80">#REF!</definedName>
    <definedName name="JUAN" localSheetId="82">#REF!</definedName>
    <definedName name="JUAN" localSheetId="81">#REF!</definedName>
    <definedName name="JUAN" localSheetId="11">#REF!</definedName>
    <definedName name="JUAN" localSheetId="83">#REF!</definedName>
    <definedName name="JUAN" localSheetId="84">#REF!</definedName>
    <definedName name="JUAN" localSheetId="85">#REF!</definedName>
    <definedName name="JUAN" localSheetId="86">#REF!</definedName>
    <definedName name="JUAN" localSheetId="87">#REF!</definedName>
    <definedName name="JUAN" localSheetId="88">#REF!</definedName>
    <definedName name="JUAN" localSheetId="89">#REF!</definedName>
    <definedName name="JUAN" localSheetId="90">#REF!</definedName>
    <definedName name="JUAN" localSheetId="91">#REF!</definedName>
    <definedName name="JUAN" localSheetId="92">#REF!</definedName>
    <definedName name="JUAN" localSheetId="12">#REF!</definedName>
    <definedName name="JUAN">#REF!</definedName>
    <definedName name="julio">[14]COSTOS!$A$14:$F$746</definedName>
    <definedName name="K" localSheetId="13">#REF!</definedName>
    <definedName name="K" localSheetId="14">#REF!</definedName>
    <definedName name="K" localSheetId="15">#REF!</definedName>
    <definedName name="K" localSheetId="16">#REF!</definedName>
    <definedName name="K" localSheetId="17">#REF!</definedName>
    <definedName name="K" localSheetId="18">#REF!</definedName>
    <definedName name="K" localSheetId="19">#REF!</definedName>
    <definedName name="K" localSheetId="20">#REF!</definedName>
    <definedName name="K" localSheetId="21">#REF!</definedName>
    <definedName name="K" localSheetId="22">#REF!</definedName>
    <definedName name="K" localSheetId="24">#REF!</definedName>
    <definedName name="K" localSheetId="25">#REF!</definedName>
    <definedName name="K" localSheetId="26">#REF!</definedName>
    <definedName name="K" localSheetId="27">#REF!</definedName>
    <definedName name="K" localSheetId="28">#REF!</definedName>
    <definedName name="K" localSheetId="29">#REF!</definedName>
    <definedName name="K" localSheetId="31">#REF!</definedName>
    <definedName name="K" localSheetId="32">#REF!</definedName>
    <definedName name="K" localSheetId="33">#REF!</definedName>
    <definedName name="K" localSheetId="35">#REF!</definedName>
    <definedName name="K" localSheetId="36">#REF!</definedName>
    <definedName name="K" localSheetId="37">#REF!</definedName>
    <definedName name="K" localSheetId="38">#REF!</definedName>
    <definedName name="K" localSheetId="39">#REF!</definedName>
    <definedName name="K" localSheetId="41">#REF!</definedName>
    <definedName name="K" localSheetId="42">#REF!</definedName>
    <definedName name="K" localSheetId="43">#REF!</definedName>
    <definedName name="K" localSheetId="44">#REF!</definedName>
    <definedName name="K" localSheetId="45">#REF!</definedName>
    <definedName name="K" localSheetId="46">#REF!</definedName>
    <definedName name="K" localSheetId="47">#REF!</definedName>
    <definedName name="K" localSheetId="48">#REF!</definedName>
    <definedName name="K" localSheetId="49">#REF!</definedName>
    <definedName name="K" localSheetId="51">#REF!</definedName>
    <definedName name="K" localSheetId="53">#REF!</definedName>
    <definedName name="K" localSheetId="54">#REF!</definedName>
    <definedName name="K" localSheetId="55">#REF!</definedName>
    <definedName name="K" localSheetId="56">#REF!</definedName>
    <definedName name="K" localSheetId="57">#REF!</definedName>
    <definedName name="K" localSheetId="58">#REF!</definedName>
    <definedName name="K" localSheetId="59">#REF!</definedName>
    <definedName name="K" localSheetId="60">#REF!</definedName>
    <definedName name="K" localSheetId="61">#REF!</definedName>
    <definedName name="K" localSheetId="62">#REF!</definedName>
    <definedName name="K" localSheetId="63">#REF!</definedName>
    <definedName name="K" localSheetId="66">#REF!</definedName>
    <definedName name="K" localSheetId="70">#REF!</definedName>
    <definedName name="K" localSheetId="10">#REF!</definedName>
    <definedName name="K" localSheetId="74">#REF!</definedName>
    <definedName name="K" localSheetId="75">#REF!</definedName>
    <definedName name="K" localSheetId="76">#REF!</definedName>
    <definedName name="K" localSheetId="77">#REF!</definedName>
    <definedName name="K" localSheetId="78">#REF!</definedName>
    <definedName name="K" localSheetId="79">#REF!</definedName>
    <definedName name="K" localSheetId="80">#REF!</definedName>
    <definedName name="K" localSheetId="82">#REF!</definedName>
    <definedName name="K" localSheetId="81">#REF!</definedName>
    <definedName name="K" localSheetId="11">#REF!</definedName>
    <definedName name="K" localSheetId="83">#REF!</definedName>
    <definedName name="K" localSheetId="84">#REF!</definedName>
    <definedName name="K" localSheetId="85">#REF!</definedName>
    <definedName name="K" localSheetId="86">#REF!</definedName>
    <definedName name="K" localSheetId="87">#REF!</definedName>
    <definedName name="K" localSheetId="88">#REF!</definedName>
    <definedName name="K" localSheetId="89">#REF!</definedName>
    <definedName name="K" localSheetId="90">#REF!</definedName>
    <definedName name="K" localSheetId="91">#REF!</definedName>
    <definedName name="K" localSheetId="92">#REF!</definedName>
    <definedName name="K" localSheetId="12">#REF!</definedName>
    <definedName name="K">#REF!</definedName>
    <definedName name="K972A1" localSheetId="13">#REF!</definedName>
    <definedName name="K972A1" localSheetId="14">#REF!</definedName>
    <definedName name="K972A1" localSheetId="15">#REF!</definedName>
    <definedName name="K972A1" localSheetId="16">#REF!</definedName>
    <definedName name="K972A1" localSheetId="17">#REF!</definedName>
    <definedName name="K972A1" localSheetId="18">#REF!</definedName>
    <definedName name="K972A1" localSheetId="19">#REF!</definedName>
    <definedName name="K972A1" localSheetId="20">#REF!</definedName>
    <definedName name="K972A1" localSheetId="21">#REF!</definedName>
    <definedName name="K972A1" localSheetId="22">#REF!</definedName>
    <definedName name="K972A1" localSheetId="24">#REF!</definedName>
    <definedName name="K972A1" localSheetId="25">#REF!</definedName>
    <definedName name="K972A1" localSheetId="26">#REF!</definedName>
    <definedName name="K972A1" localSheetId="27">#REF!</definedName>
    <definedName name="K972A1" localSheetId="28">#REF!</definedName>
    <definedName name="K972A1" localSheetId="29">#REF!</definedName>
    <definedName name="K972A1" localSheetId="31">#REF!</definedName>
    <definedName name="K972A1" localSheetId="32">#REF!</definedName>
    <definedName name="K972A1" localSheetId="33">#REF!</definedName>
    <definedName name="K972A1" localSheetId="35">#REF!</definedName>
    <definedName name="K972A1" localSheetId="36">#REF!</definedName>
    <definedName name="K972A1" localSheetId="37">#REF!</definedName>
    <definedName name="K972A1" localSheetId="38">#REF!</definedName>
    <definedName name="K972A1" localSheetId="39">#REF!</definedName>
    <definedName name="K972A1" localSheetId="41">#REF!</definedName>
    <definedName name="K972A1" localSheetId="42">#REF!</definedName>
    <definedName name="K972A1" localSheetId="43">#REF!</definedName>
    <definedName name="K972A1" localSheetId="44">#REF!</definedName>
    <definedName name="K972A1" localSheetId="45">#REF!</definedName>
    <definedName name="K972A1" localSheetId="46">#REF!</definedName>
    <definedName name="K972A1" localSheetId="47">#REF!</definedName>
    <definedName name="K972A1" localSheetId="48">#REF!</definedName>
    <definedName name="K972A1" localSheetId="49">#REF!</definedName>
    <definedName name="K972A1" localSheetId="51">#REF!</definedName>
    <definedName name="K972A1" localSheetId="53">#REF!</definedName>
    <definedName name="K972A1" localSheetId="54">#REF!</definedName>
    <definedName name="K972A1" localSheetId="55">#REF!</definedName>
    <definedName name="K972A1" localSheetId="56">#REF!</definedName>
    <definedName name="K972A1" localSheetId="57">#REF!</definedName>
    <definedName name="K972A1" localSheetId="58">#REF!</definedName>
    <definedName name="K972A1" localSheetId="59">#REF!</definedName>
    <definedName name="K972A1" localSheetId="60">#REF!</definedName>
    <definedName name="K972A1" localSheetId="61">#REF!</definedName>
    <definedName name="K972A1" localSheetId="62">#REF!</definedName>
    <definedName name="K972A1" localSheetId="63">#REF!</definedName>
    <definedName name="K972A1" localSheetId="66">#REF!</definedName>
    <definedName name="K972A1" localSheetId="70">#REF!</definedName>
    <definedName name="K972A1" localSheetId="10">#REF!</definedName>
    <definedName name="K972A1" localSheetId="74">#REF!</definedName>
    <definedName name="K972A1" localSheetId="75">#REF!</definedName>
    <definedName name="K972A1" localSheetId="76">#REF!</definedName>
    <definedName name="K972A1" localSheetId="77">#REF!</definedName>
    <definedName name="K972A1" localSheetId="78">#REF!</definedName>
    <definedName name="K972A1" localSheetId="79">#REF!</definedName>
    <definedName name="K972A1" localSheetId="80">#REF!</definedName>
    <definedName name="K972A1" localSheetId="82">#REF!</definedName>
    <definedName name="K972A1" localSheetId="81">#REF!</definedName>
    <definedName name="K972A1" localSheetId="11">#REF!</definedName>
    <definedName name="K972A1" localSheetId="83">#REF!</definedName>
    <definedName name="K972A1" localSheetId="84">#REF!</definedName>
    <definedName name="K972A1" localSheetId="85">#REF!</definedName>
    <definedName name="K972A1" localSheetId="86">#REF!</definedName>
    <definedName name="K972A1" localSheetId="87">#REF!</definedName>
    <definedName name="K972A1" localSheetId="88">#REF!</definedName>
    <definedName name="K972A1" localSheetId="89">#REF!</definedName>
    <definedName name="K972A1" localSheetId="90">#REF!</definedName>
    <definedName name="K972A1" localSheetId="91">#REF!</definedName>
    <definedName name="K972A1" localSheetId="92">#REF!</definedName>
    <definedName name="K972A1" localSheetId="12">#REF!</definedName>
    <definedName name="K972A1">#REF!</definedName>
    <definedName name="KK" localSheetId="13">#REF!</definedName>
    <definedName name="KK" localSheetId="14">#REF!</definedName>
    <definedName name="KK" localSheetId="15">#REF!</definedName>
    <definedName name="KK" localSheetId="16">#REF!</definedName>
    <definedName name="KK" localSheetId="17">#REF!</definedName>
    <definedName name="KK" localSheetId="18">#REF!</definedName>
    <definedName name="KK" localSheetId="19">#REF!</definedName>
    <definedName name="KK" localSheetId="20">#REF!</definedName>
    <definedName name="KK" localSheetId="21">#REF!</definedName>
    <definedName name="KK" localSheetId="22">#REF!</definedName>
    <definedName name="KK" localSheetId="24">#REF!</definedName>
    <definedName name="KK" localSheetId="25">#REF!</definedName>
    <definedName name="KK" localSheetId="26">#REF!</definedName>
    <definedName name="KK" localSheetId="27">#REF!</definedName>
    <definedName name="KK" localSheetId="28">#REF!</definedName>
    <definedName name="KK" localSheetId="29">#REF!</definedName>
    <definedName name="KK" localSheetId="31">#REF!</definedName>
    <definedName name="KK" localSheetId="32">#REF!</definedName>
    <definedName name="KK" localSheetId="33">#REF!</definedName>
    <definedName name="KK" localSheetId="35">#REF!</definedName>
    <definedName name="KK" localSheetId="36">#REF!</definedName>
    <definedName name="KK" localSheetId="37">#REF!</definedName>
    <definedName name="KK" localSheetId="38">#REF!</definedName>
    <definedName name="KK" localSheetId="39">#REF!</definedName>
    <definedName name="KK" localSheetId="41">#REF!</definedName>
    <definedName name="KK" localSheetId="42">#REF!</definedName>
    <definedName name="KK" localSheetId="43">#REF!</definedName>
    <definedName name="KK" localSheetId="44">#REF!</definedName>
    <definedName name="KK" localSheetId="45">#REF!</definedName>
    <definedName name="KK" localSheetId="46">#REF!</definedName>
    <definedName name="KK" localSheetId="47">#REF!</definedName>
    <definedName name="KK" localSheetId="48">#REF!</definedName>
    <definedName name="KK" localSheetId="49">#REF!</definedName>
    <definedName name="KK" localSheetId="51">#REF!</definedName>
    <definedName name="KK" localSheetId="53">#REF!</definedName>
    <definedName name="KK" localSheetId="54">#REF!</definedName>
    <definedName name="KK" localSheetId="55">#REF!</definedName>
    <definedName name="KK" localSheetId="56">#REF!</definedName>
    <definedName name="KK" localSheetId="57">#REF!</definedName>
    <definedName name="KK" localSheetId="58">#REF!</definedName>
    <definedName name="KK" localSheetId="59">#REF!</definedName>
    <definedName name="KK" localSheetId="60">#REF!</definedName>
    <definedName name="KK" localSheetId="61">#REF!</definedName>
    <definedName name="KK" localSheetId="62">#REF!</definedName>
    <definedName name="KK" localSheetId="63">#REF!</definedName>
    <definedName name="KK" localSheetId="66">#REF!</definedName>
    <definedName name="KK" localSheetId="70">#REF!</definedName>
    <definedName name="KK" localSheetId="10">#REF!</definedName>
    <definedName name="KK" localSheetId="74">#REF!</definedName>
    <definedName name="KK" localSheetId="75">#REF!</definedName>
    <definedName name="KK" localSheetId="76">#REF!</definedName>
    <definedName name="KK" localSheetId="77">#REF!</definedName>
    <definedName name="KK" localSheetId="78">#REF!</definedName>
    <definedName name="KK" localSheetId="79">#REF!</definedName>
    <definedName name="KK" localSheetId="80">#REF!</definedName>
    <definedName name="KK" localSheetId="82">#REF!</definedName>
    <definedName name="KK" localSheetId="81">#REF!</definedName>
    <definedName name="KK" localSheetId="11">#REF!</definedName>
    <definedName name="KK" localSheetId="83">#REF!</definedName>
    <definedName name="KK" localSheetId="84">#REF!</definedName>
    <definedName name="KK" localSheetId="85">#REF!</definedName>
    <definedName name="KK" localSheetId="86">#REF!</definedName>
    <definedName name="KK" localSheetId="87">#REF!</definedName>
    <definedName name="KK" localSheetId="88">#REF!</definedName>
    <definedName name="KK" localSheetId="89">#REF!</definedName>
    <definedName name="KK" localSheetId="90">#REF!</definedName>
    <definedName name="KK" localSheetId="91">#REF!</definedName>
    <definedName name="KK" localSheetId="92">#REF!</definedName>
    <definedName name="KK" localSheetId="12">#REF!</definedName>
    <definedName name="KK">#REF!</definedName>
    <definedName name="L" localSheetId="13">#REF!</definedName>
    <definedName name="L" localSheetId="14">#REF!</definedName>
    <definedName name="L" localSheetId="15">#REF!</definedName>
    <definedName name="L" localSheetId="16">#REF!</definedName>
    <definedName name="L" localSheetId="17">#REF!</definedName>
    <definedName name="L" localSheetId="18">#REF!</definedName>
    <definedName name="L" localSheetId="19">#REF!</definedName>
    <definedName name="L" localSheetId="20">#REF!</definedName>
    <definedName name="L" localSheetId="21">#REF!</definedName>
    <definedName name="L" localSheetId="22">#REF!</definedName>
    <definedName name="L" localSheetId="24">#REF!</definedName>
    <definedName name="L" localSheetId="25">#REF!</definedName>
    <definedName name="L" localSheetId="26">#REF!</definedName>
    <definedName name="L" localSheetId="27">#REF!</definedName>
    <definedName name="L" localSheetId="28">#REF!</definedName>
    <definedName name="L" localSheetId="29">#REF!</definedName>
    <definedName name="L" localSheetId="31">#REF!</definedName>
    <definedName name="L" localSheetId="32">#REF!</definedName>
    <definedName name="L" localSheetId="33">#REF!</definedName>
    <definedName name="L" localSheetId="35">#REF!</definedName>
    <definedName name="L" localSheetId="36">#REF!</definedName>
    <definedName name="L" localSheetId="37">#REF!</definedName>
    <definedName name="L" localSheetId="38">#REF!</definedName>
    <definedName name="L" localSheetId="39">#REF!</definedName>
    <definedName name="L" localSheetId="41">#REF!</definedName>
    <definedName name="L" localSheetId="42">#REF!</definedName>
    <definedName name="L" localSheetId="43">#REF!</definedName>
    <definedName name="L" localSheetId="44">#REF!</definedName>
    <definedName name="L" localSheetId="45">#REF!</definedName>
    <definedName name="L" localSheetId="46">#REF!</definedName>
    <definedName name="L" localSheetId="47">#REF!</definedName>
    <definedName name="L" localSheetId="48">#REF!</definedName>
    <definedName name="L" localSheetId="49">#REF!</definedName>
    <definedName name="L" localSheetId="51">#REF!</definedName>
    <definedName name="L" localSheetId="53">#REF!</definedName>
    <definedName name="L" localSheetId="54">#REF!</definedName>
    <definedName name="L" localSheetId="55">#REF!</definedName>
    <definedName name="L" localSheetId="56">#REF!</definedName>
    <definedName name="L" localSheetId="57">#REF!</definedName>
    <definedName name="L" localSheetId="58">#REF!</definedName>
    <definedName name="L" localSheetId="59">#REF!</definedName>
    <definedName name="L" localSheetId="60">#REF!</definedName>
    <definedName name="L" localSheetId="61">#REF!</definedName>
    <definedName name="L" localSheetId="62">#REF!</definedName>
    <definedName name="L" localSheetId="63">#REF!</definedName>
    <definedName name="L" localSheetId="66">#REF!</definedName>
    <definedName name="L" localSheetId="70">#REF!</definedName>
    <definedName name="L" localSheetId="10">#REF!</definedName>
    <definedName name="L" localSheetId="74">#REF!</definedName>
    <definedName name="L" localSheetId="75">#REF!</definedName>
    <definedName name="L" localSheetId="76">#REF!</definedName>
    <definedName name="L" localSheetId="77">#REF!</definedName>
    <definedName name="L" localSheetId="78">#REF!</definedName>
    <definedName name="L" localSheetId="79">#REF!</definedName>
    <definedName name="L" localSheetId="80">#REF!</definedName>
    <definedName name="L" localSheetId="82">#REF!</definedName>
    <definedName name="L" localSheetId="81">#REF!</definedName>
    <definedName name="L" localSheetId="11">#REF!</definedName>
    <definedName name="L" localSheetId="83">#REF!</definedName>
    <definedName name="L" localSheetId="84">#REF!</definedName>
    <definedName name="L" localSheetId="85">#REF!</definedName>
    <definedName name="L" localSheetId="86">#REF!</definedName>
    <definedName name="L" localSheetId="87">#REF!</definedName>
    <definedName name="L" localSheetId="88">#REF!</definedName>
    <definedName name="L" localSheetId="89">#REF!</definedName>
    <definedName name="L" localSheetId="90">#REF!</definedName>
    <definedName name="L" localSheetId="91">#REF!</definedName>
    <definedName name="L" localSheetId="92">#REF!</definedName>
    <definedName name="L" localSheetId="12">#REF!</definedName>
    <definedName name="L">#REF!</definedName>
    <definedName name="lista" localSheetId="13">#REF!</definedName>
    <definedName name="lista" localSheetId="14">#REF!</definedName>
    <definedName name="lista" localSheetId="15">#REF!</definedName>
    <definedName name="lista" localSheetId="16">#REF!</definedName>
    <definedName name="lista" localSheetId="17">#REF!</definedName>
    <definedName name="lista" localSheetId="18">#REF!</definedName>
    <definedName name="lista" localSheetId="19">#REF!</definedName>
    <definedName name="lista" localSheetId="20">#REF!</definedName>
    <definedName name="lista" localSheetId="21">#REF!</definedName>
    <definedName name="lista" localSheetId="22">#REF!</definedName>
    <definedName name="lista" localSheetId="24">#REF!</definedName>
    <definedName name="lista" localSheetId="25">#REF!</definedName>
    <definedName name="lista" localSheetId="26">#REF!</definedName>
    <definedName name="lista" localSheetId="27">#REF!</definedName>
    <definedName name="lista" localSheetId="28">#REF!</definedName>
    <definedName name="lista" localSheetId="29">#REF!</definedName>
    <definedName name="lista" localSheetId="31">#REF!</definedName>
    <definedName name="lista" localSheetId="32">#REF!</definedName>
    <definedName name="lista" localSheetId="33">#REF!</definedName>
    <definedName name="lista" localSheetId="35">#REF!</definedName>
    <definedName name="lista" localSheetId="36">#REF!</definedName>
    <definedName name="lista" localSheetId="37">#REF!</definedName>
    <definedName name="lista" localSheetId="38">#REF!</definedName>
    <definedName name="lista" localSheetId="39">#REF!</definedName>
    <definedName name="lista" localSheetId="41">#REF!</definedName>
    <definedName name="lista" localSheetId="42">#REF!</definedName>
    <definedName name="lista" localSheetId="43">#REF!</definedName>
    <definedName name="lista" localSheetId="44">#REF!</definedName>
    <definedName name="lista" localSheetId="45">#REF!</definedName>
    <definedName name="lista" localSheetId="46">#REF!</definedName>
    <definedName name="lista" localSheetId="47">#REF!</definedName>
    <definedName name="lista" localSheetId="48">#REF!</definedName>
    <definedName name="lista" localSheetId="49">#REF!</definedName>
    <definedName name="lista" localSheetId="51">#REF!</definedName>
    <definedName name="lista" localSheetId="53">#REF!</definedName>
    <definedName name="lista" localSheetId="54">#REF!</definedName>
    <definedName name="lista" localSheetId="55">#REF!</definedName>
    <definedName name="lista" localSheetId="56">#REF!</definedName>
    <definedName name="lista" localSheetId="57">#REF!</definedName>
    <definedName name="lista" localSheetId="58">#REF!</definedName>
    <definedName name="lista" localSheetId="59">#REF!</definedName>
    <definedName name="lista" localSheetId="60">#REF!</definedName>
    <definedName name="lista" localSheetId="61">#REF!</definedName>
    <definedName name="lista" localSheetId="62">#REF!</definedName>
    <definedName name="lista" localSheetId="63">#REF!</definedName>
    <definedName name="lista" localSheetId="66">#REF!</definedName>
    <definedName name="lista" localSheetId="70">#REF!</definedName>
    <definedName name="lista" localSheetId="10">#REF!</definedName>
    <definedName name="lista" localSheetId="74">#REF!</definedName>
    <definedName name="lista" localSheetId="75">#REF!</definedName>
    <definedName name="lista" localSheetId="76">#REF!</definedName>
    <definedName name="lista" localSheetId="77">#REF!</definedName>
    <definedName name="lista" localSheetId="78">#REF!</definedName>
    <definedName name="lista" localSheetId="79">#REF!</definedName>
    <definedName name="lista" localSheetId="80">#REF!</definedName>
    <definedName name="lista" localSheetId="82">#REF!</definedName>
    <definedName name="lista" localSheetId="81">#REF!</definedName>
    <definedName name="lista" localSheetId="11">#REF!</definedName>
    <definedName name="lista" localSheetId="83">#REF!</definedName>
    <definedName name="lista" localSheetId="84">#REF!</definedName>
    <definedName name="lista" localSheetId="85">#REF!</definedName>
    <definedName name="lista" localSheetId="86">#REF!</definedName>
    <definedName name="lista" localSheetId="87">#REF!</definedName>
    <definedName name="lista" localSheetId="88">#REF!</definedName>
    <definedName name="lista" localSheetId="89">#REF!</definedName>
    <definedName name="lista" localSheetId="90">#REF!</definedName>
    <definedName name="lista" localSheetId="91">#REF!</definedName>
    <definedName name="lista" localSheetId="92">#REF!</definedName>
    <definedName name="lista" localSheetId="12">#REF!</definedName>
    <definedName name="lista">#REF!</definedName>
    <definedName name="LISTDALTON" localSheetId="13">#REF!</definedName>
    <definedName name="LISTDALTON" localSheetId="14">#REF!</definedName>
    <definedName name="LISTDALTON" localSheetId="15">#REF!</definedName>
    <definedName name="LISTDALTON" localSheetId="16">#REF!</definedName>
    <definedName name="LISTDALTON" localSheetId="17">#REF!</definedName>
    <definedName name="LISTDALTON" localSheetId="18">#REF!</definedName>
    <definedName name="LISTDALTON" localSheetId="19">#REF!</definedName>
    <definedName name="LISTDALTON" localSheetId="20">#REF!</definedName>
    <definedName name="LISTDALTON" localSheetId="21">#REF!</definedName>
    <definedName name="LISTDALTON" localSheetId="22">#REF!</definedName>
    <definedName name="LISTDALTON" localSheetId="24">#REF!</definedName>
    <definedName name="LISTDALTON" localSheetId="25">#REF!</definedName>
    <definedName name="LISTDALTON" localSheetId="26">#REF!</definedName>
    <definedName name="LISTDALTON" localSheetId="27">#REF!</definedName>
    <definedName name="LISTDALTON" localSheetId="28">#REF!</definedName>
    <definedName name="LISTDALTON" localSheetId="29">#REF!</definedName>
    <definedName name="LISTDALTON" localSheetId="31">#REF!</definedName>
    <definedName name="LISTDALTON" localSheetId="32">#REF!</definedName>
    <definedName name="LISTDALTON" localSheetId="33">#REF!</definedName>
    <definedName name="LISTDALTON" localSheetId="35">#REF!</definedName>
    <definedName name="LISTDALTON" localSheetId="36">#REF!</definedName>
    <definedName name="LISTDALTON" localSheetId="37">#REF!</definedName>
    <definedName name="LISTDALTON" localSheetId="38">#REF!</definedName>
    <definedName name="LISTDALTON" localSheetId="39">#REF!</definedName>
    <definedName name="LISTDALTON" localSheetId="41">#REF!</definedName>
    <definedName name="LISTDALTON" localSheetId="42">#REF!</definedName>
    <definedName name="LISTDALTON" localSheetId="43">#REF!</definedName>
    <definedName name="LISTDALTON" localSheetId="44">#REF!</definedName>
    <definedName name="LISTDALTON" localSheetId="45">#REF!</definedName>
    <definedName name="LISTDALTON" localSheetId="46">#REF!</definedName>
    <definedName name="LISTDALTON" localSheetId="47">#REF!</definedName>
    <definedName name="LISTDALTON" localSheetId="48">#REF!</definedName>
    <definedName name="LISTDALTON" localSheetId="49">#REF!</definedName>
    <definedName name="LISTDALTON" localSheetId="51">#REF!</definedName>
    <definedName name="LISTDALTON" localSheetId="53">#REF!</definedName>
    <definedName name="LISTDALTON" localSheetId="54">#REF!</definedName>
    <definedName name="LISTDALTON" localSheetId="55">#REF!</definedName>
    <definedName name="LISTDALTON" localSheetId="56">#REF!</definedName>
    <definedName name="LISTDALTON" localSheetId="57">#REF!</definedName>
    <definedName name="LISTDALTON" localSheetId="58">#REF!</definedName>
    <definedName name="LISTDALTON" localSheetId="59">#REF!</definedName>
    <definedName name="LISTDALTON" localSheetId="60">#REF!</definedName>
    <definedName name="LISTDALTON" localSheetId="61">#REF!</definedName>
    <definedName name="LISTDALTON" localSheetId="62">#REF!</definedName>
    <definedName name="LISTDALTON" localSheetId="63">#REF!</definedName>
    <definedName name="LISTDALTON" localSheetId="66">#REF!</definedName>
    <definedName name="LISTDALTON" localSheetId="70">#REF!</definedName>
    <definedName name="LISTDALTON" localSheetId="10">#REF!</definedName>
    <definedName name="LISTDALTON" localSheetId="74">#REF!</definedName>
    <definedName name="LISTDALTON" localSheetId="75">#REF!</definedName>
    <definedName name="LISTDALTON" localSheetId="76">#REF!</definedName>
    <definedName name="LISTDALTON" localSheetId="77">#REF!</definedName>
    <definedName name="LISTDALTON" localSheetId="78">#REF!</definedName>
    <definedName name="LISTDALTON" localSheetId="79">#REF!</definedName>
    <definedName name="LISTDALTON" localSheetId="80">#REF!</definedName>
    <definedName name="LISTDALTON" localSheetId="82">#REF!</definedName>
    <definedName name="LISTDALTON" localSheetId="81">#REF!</definedName>
    <definedName name="LISTDALTON" localSheetId="11">#REF!</definedName>
    <definedName name="LISTDALTON" localSheetId="83">#REF!</definedName>
    <definedName name="LISTDALTON" localSheetId="84">#REF!</definedName>
    <definedName name="LISTDALTON" localSheetId="85">#REF!</definedName>
    <definedName name="LISTDALTON" localSheetId="86">#REF!</definedName>
    <definedName name="LISTDALTON" localSheetId="87">#REF!</definedName>
    <definedName name="LISTDALTON" localSheetId="88">#REF!</definedName>
    <definedName name="LISTDALTON" localSheetId="89">#REF!</definedName>
    <definedName name="LISTDALTON" localSheetId="90">#REF!</definedName>
    <definedName name="LISTDALTON" localSheetId="91">#REF!</definedName>
    <definedName name="LISTDALTON" localSheetId="92">#REF!</definedName>
    <definedName name="LISTDALTON" localSheetId="12">#REF!</definedName>
    <definedName name="LISTDALTON">#REF!</definedName>
    <definedName name="LL" localSheetId="13">#REF!</definedName>
    <definedName name="LL" localSheetId="14">#REF!</definedName>
    <definedName name="LL" localSheetId="15">#REF!</definedName>
    <definedName name="LL" localSheetId="16">#REF!</definedName>
    <definedName name="LL" localSheetId="17">#REF!</definedName>
    <definedName name="LL" localSheetId="18">#REF!</definedName>
    <definedName name="LL" localSheetId="19">#REF!</definedName>
    <definedName name="LL" localSheetId="20">#REF!</definedName>
    <definedName name="LL" localSheetId="21">#REF!</definedName>
    <definedName name="LL" localSheetId="22">#REF!</definedName>
    <definedName name="LL" localSheetId="24">#REF!</definedName>
    <definedName name="LL" localSheetId="25">#REF!</definedName>
    <definedName name="LL" localSheetId="26">#REF!</definedName>
    <definedName name="LL" localSheetId="27">#REF!</definedName>
    <definedName name="LL" localSheetId="28">#REF!</definedName>
    <definedName name="LL" localSheetId="29">#REF!</definedName>
    <definedName name="LL" localSheetId="31">#REF!</definedName>
    <definedName name="LL" localSheetId="32">#REF!</definedName>
    <definedName name="LL" localSheetId="33">#REF!</definedName>
    <definedName name="LL" localSheetId="35">#REF!</definedName>
    <definedName name="LL" localSheetId="36">#REF!</definedName>
    <definedName name="LL" localSheetId="37">#REF!</definedName>
    <definedName name="LL" localSheetId="38">#REF!</definedName>
    <definedName name="LL" localSheetId="39">#REF!</definedName>
    <definedName name="LL" localSheetId="41">#REF!</definedName>
    <definedName name="LL" localSheetId="42">#REF!</definedName>
    <definedName name="LL" localSheetId="43">#REF!</definedName>
    <definedName name="LL" localSheetId="44">#REF!</definedName>
    <definedName name="LL" localSheetId="45">#REF!</definedName>
    <definedName name="LL" localSheetId="46">#REF!</definedName>
    <definedName name="LL" localSheetId="47">#REF!</definedName>
    <definedName name="LL" localSheetId="48">#REF!</definedName>
    <definedName name="LL" localSheetId="49">#REF!</definedName>
    <definedName name="LL" localSheetId="51">#REF!</definedName>
    <definedName name="LL" localSheetId="53">#REF!</definedName>
    <definedName name="LL" localSheetId="54">#REF!</definedName>
    <definedName name="LL" localSheetId="55">#REF!</definedName>
    <definedName name="LL" localSheetId="56">#REF!</definedName>
    <definedName name="LL" localSheetId="57">#REF!</definedName>
    <definedName name="LL" localSheetId="58">#REF!</definedName>
    <definedName name="LL" localSheetId="59">#REF!</definedName>
    <definedName name="LL" localSheetId="60">#REF!</definedName>
    <definedName name="LL" localSheetId="61">#REF!</definedName>
    <definedName name="LL" localSheetId="62">#REF!</definedName>
    <definedName name="LL" localSheetId="63">#REF!</definedName>
    <definedName name="LL" localSheetId="66">#REF!</definedName>
    <definedName name="LL" localSheetId="70">#REF!</definedName>
    <definedName name="LL" localSheetId="10">#REF!</definedName>
    <definedName name="LL" localSheetId="74">#REF!</definedName>
    <definedName name="LL" localSheetId="75">#REF!</definedName>
    <definedName name="LL" localSheetId="76">#REF!</definedName>
    <definedName name="LL" localSheetId="77">#REF!</definedName>
    <definedName name="LL" localSheetId="78">#REF!</definedName>
    <definedName name="LL" localSheetId="79">#REF!</definedName>
    <definedName name="LL" localSheetId="80">#REF!</definedName>
    <definedName name="LL" localSheetId="82">#REF!</definedName>
    <definedName name="LL" localSheetId="81">#REF!</definedName>
    <definedName name="LL" localSheetId="11">#REF!</definedName>
    <definedName name="LL" localSheetId="83">#REF!</definedName>
    <definedName name="LL" localSheetId="84">#REF!</definedName>
    <definedName name="LL" localSheetId="85">#REF!</definedName>
    <definedName name="LL" localSheetId="86">#REF!</definedName>
    <definedName name="LL" localSheetId="87">#REF!</definedName>
    <definedName name="LL" localSheetId="88">#REF!</definedName>
    <definedName name="LL" localSheetId="89">#REF!</definedName>
    <definedName name="LL" localSheetId="90">#REF!</definedName>
    <definedName name="LL" localSheetId="91">#REF!</definedName>
    <definedName name="LL" localSheetId="92">#REF!</definedName>
    <definedName name="LL" localSheetId="12">#REF!</definedName>
    <definedName name="LL">#REF!</definedName>
    <definedName name="M" localSheetId="13">#REF!</definedName>
    <definedName name="M" localSheetId="14">#REF!</definedName>
    <definedName name="M" localSheetId="15">#REF!</definedName>
    <definedName name="M" localSheetId="16">#REF!</definedName>
    <definedName name="M" localSheetId="17">#REF!</definedName>
    <definedName name="M" localSheetId="18">#REF!</definedName>
    <definedName name="M" localSheetId="19">#REF!</definedName>
    <definedName name="M" localSheetId="20">#REF!</definedName>
    <definedName name="M" localSheetId="21">#REF!</definedName>
    <definedName name="M" localSheetId="22">#REF!</definedName>
    <definedName name="M" localSheetId="24">#REF!</definedName>
    <definedName name="M" localSheetId="25">#REF!</definedName>
    <definedName name="M" localSheetId="26">#REF!</definedName>
    <definedName name="M" localSheetId="27">#REF!</definedName>
    <definedName name="M" localSheetId="28">#REF!</definedName>
    <definedName name="M" localSheetId="29">#REF!</definedName>
    <definedName name="M" localSheetId="31">#REF!</definedName>
    <definedName name="M" localSheetId="32">#REF!</definedName>
    <definedName name="M" localSheetId="33">#REF!</definedName>
    <definedName name="M" localSheetId="35">#REF!</definedName>
    <definedName name="M" localSheetId="36">#REF!</definedName>
    <definedName name="M" localSheetId="37">#REF!</definedName>
    <definedName name="M" localSheetId="38">#REF!</definedName>
    <definedName name="M" localSheetId="39">#REF!</definedName>
    <definedName name="M" localSheetId="41">#REF!</definedName>
    <definedName name="M" localSheetId="42">#REF!</definedName>
    <definedName name="M" localSheetId="43">#REF!</definedName>
    <definedName name="M" localSheetId="44">#REF!</definedName>
    <definedName name="M" localSheetId="45">#REF!</definedName>
    <definedName name="M" localSheetId="46">#REF!</definedName>
    <definedName name="M" localSheetId="47">#REF!</definedName>
    <definedName name="M" localSheetId="48">#REF!</definedName>
    <definedName name="M" localSheetId="49">#REF!</definedName>
    <definedName name="M" localSheetId="51">#REF!</definedName>
    <definedName name="M" localSheetId="53">#REF!</definedName>
    <definedName name="M" localSheetId="54">#REF!</definedName>
    <definedName name="M" localSheetId="55">#REF!</definedName>
    <definedName name="M" localSheetId="56">#REF!</definedName>
    <definedName name="M" localSheetId="57">#REF!</definedName>
    <definedName name="M" localSheetId="58">#REF!</definedName>
    <definedName name="M" localSheetId="59">#REF!</definedName>
    <definedName name="M" localSheetId="60">#REF!</definedName>
    <definedName name="M" localSheetId="61">#REF!</definedName>
    <definedName name="M" localSheetId="62">#REF!</definedName>
    <definedName name="M" localSheetId="63">#REF!</definedName>
    <definedName name="M" localSheetId="66">#REF!</definedName>
    <definedName name="M" localSheetId="70">#REF!</definedName>
    <definedName name="M" localSheetId="10">#REF!</definedName>
    <definedName name="M" localSheetId="74">#REF!</definedName>
    <definedName name="M" localSheetId="75">#REF!</definedName>
    <definedName name="M" localSheetId="76">#REF!</definedName>
    <definedName name="M" localSheetId="77">#REF!</definedName>
    <definedName name="M" localSheetId="78">#REF!</definedName>
    <definedName name="M" localSheetId="79">#REF!</definedName>
    <definedName name="M" localSheetId="80">#REF!</definedName>
    <definedName name="M" localSheetId="82">#REF!</definedName>
    <definedName name="M" localSheetId="81">#REF!</definedName>
    <definedName name="M" localSheetId="11">#REF!</definedName>
    <definedName name="M" localSheetId="83">#REF!</definedName>
    <definedName name="M" localSheetId="84">#REF!</definedName>
    <definedName name="M" localSheetId="85">#REF!</definedName>
    <definedName name="M" localSheetId="86">#REF!</definedName>
    <definedName name="M" localSheetId="87">#REF!</definedName>
    <definedName name="M" localSheetId="88">#REF!</definedName>
    <definedName name="M" localSheetId="89">#REF!</definedName>
    <definedName name="M" localSheetId="90">#REF!</definedName>
    <definedName name="M" localSheetId="91">#REF!</definedName>
    <definedName name="M" localSheetId="92">#REF!</definedName>
    <definedName name="M" localSheetId="12">#REF!</definedName>
    <definedName name="M">#REF!</definedName>
    <definedName name="mama" localSheetId="13">#REF!</definedName>
    <definedName name="mama" localSheetId="14">#REF!</definedName>
    <definedName name="mama" localSheetId="15">#REF!</definedName>
    <definedName name="mama" localSheetId="16">#REF!</definedName>
    <definedName name="mama" localSheetId="17">#REF!</definedName>
    <definedName name="mama" localSheetId="18">#REF!</definedName>
    <definedName name="mama" localSheetId="19">#REF!</definedName>
    <definedName name="mama" localSheetId="20">#REF!</definedName>
    <definedName name="mama" localSheetId="21">#REF!</definedName>
    <definedName name="mama" localSheetId="22">#REF!</definedName>
    <definedName name="mama" localSheetId="24">#REF!</definedName>
    <definedName name="mama" localSheetId="25">#REF!</definedName>
    <definedName name="mama" localSheetId="26">#REF!</definedName>
    <definedName name="mama" localSheetId="27">#REF!</definedName>
    <definedName name="mama" localSheetId="28">#REF!</definedName>
    <definedName name="mama" localSheetId="29">#REF!</definedName>
    <definedName name="mama" localSheetId="31">#REF!</definedName>
    <definedName name="mama" localSheetId="32">#REF!</definedName>
    <definedName name="mama" localSheetId="33">#REF!</definedName>
    <definedName name="mama" localSheetId="35">#REF!</definedName>
    <definedName name="mama" localSheetId="36">#REF!</definedName>
    <definedName name="mama" localSheetId="37">#REF!</definedName>
    <definedName name="mama" localSheetId="38">#REF!</definedName>
    <definedName name="mama" localSheetId="39">#REF!</definedName>
    <definedName name="mama" localSheetId="41">#REF!</definedName>
    <definedName name="mama" localSheetId="42">#REF!</definedName>
    <definedName name="mama" localSheetId="43">#REF!</definedName>
    <definedName name="mama" localSheetId="44">#REF!</definedName>
    <definedName name="mama" localSheetId="45">#REF!</definedName>
    <definedName name="mama" localSheetId="46">#REF!</definedName>
    <definedName name="mama" localSheetId="47">#REF!</definedName>
    <definedName name="mama" localSheetId="48">#REF!</definedName>
    <definedName name="mama" localSheetId="49">#REF!</definedName>
    <definedName name="mama" localSheetId="51">#REF!</definedName>
    <definedName name="mama" localSheetId="53">#REF!</definedName>
    <definedName name="mama" localSheetId="54">#REF!</definedName>
    <definedName name="mama" localSheetId="55">#REF!</definedName>
    <definedName name="mama" localSheetId="56">#REF!</definedName>
    <definedName name="mama" localSheetId="57">#REF!</definedName>
    <definedName name="mama" localSheetId="58">#REF!</definedName>
    <definedName name="mama" localSheetId="59">#REF!</definedName>
    <definedName name="mama" localSheetId="60">#REF!</definedName>
    <definedName name="mama" localSheetId="61">#REF!</definedName>
    <definedName name="mama" localSheetId="62">#REF!</definedName>
    <definedName name="mama" localSheetId="63">#REF!</definedName>
    <definedName name="mama" localSheetId="66">#REF!</definedName>
    <definedName name="mama" localSheetId="70">#REF!</definedName>
    <definedName name="mama" localSheetId="10">#REF!</definedName>
    <definedName name="mama" localSheetId="74">#REF!</definedName>
    <definedName name="mama" localSheetId="75">#REF!</definedName>
    <definedName name="mama" localSheetId="76">#REF!</definedName>
    <definedName name="mama" localSheetId="77">#REF!</definedName>
    <definedName name="mama" localSheetId="78">#REF!</definedName>
    <definedName name="mama" localSheetId="79">#REF!</definedName>
    <definedName name="mama" localSheetId="80">#REF!</definedName>
    <definedName name="mama" localSheetId="82">#REF!</definedName>
    <definedName name="mama" localSheetId="81">#REF!</definedName>
    <definedName name="mama" localSheetId="11">#REF!</definedName>
    <definedName name="mama" localSheetId="83">#REF!</definedName>
    <definedName name="mama" localSheetId="84">#REF!</definedName>
    <definedName name="mama" localSheetId="85">#REF!</definedName>
    <definedName name="mama" localSheetId="86">#REF!</definedName>
    <definedName name="mama" localSheetId="87">#REF!</definedName>
    <definedName name="mama" localSheetId="88">#REF!</definedName>
    <definedName name="mama" localSheetId="89">#REF!</definedName>
    <definedName name="mama" localSheetId="90">#REF!</definedName>
    <definedName name="mama" localSheetId="91">#REF!</definedName>
    <definedName name="mama" localSheetId="92">#REF!</definedName>
    <definedName name="mama" localSheetId="12">#REF!</definedName>
    <definedName name="mama">#REF!</definedName>
    <definedName name="MANO" localSheetId="13">#REF!</definedName>
    <definedName name="MANO" localSheetId="14">#REF!</definedName>
    <definedName name="MANO" localSheetId="15">#REF!</definedName>
    <definedName name="MANO" localSheetId="16">#REF!</definedName>
    <definedName name="MANO" localSheetId="17">#REF!</definedName>
    <definedName name="MANO" localSheetId="18">#REF!</definedName>
    <definedName name="MANO" localSheetId="19">#REF!</definedName>
    <definedName name="MANO" localSheetId="20">#REF!</definedName>
    <definedName name="MANO" localSheetId="21">#REF!</definedName>
    <definedName name="MANO" localSheetId="22">#REF!</definedName>
    <definedName name="MANO" localSheetId="24">#REF!</definedName>
    <definedName name="MANO" localSheetId="25">#REF!</definedName>
    <definedName name="MANO" localSheetId="26">#REF!</definedName>
    <definedName name="MANO" localSheetId="27">#REF!</definedName>
    <definedName name="MANO" localSheetId="28">#REF!</definedName>
    <definedName name="MANO" localSheetId="29">#REF!</definedName>
    <definedName name="MANO" localSheetId="31">#REF!</definedName>
    <definedName name="MANO" localSheetId="32">#REF!</definedName>
    <definedName name="MANO" localSheetId="33">#REF!</definedName>
    <definedName name="MANO" localSheetId="35">#REF!</definedName>
    <definedName name="MANO" localSheetId="36">#REF!</definedName>
    <definedName name="MANO" localSheetId="37">#REF!</definedName>
    <definedName name="MANO" localSheetId="38">#REF!</definedName>
    <definedName name="MANO" localSheetId="39">#REF!</definedName>
    <definedName name="MANO" localSheetId="41">#REF!</definedName>
    <definedName name="MANO" localSheetId="42">#REF!</definedName>
    <definedName name="MANO" localSheetId="43">#REF!</definedName>
    <definedName name="MANO" localSheetId="44">#REF!</definedName>
    <definedName name="MANO" localSheetId="45">#REF!</definedName>
    <definedName name="MANO" localSheetId="46">#REF!</definedName>
    <definedName name="MANO" localSheetId="47">#REF!</definedName>
    <definedName name="MANO" localSheetId="48">#REF!</definedName>
    <definedName name="MANO" localSheetId="49">#REF!</definedName>
    <definedName name="MANO" localSheetId="51">#REF!</definedName>
    <definedName name="MANO" localSheetId="53">#REF!</definedName>
    <definedName name="MANO" localSheetId="54">#REF!</definedName>
    <definedName name="MANO" localSheetId="55">#REF!</definedName>
    <definedName name="MANO" localSheetId="56">#REF!</definedName>
    <definedName name="MANO" localSheetId="57">#REF!</definedName>
    <definedName name="MANO" localSheetId="58">#REF!</definedName>
    <definedName name="MANO" localSheetId="59">#REF!</definedName>
    <definedName name="MANO" localSheetId="60">#REF!</definedName>
    <definedName name="MANO" localSheetId="61">#REF!</definedName>
    <definedName name="MANO" localSheetId="62">#REF!</definedName>
    <definedName name="MANO" localSheetId="63">#REF!</definedName>
    <definedName name="MANO" localSheetId="66">#REF!</definedName>
    <definedName name="MANO" localSheetId="70">#REF!</definedName>
    <definedName name="MANO" localSheetId="10">#REF!</definedName>
    <definedName name="MANO" localSheetId="74">#REF!</definedName>
    <definedName name="MANO" localSheetId="75">#REF!</definedName>
    <definedName name="MANO" localSheetId="76">#REF!</definedName>
    <definedName name="MANO" localSheetId="77">#REF!</definedName>
    <definedName name="MANO" localSheetId="78">#REF!</definedName>
    <definedName name="MANO" localSheetId="79">#REF!</definedName>
    <definedName name="MANO" localSheetId="80">#REF!</definedName>
    <definedName name="MANO" localSheetId="82">#REF!</definedName>
    <definedName name="MANO" localSheetId="81">#REF!</definedName>
    <definedName name="MANO" localSheetId="11">#REF!</definedName>
    <definedName name="MANO" localSheetId="83">#REF!</definedName>
    <definedName name="MANO" localSheetId="84">#REF!</definedName>
    <definedName name="MANO" localSheetId="85">#REF!</definedName>
    <definedName name="MANO" localSheetId="86">#REF!</definedName>
    <definedName name="MANO" localSheetId="87">#REF!</definedName>
    <definedName name="MANO" localSheetId="88">#REF!</definedName>
    <definedName name="MANO" localSheetId="89">#REF!</definedName>
    <definedName name="MANO" localSheetId="90">#REF!</definedName>
    <definedName name="MANO" localSheetId="91">#REF!</definedName>
    <definedName name="MANO" localSheetId="92">#REF!</definedName>
    <definedName name="MANO" localSheetId="12">#REF!</definedName>
    <definedName name="MANO">#REF!</definedName>
    <definedName name="MANO_OBRA" localSheetId="13">#REF!</definedName>
    <definedName name="MANO_OBRA" localSheetId="14">#REF!</definedName>
    <definedName name="MANO_OBRA" localSheetId="15">#REF!</definedName>
    <definedName name="MANO_OBRA" localSheetId="16">#REF!</definedName>
    <definedName name="MANO_OBRA" localSheetId="17">#REF!</definedName>
    <definedName name="MANO_OBRA" localSheetId="18">#REF!</definedName>
    <definedName name="MANO_OBRA" localSheetId="19">#REF!</definedName>
    <definedName name="MANO_OBRA" localSheetId="20">#REF!</definedName>
    <definedName name="MANO_OBRA" localSheetId="21">#REF!</definedName>
    <definedName name="MANO_OBRA" localSheetId="22">#REF!</definedName>
    <definedName name="MANO_OBRA" localSheetId="24">#REF!</definedName>
    <definedName name="MANO_OBRA" localSheetId="25">#REF!</definedName>
    <definedName name="MANO_OBRA" localSheetId="26">#REF!</definedName>
    <definedName name="MANO_OBRA" localSheetId="27">#REF!</definedName>
    <definedName name="MANO_OBRA" localSheetId="28">#REF!</definedName>
    <definedName name="MANO_OBRA" localSheetId="29">#REF!</definedName>
    <definedName name="MANO_OBRA" localSheetId="31">#REF!</definedName>
    <definedName name="MANO_OBRA" localSheetId="32">#REF!</definedName>
    <definedName name="MANO_OBRA" localSheetId="33">#REF!</definedName>
    <definedName name="MANO_OBRA" localSheetId="35">#REF!</definedName>
    <definedName name="MANO_OBRA" localSheetId="36">#REF!</definedName>
    <definedName name="MANO_OBRA" localSheetId="37">#REF!</definedName>
    <definedName name="MANO_OBRA" localSheetId="38">#REF!</definedName>
    <definedName name="MANO_OBRA" localSheetId="39">#REF!</definedName>
    <definedName name="MANO_OBRA" localSheetId="41">#REF!</definedName>
    <definedName name="MANO_OBRA" localSheetId="42">#REF!</definedName>
    <definedName name="MANO_OBRA" localSheetId="43">#REF!</definedName>
    <definedName name="MANO_OBRA" localSheetId="44">#REF!</definedName>
    <definedName name="MANO_OBRA" localSheetId="45">#REF!</definedName>
    <definedName name="MANO_OBRA" localSheetId="46">#REF!</definedName>
    <definedName name="MANO_OBRA" localSheetId="47">#REF!</definedName>
    <definedName name="MANO_OBRA" localSheetId="48">#REF!</definedName>
    <definedName name="MANO_OBRA" localSheetId="49">#REF!</definedName>
    <definedName name="MANO_OBRA" localSheetId="51">#REF!</definedName>
    <definedName name="MANO_OBRA" localSheetId="53">#REF!</definedName>
    <definedName name="MANO_OBRA" localSheetId="54">#REF!</definedName>
    <definedName name="MANO_OBRA" localSheetId="55">#REF!</definedName>
    <definedName name="MANO_OBRA" localSheetId="56">#REF!</definedName>
    <definedName name="MANO_OBRA" localSheetId="57">#REF!</definedName>
    <definedName name="MANO_OBRA" localSheetId="58">#REF!</definedName>
    <definedName name="MANO_OBRA" localSheetId="59">#REF!</definedName>
    <definedName name="MANO_OBRA" localSheetId="60">#REF!</definedName>
    <definedName name="MANO_OBRA" localSheetId="61">#REF!</definedName>
    <definedName name="MANO_OBRA" localSheetId="62">#REF!</definedName>
    <definedName name="MANO_OBRA" localSheetId="63">#REF!</definedName>
    <definedName name="MANO_OBRA" localSheetId="66">#REF!</definedName>
    <definedName name="MANO_OBRA" localSheetId="70">#REF!</definedName>
    <definedName name="MANO_OBRA" localSheetId="10">#REF!</definedName>
    <definedName name="MANO_OBRA" localSheetId="74">#REF!</definedName>
    <definedName name="MANO_OBRA" localSheetId="75">#REF!</definedName>
    <definedName name="MANO_OBRA" localSheetId="76">#REF!</definedName>
    <definedName name="MANO_OBRA" localSheetId="77">#REF!</definedName>
    <definedName name="MANO_OBRA" localSheetId="78">#REF!</definedName>
    <definedName name="MANO_OBRA" localSheetId="79">#REF!</definedName>
    <definedName name="MANO_OBRA" localSheetId="80">#REF!</definedName>
    <definedName name="MANO_OBRA" localSheetId="82">#REF!</definedName>
    <definedName name="MANO_OBRA" localSheetId="81">#REF!</definedName>
    <definedName name="MANO_OBRA" localSheetId="11">#REF!</definedName>
    <definedName name="MANO_OBRA" localSheetId="83">#REF!</definedName>
    <definedName name="MANO_OBRA" localSheetId="84">#REF!</definedName>
    <definedName name="MANO_OBRA" localSheetId="85">#REF!</definedName>
    <definedName name="MANO_OBRA" localSheetId="86">#REF!</definedName>
    <definedName name="MANO_OBRA" localSheetId="87">#REF!</definedName>
    <definedName name="MANO_OBRA" localSheetId="88">#REF!</definedName>
    <definedName name="MANO_OBRA" localSheetId="89">#REF!</definedName>
    <definedName name="MANO_OBRA" localSheetId="90">#REF!</definedName>
    <definedName name="MANO_OBRA" localSheetId="91">#REF!</definedName>
    <definedName name="MANO_OBRA" localSheetId="92">#REF!</definedName>
    <definedName name="MANO_OBRA" localSheetId="12">#REF!</definedName>
    <definedName name="MANO_OBRA" localSheetId="1">'BASE DE DATOS'!$E$13:$G$40</definedName>
    <definedName name="MANO_OBRA">#REF!</definedName>
    <definedName name="mano1" localSheetId="13">#REF!</definedName>
    <definedName name="mano1" localSheetId="14">#REF!</definedName>
    <definedName name="mano1" localSheetId="15">#REF!</definedName>
    <definedName name="mano1" localSheetId="16">#REF!</definedName>
    <definedName name="mano1" localSheetId="17">#REF!</definedName>
    <definedName name="mano1" localSheetId="18">#REF!</definedName>
    <definedName name="mano1" localSheetId="19">#REF!</definedName>
    <definedName name="mano1" localSheetId="20">#REF!</definedName>
    <definedName name="mano1" localSheetId="21">#REF!</definedName>
    <definedName name="mano1" localSheetId="22">#REF!</definedName>
    <definedName name="mano1" localSheetId="24">#REF!</definedName>
    <definedName name="mano1" localSheetId="25">#REF!</definedName>
    <definedName name="mano1" localSheetId="26">#REF!</definedName>
    <definedName name="mano1" localSheetId="27">#REF!</definedName>
    <definedName name="mano1" localSheetId="28">#REF!</definedName>
    <definedName name="mano1" localSheetId="29">#REF!</definedName>
    <definedName name="mano1" localSheetId="31">#REF!</definedName>
    <definedName name="mano1" localSheetId="32">#REF!</definedName>
    <definedName name="mano1" localSheetId="33">#REF!</definedName>
    <definedName name="mano1" localSheetId="35">#REF!</definedName>
    <definedName name="mano1" localSheetId="36">#REF!</definedName>
    <definedName name="mano1" localSheetId="37">#REF!</definedName>
    <definedName name="mano1" localSheetId="38">#REF!</definedName>
    <definedName name="mano1" localSheetId="39">#REF!</definedName>
    <definedName name="mano1" localSheetId="41">#REF!</definedName>
    <definedName name="mano1" localSheetId="42">#REF!</definedName>
    <definedName name="mano1" localSheetId="43">#REF!</definedName>
    <definedName name="mano1" localSheetId="44">#REF!</definedName>
    <definedName name="mano1" localSheetId="45">#REF!</definedName>
    <definedName name="mano1" localSheetId="46">#REF!</definedName>
    <definedName name="mano1" localSheetId="47">#REF!</definedName>
    <definedName name="mano1" localSheetId="48">#REF!</definedName>
    <definedName name="mano1" localSheetId="49">#REF!</definedName>
    <definedName name="mano1" localSheetId="51">#REF!</definedName>
    <definedName name="mano1" localSheetId="53">#REF!</definedName>
    <definedName name="mano1" localSheetId="54">#REF!</definedName>
    <definedName name="mano1" localSheetId="55">#REF!</definedName>
    <definedName name="mano1" localSheetId="56">#REF!</definedName>
    <definedName name="mano1" localSheetId="57">#REF!</definedName>
    <definedName name="mano1" localSheetId="58">#REF!</definedName>
    <definedName name="mano1" localSheetId="59">#REF!</definedName>
    <definedName name="mano1" localSheetId="60">#REF!</definedName>
    <definedName name="mano1" localSheetId="61">#REF!</definedName>
    <definedName name="mano1" localSheetId="62">#REF!</definedName>
    <definedName name="mano1" localSheetId="63">#REF!</definedName>
    <definedName name="mano1" localSheetId="66">#REF!</definedName>
    <definedName name="mano1" localSheetId="70">#REF!</definedName>
    <definedName name="mano1" localSheetId="10">#REF!</definedName>
    <definedName name="mano1" localSheetId="74">#REF!</definedName>
    <definedName name="mano1" localSheetId="75">#REF!</definedName>
    <definedName name="mano1" localSheetId="76">#REF!</definedName>
    <definedName name="mano1" localSheetId="77">#REF!</definedName>
    <definedName name="mano1" localSheetId="78">#REF!</definedName>
    <definedName name="mano1" localSheetId="79">#REF!</definedName>
    <definedName name="mano1" localSheetId="80">#REF!</definedName>
    <definedName name="mano1" localSheetId="82">#REF!</definedName>
    <definedName name="mano1" localSheetId="81">#REF!</definedName>
    <definedName name="mano1" localSheetId="11">#REF!</definedName>
    <definedName name="mano1" localSheetId="83">#REF!</definedName>
    <definedName name="mano1" localSheetId="84">#REF!</definedName>
    <definedName name="mano1" localSheetId="85">#REF!</definedName>
    <definedName name="mano1" localSheetId="86">#REF!</definedName>
    <definedName name="mano1" localSheetId="87">#REF!</definedName>
    <definedName name="mano1" localSheetId="88">#REF!</definedName>
    <definedName name="mano1" localSheetId="89">#REF!</definedName>
    <definedName name="mano1" localSheetId="90">#REF!</definedName>
    <definedName name="mano1" localSheetId="91">#REF!</definedName>
    <definedName name="mano1" localSheetId="92">#REF!</definedName>
    <definedName name="mano1" localSheetId="12">#REF!</definedName>
    <definedName name="mano1">#REF!</definedName>
    <definedName name="MATERIALES" localSheetId="1">'BASE DE DATOS'!#REF!</definedName>
    <definedName name="materiales">[12]datos!$M$6:$Q$72</definedName>
    <definedName name="materiales1" localSheetId="13">#REF!</definedName>
    <definedName name="materiales1" localSheetId="14">#REF!</definedName>
    <definedName name="materiales1" localSheetId="15">#REF!</definedName>
    <definedName name="materiales1" localSheetId="16">#REF!</definedName>
    <definedName name="materiales1" localSheetId="17">#REF!</definedName>
    <definedName name="materiales1" localSheetId="18">#REF!</definedName>
    <definedName name="materiales1" localSheetId="19">#REF!</definedName>
    <definedName name="materiales1" localSheetId="20">#REF!</definedName>
    <definedName name="materiales1" localSheetId="21">#REF!</definedName>
    <definedName name="materiales1" localSheetId="22">#REF!</definedName>
    <definedName name="materiales1" localSheetId="24">#REF!</definedName>
    <definedName name="materiales1" localSheetId="25">#REF!</definedName>
    <definedName name="materiales1" localSheetId="26">#REF!</definedName>
    <definedName name="materiales1" localSheetId="27">#REF!</definedName>
    <definedName name="materiales1" localSheetId="28">#REF!</definedName>
    <definedName name="materiales1" localSheetId="29">#REF!</definedName>
    <definedName name="materiales1" localSheetId="31">#REF!</definedName>
    <definedName name="materiales1" localSheetId="32">#REF!</definedName>
    <definedName name="materiales1" localSheetId="33">#REF!</definedName>
    <definedName name="materiales1" localSheetId="35">#REF!</definedName>
    <definedName name="materiales1" localSheetId="36">#REF!</definedName>
    <definedName name="materiales1" localSheetId="37">#REF!</definedName>
    <definedName name="materiales1" localSheetId="38">#REF!</definedName>
    <definedName name="materiales1" localSheetId="39">#REF!</definedName>
    <definedName name="materiales1" localSheetId="41">#REF!</definedName>
    <definedName name="materiales1" localSheetId="42">#REF!</definedName>
    <definedName name="materiales1" localSheetId="43">#REF!</definedName>
    <definedName name="materiales1" localSheetId="44">#REF!</definedName>
    <definedName name="materiales1" localSheetId="45">#REF!</definedName>
    <definedName name="materiales1" localSheetId="46">#REF!</definedName>
    <definedName name="materiales1" localSheetId="47">#REF!</definedName>
    <definedName name="materiales1" localSheetId="48">#REF!</definedName>
    <definedName name="materiales1" localSheetId="49">#REF!</definedName>
    <definedName name="materiales1" localSheetId="51">#REF!</definedName>
    <definedName name="materiales1" localSheetId="53">#REF!</definedName>
    <definedName name="materiales1" localSheetId="54">#REF!</definedName>
    <definedName name="materiales1" localSheetId="55">#REF!</definedName>
    <definedName name="materiales1" localSheetId="56">#REF!</definedName>
    <definedName name="materiales1" localSheetId="57">#REF!</definedName>
    <definedName name="materiales1" localSheetId="58">#REF!</definedName>
    <definedName name="materiales1" localSheetId="59">#REF!</definedName>
    <definedName name="materiales1" localSheetId="60">#REF!</definedName>
    <definedName name="materiales1" localSheetId="61">#REF!</definedName>
    <definedName name="materiales1" localSheetId="62">#REF!</definedName>
    <definedName name="materiales1" localSheetId="63">#REF!</definedName>
    <definedName name="materiales1" localSheetId="66">#REF!</definedName>
    <definedName name="materiales1" localSheetId="70">#REF!</definedName>
    <definedName name="materiales1" localSheetId="10">#REF!</definedName>
    <definedName name="materiales1" localSheetId="74">#REF!</definedName>
    <definedName name="materiales1" localSheetId="75">#REF!</definedName>
    <definedName name="materiales1" localSheetId="76">#REF!</definedName>
    <definedName name="materiales1" localSheetId="77">#REF!</definedName>
    <definedName name="materiales1" localSheetId="78">#REF!</definedName>
    <definedName name="materiales1" localSheetId="79">#REF!</definedName>
    <definedName name="materiales1" localSheetId="80">#REF!</definedName>
    <definedName name="materiales1" localSheetId="82">#REF!</definedName>
    <definedName name="materiales1" localSheetId="81">#REF!</definedName>
    <definedName name="materiales1" localSheetId="11">#REF!</definedName>
    <definedName name="materiales1" localSheetId="83">#REF!</definedName>
    <definedName name="materiales1" localSheetId="84">#REF!</definedName>
    <definedName name="materiales1" localSheetId="85">#REF!</definedName>
    <definedName name="materiales1" localSheetId="86">#REF!</definedName>
    <definedName name="materiales1" localSheetId="87">#REF!</definedName>
    <definedName name="materiales1" localSheetId="88">#REF!</definedName>
    <definedName name="materiales1" localSheetId="89">#REF!</definedName>
    <definedName name="materiales1" localSheetId="90">#REF!</definedName>
    <definedName name="materiales1" localSheetId="91">#REF!</definedName>
    <definedName name="materiales1" localSheetId="92">#REF!</definedName>
    <definedName name="materiales1" localSheetId="12">#REF!</definedName>
    <definedName name="MATERIALES1" localSheetId="1">'BASE DE DATOS'!#REF!</definedName>
    <definedName name="materiales1">#REF!</definedName>
    <definedName name="MATERIALES2">[15]Materiales!$A$3:$F$2084</definedName>
    <definedName name="MATERIALES3">[15]Materiales!$A$3:$F$2084</definedName>
    <definedName name="MEJORA" localSheetId="13">#REF!</definedName>
    <definedName name="MEJORA" localSheetId="14">#REF!</definedName>
    <definedName name="MEJORA" localSheetId="15">#REF!</definedName>
    <definedName name="MEJORA" localSheetId="16">#REF!</definedName>
    <definedName name="MEJORA" localSheetId="17">#REF!</definedName>
    <definedName name="MEJORA" localSheetId="18">#REF!</definedName>
    <definedName name="MEJORA" localSheetId="19">#REF!</definedName>
    <definedName name="MEJORA" localSheetId="20">#REF!</definedName>
    <definedName name="MEJORA" localSheetId="21">#REF!</definedName>
    <definedName name="MEJORA" localSheetId="22">#REF!</definedName>
    <definedName name="MEJORA" localSheetId="24">#REF!</definedName>
    <definedName name="MEJORA" localSheetId="25">#REF!</definedName>
    <definedName name="MEJORA" localSheetId="26">#REF!</definedName>
    <definedName name="MEJORA" localSheetId="27">#REF!</definedName>
    <definedName name="MEJORA" localSheetId="28">#REF!</definedName>
    <definedName name="MEJORA" localSheetId="29">#REF!</definedName>
    <definedName name="MEJORA" localSheetId="31">#REF!</definedName>
    <definedName name="MEJORA" localSheetId="32">#REF!</definedName>
    <definedName name="MEJORA" localSheetId="33">#REF!</definedName>
    <definedName name="MEJORA" localSheetId="35">#REF!</definedName>
    <definedName name="MEJORA" localSheetId="36">#REF!</definedName>
    <definedName name="MEJORA" localSheetId="37">#REF!</definedName>
    <definedName name="MEJORA" localSheetId="38">#REF!</definedName>
    <definedName name="MEJORA" localSheetId="39">#REF!</definedName>
    <definedName name="MEJORA" localSheetId="41">#REF!</definedName>
    <definedName name="MEJORA" localSheetId="42">#REF!</definedName>
    <definedName name="MEJORA" localSheetId="43">#REF!</definedName>
    <definedName name="MEJORA" localSheetId="44">#REF!</definedName>
    <definedName name="MEJORA" localSheetId="45">#REF!</definedName>
    <definedName name="MEJORA" localSheetId="46">#REF!</definedName>
    <definedName name="MEJORA" localSheetId="47">#REF!</definedName>
    <definedName name="MEJORA" localSheetId="48">#REF!</definedName>
    <definedName name="MEJORA" localSheetId="49">#REF!</definedName>
    <definedName name="MEJORA" localSheetId="51">#REF!</definedName>
    <definedName name="MEJORA" localSheetId="53">#REF!</definedName>
    <definedName name="MEJORA" localSheetId="54">#REF!</definedName>
    <definedName name="MEJORA" localSheetId="55">#REF!</definedName>
    <definedName name="MEJORA" localSheetId="56">#REF!</definedName>
    <definedName name="MEJORA" localSheetId="57">#REF!</definedName>
    <definedName name="MEJORA" localSheetId="58">#REF!</definedName>
    <definedName name="MEJORA" localSheetId="59">#REF!</definedName>
    <definedName name="MEJORA" localSheetId="60">#REF!</definedName>
    <definedName name="MEJORA" localSheetId="61">#REF!</definedName>
    <definedName name="MEJORA" localSheetId="62">#REF!</definedName>
    <definedName name="MEJORA" localSheetId="63">#REF!</definedName>
    <definedName name="MEJORA" localSheetId="66">#REF!</definedName>
    <definedName name="MEJORA" localSheetId="70">#REF!</definedName>
    <definedName name="MEJORA" localSheetId="10">#REF!</definedName>
    <definedName name="MEJORA" localSheetId="74">#REF!</definedName>
    <definedName name="MEJORA" localSheetId="75">#REF!</definedName>
    <definedName name="MEJORA" localSheetId="76">#REF!</definedName>
    <definedName name="MEJORA" localSheetId="77">#REF!</definedName>
    <definedName name="MEJORA" localSheetId="78">#REF!</definedName>
    <definedName name="MEJORA" localSheetId="79">#REF!</definedName>
    <definedName name="MEJORA" localSheetId="80">#REF!</definedName>
    <definedName name="MEJORA" localSheetId="82">#REF!</definedName>
    <definedName name="MEJORA" localSheetId="81">#REF!</definedName>
    <definedName name="MEJORA" localSheetId="11">#REF!</definedName>
    <definedName name="MEJORA" localSheetId="83">#REF!</definedName>
    <definedName name="MEJORA" localSheetId="84">#REF!</definedName>
    <definedName name="MEJORA" localSheetId="85">#REF!</definedName>
    <definedName name="MEJORA" localSheetId="86">#REF!</definedName>
    <definedName name="MEJORA" localSheetId="87">#REF!</definedName>
    <definedName name="MEJORA" localSheetId="88">#REF!</definedName>
    <definedName name="MEJORA" localSheetId="89">#REF!</definedName>
    <definedName name="MEJORA" localSheetId="90">#REF!</definedName>
    <definedName name="MEJORA" localSheetId="91">#REF!</definedName>
    <definedName name="MEJORA" localSheetId="92">#REF!</definedName>
    <definedName name="MEJORA" localSheetId="12">#REF!</definedName>
    <definedName name="MEJORA">#REF!</definedName>
    <definedName name="miyagui" localSheetId="13">#REF!</definedName>
    <definedName name="miyagui" localSheetId="14">#REF!</definedName>
    <definedName name="miyagui" localSheetId="15">#REF!</definedName>
    <definedName name="miyagui" localSheetId="16">#REF!</definedName>
    <definedName name="miyagui" localSheetId="17">#REF!</definedName>
    <definedName name="miyagui" localSheetId="18">#REF!</definedName>
    <definedName name="miyagui" localSheetId="19">#REF!</definedName>
    <definedName name="miyagui" localSheetId="20">#REF!</definedName>
    <definedName name="miyagui" localSheetId="21">#REF!</definedName>
    <definedName name="miyagui" localSheetId="22">#REF!</definedName>
    <definedName name="miyagui" localSheetId="24">#REF!</definedName>
    <definedName name="miyagui" localSheetId="25">#REF!</definedName>
    <definedName name="miyagui" localSheetId="26">#REF!</definedName>
    <definedName name="miyagui" localSheetId="27">#REF!</definedName>
    <definedName name="miyagui" localSheetId="28">#REF!</definedName>
    <definedName name="miyagui" localSheetId="29">#REF!</definedName>
    <definedName name="miyagui" localSheetId="31">#REF!</definedName>
    <definedName name="miyagui" localSheetId="32">#REF!</definedName>
    <definedName name="miyagui" localSheetId="33">#REF!</definedName>
    <definedName name="miyagui" localSheetId="35">#REF!</definedName>
    <definedName name="miyagui" localSheetId="36">#REF!</definedName>
    <definedName name="miyagui" localSheetId="37">#REF!</definedName>
    <definedName name="miyagui" localSheetId="38">#REF!</definedName>
    <definedName name="miyagui" localSheetId="39">#REF!</definedName>
    <definedName name="miyagui" localSheetId="41">#REF!</definedName>
    <definedName name="miyagui" localSheetId="42">#REF!</definedName>
    <definedName name="miyagui" localSheetId="43">#REF!</definedName>
    <definedName name="miyagui" localSheetId="44">#REF!</definedName>
    <definedName name="miyagui" localSheetId="45">#REF!</definedName>
    <definedName name="miyagui" localSheetId="46">#REF!</definedName>
    <definedName name="miyagui" localSheetId="47">#REF!</definedName>
    <definedName name="miyagui" localSheetId="48">#REF!</definedName>
    <definedName name="miyagui" localSheetId="49">#REF!</definedName>
    <definedName name="miyagui" localSheetId="51">#REF!</definedName>
    <definedName name="miyagui" localSheetId="53">#REF!</definedName>
    <definedName name="miyagui" localSheetId="54">#REF!</definedName>
    <definedName name="miyagui" localSheetId="55">#REF!</definedName>
    <definedName name="miyagui" localSheetId="56">#REF!</definedName>
    <definedName name="miyagui" localSheetId="57">#REF!</definedName>
    <definedName name="miyagui" localSheetId="58">#REF!</definedName>
    <definedName name="miyagui" localSheetId="59">#REF!</definedName>
    <definedName name="miyagui" localSheetId="60">#REF!</definedName>
    <definedName name="miyagui" localSheetId="61">#REF!</definedName>
    <definedName name="miyagui" localSheetId="62">#REF!</definedName>
    <definedName name="miyagui" localSheetId="63">#REF!</definedName>
    <definedName name="miyagui" localSheetId="66">#REF!</definedName>
    <definedName name="miyagui" localSheetId="70">#REF!</definedName>
    <definedName name="miyagui" localSheetId="10">#REF!</definedName>
    <definedName name="miyagui" localSheetId="74">#REF!</definedName>
    <definedName name="miyagui" localSheetId="75">#REF!</definedName>
    <definedName name="miyagui" localSheetId="76">#REF!</definedName>
    <definedName name="miyagui" localSheetId="77">#REF!</definedName>
    <definedName name="miyagui" localSheetId="78">#REF!</definedName>
    <definedName name="miyagui" localSheetId="79">#REF!</definedName>
    <definedName name="miyagui" localSheetId="80">#REF!</definedName>
    <definedName name="miyagui" localSheetId="82">#REF!</definedName>
    <definedName name="miyagui" localSheetId="81">#REF!</definedName>
    <definedName name="miyagui" localSheetId="11">#REF!</definedName>
    <definedName name="miyagui" localSheetId="83">#REF!</definedName>
    <definedName name="miyagui" localSheetId="84">#REF!</definedName>
    <definedName name="miyagui" localSheetId="85">#REF!</definedName>
    <definedName name="miyagui" localSheetId="86">#REF!</definedName>
    <definedName name="miyagui" localSheetId="87">#REF!</definedName>
    <definedName name="miyagui" localSheetId="88">#REF!</definedName>
    <definedName name="miyagui" localSheetId="89">#REF!</definedName>
    <definedName name="miyagui" localSheetId="90">#REF!</definedName>
    <definedName name="miyagui" localSheetId="91">#REF!</definedName>
    <definedName name="miyagui" localSheetId="92">#REF!</definedName>
    <definedName name="miyagui" localSheetId="12">#REF!</definedName>
    <definedName name="miyagui">#REF!</definedName>
    <definedName name="MM" localSheetId="13">#REF!</definedName>
    <definedName name="MM" localSheetId="14">#REF!</definedName>
    <definedName name="MM" localSheetId="15">#REF!</definedName>
    <definedName name="MM" localSheetId="16">#REF!</definedName>
    <definedName name="MM" localSheetId="17">#REF!</definedName>
    <definedName name="MM" localSheetId="18">#REF!</definedName>
    <definedName name="MM" localSheetId="19">#REF!</definedName>
    <definedName name="MM" localSheetId="20">#REF!</definedName>
    <definedName name="MM" localSheetId="21">#REF!</definedName>
    <definedName name="MM" localSheetId="22">#REF!</definedName>
    <definedName name="MM" localSheetId="24">#REF!</definedName>
    <definedName name="MM" localSheetId="25">#REF!</definedName>
    <definedName name="MM" localSheetId="26">#REF!</definedName>
    <definedName name="MM" localSheetId="27">#REF!</definedName>
    <definedName name="MM" localSheetId="28">#REF!</definedName>
    <definedName name="MM" localSheetId="29">#REF!</definedName>
    <definedName name="MM" localSheetId="31">#REF!</definedName>
    <definedName name="MM" localSheetId="32">#REF!</definedName>
    <definedName name="MM" localSheetId="33">#REF!</definedName>
    <definedName name="MM" localSheetId="35">#REF!</definedName>
    <definedName name="MM" localSheetId="36">#REF!</definedName>
    <definedName name="MM" localSheetId="37">#REF!</definedName>
    <definedName name="MM" localSheetId="38">#REF!</definedName>
    <definedName name="MM" localSheetId="39">#REF!</definedName>
    <definedName name="MM" localSheetId="41">#REF!</definedName>
    <definedName name="MM" localSheetId="42">#REF!</definedName>
    <definedName name="MM" localSheetId="43">#REF!</definedName>
    <definedName name="MM" localSheetId="44">#REF!</definedName>
    <definedName name="MM" localSheetId="45">#REF!</definedName>
    <definedName name="MM" localSheetId="46">#REF!</definedName>
    <definedName name="MM" localSheetId="47">#REF!</definedName>
    <definedName name="MM" localSheetId="48">#REF!</definedName>
    <definedName name="MM" localSheetId="49">#REF!</definedName>
    <definedName name="MM" localSheetId="51">#REF!</definedName>
    <definedName name="MM" localSheetId="53">#REF!</definedName>
    <definedName name="MM" localSheetId="54">#REF!</definedName>
    <definedName name="MM" localSheetId="55">#REF!</definedName>
    <definedName name="MM" localSheetId="56">#REF!</definedName>
    <definedName name="MM" localSheetId="57">#REF!</definedName>
    <definedName name="MM" localSheetId="58">#REF!</definedName>
    <definedName name="MM" localSheetId="59">#REF!</definedName>
    <definedName name="MM" localSheetId="60">#REF!</definedName>
    <definedName name="MM" localSheetId="61">#REF!</definedName>
    <definedName name="MM" localSheetId="62">#REF!</definedName>
    <definedName name="MM" localSheetId="63">#REF!</definedName>
    <definedName name="MM" localSheetId="66">#REF!</definedName>
    <definedName name="MM" localSheetId="70">#REF!</definedName>
    <definedName name="MM" localSheetId="10">#REF!</definedName>
    <definedName name="MM" localSheetId="74">#REF!</definedName>
    <definedName name="MM" localSheetId="75">#REF!</definedName>
    <definedName name="MM" localSheetId="76">#REF!</definedName>
    <definedName name="MM" localSheetId="77">#REF!</definedName>
    <definedName name="MM" localSheetId="78">#REF!</definedName>
    <definedName name="MM" localSheetId="79">#REF!</definedName>
    <definedName name="MM" localSheetId="80">#REF!</definedName>
    <definedName name="MM" localSheetId="82">#REF!</definedName>
    <definedName name="MM" localSheetId="81">#REF!</definedName>
    <definedName name="MM" localSheetId="11">#REF!</definedName>
    <definedName name="MM" localSheetId="83">#REF!</definedName>
    <definedName name="MM" localSheetId="84">#REF!</definedName>
    <definedName name="MM" localSheetId="85">#REF!</definedName>
    <definedName name="MM" localSheetId="86">#REF!</definedName>
    <definedName name="MM" localSheetId="87">#REF!</definedName>
    <definedName name="MM" localSheetId="88">#REF!</definedName>
    <definedName name="MM" localSheetId="89">#REF!</definedName>
    <definedName name="MM" localSheetId="90">#REF!</definedName>
    <definedName name="MM" localSheetId="91">#REF!</definedName>
    <definedName name="MM" localSheetId="92">#REF!</definedName>
    <definedName name="MM" localSheetId="12">#REF!</definedName>
    <definedName name="MM">#REF!</definedName>
    <definedName name="MOBRA" localSheetId="13">#REF!</definedName>
    <definedName name="MOBRA" localSheetId="14">#REF!</definedName>
    <definedName name="MOBRA" localSheetId="15">#REF!</definedName>
    <definedName name="MOBRA" localSheetId="16">#REF!</definedName>
    <definedName name="MOBRA" localSheetId="17">#REF!</definedName>
    <definedName name="MOBRA" localSheetId="18">#REF!</definedName>
    <definedName name="MOBRA" localSheetId="19">#REF!</definedName>
    <definedName name="MOBRA" localSheetId="20">#REF!</definedName>
    <definedName name="MOBRA" localSheetId="21">#REF!</definedName>
    <definedName name="MOBRA" localSheetId="22">#REF!</definedName>
    <definedName name="MOBRA" localSheetId="24">#REF!</definedName>
    <definedName name="MOBRA" localSheetId="25">#REF!</definedName>
    <definedName name="MOBRA" localSheetId="26">#REF!</definedName>
    <definedName name="MOBRA" localSheetId="27">#REF!</definedName>
    <definedName name="MOBRA" localSheetId="28">#REF!</definedName>
    <definedName name="MOBRA" localSheetId="29">#REF!</definedName>
    <definedName name="MOBRA" localSheetId="31">#REF!</definedName>
    <definedName name="MOBRA" localSheetId="32">#REF!</definedName>
    <definedName name="MOBRA" localSheetId="33">#REF!</definedName>
    <definedName name="MOBRA" localSheetId="35">#REF!</definedName>
    <definedName name="MOBRA" localSheetId="36">#REF!</definedName>
    <definedName name="MOBRA" localSheetId="37">#REF!</definedName>
    <definedName name="MOBRA" localSheetId="38">#REF!</definedName>
    <definedName name="MOBRA" localSheetId="39">#REF!</definedName>
    <definedName name="MOBRA" localSheetId="41">#REF!</definedName>
    <definedName name="MOBRA" localSheetId="42">#REF!</definedName>
    <definedName name="MOBRA" localSheetId="43">#REF!</definedName>
    <definedName name="MOBRA" localSheetId="44">#REF!</definedName>
    <definedName name="MOBRA" localSheetId="45">#REF!</definedName>
    <definedName name="MOBRA" localSheetId="46">#REF!</definedName>
    <definedName name="MOBRA" localSheetId="47">#REF!</definedName>
    <definedName name="MOBRA" localSheetId="48">#REF!</definedName>
    <definedName name="MOBRA" localSheetId="49">#REF!</definedName>
    <definedName name="MOBRA" localSheetId="51">#REF!</definedName>
    <definedName name="MOBRA" localSheetId="53">#REF!</definedName>
    <definedName name="MOBRA" localSheetId="54">#REF!</definedName>
    <definedName name="MOBRA" localSheetId="55">#REF!</definedName>
    <definedName name="MOBRA" localSheetId="56">#REF!</definedName>
    <definedName name="MOBRA" localSheetId="57">#REF!</definedName>
    <definedName name="MOBRA" localSheetId="58">#REF!</definedName>
    <definedName name="MOBRA" localSheetId="59">#REF!</definedName>
    <definedName name="MOBRA" localSheetId="60">#REF!</definedName>
    <definedName name="MOBRA" localSheetId="61">#REF!</definedName>
    <definedName name="MOBRA" localSheetId="62">#REF!</definedName>
    <definedName name="MOBRA" localSheetId="63">#REF!</definedName>
    <definedName name="MOBRA" localSheetId="66">#REF!</definedName>
    <definedName name="MOBRA" localSheetId="70">#REF!</definedName>
    <definedName name="MOBRA" localSheetId="10">#REF!</definedName>
    <definedName name="MOBRA" localSheetId="74">#REF!</definedName>
    <definedName name="MOBRA" localSheetId="75">#REF!</definedName>
    <definedName name="MOBRA" localSheetId="76">#REF!</definedName>
    <definedName name="MOBRA" localSheetId="77">#REF!</definedName>
    <definedName name="MOBRA" localSheetId="78">#REF!</definedName>
    <definedName name="MOBRA" localSheetId="79">#REF!</definedName>
    <definedName name="MOBRA" localSheetId="80">#REF!</definedName>
    <definedName name="MOBRA" localSheetId="82">#REF!</definedName>
    <definedName name="MOBRA" localSheetId="81">#REF!</definedName>
    <definedName name="MOBRA" localSheetId="11">#REF!</definedName>
    <definedName name="MOBRA" localSheetId="83">#REF!</definedName>
    <definedName name="MOBRA" localSheetId="84">#REF!</definedName>
    <definedName name="MOBRA" localSheetId="85">#REF!</definedName>
    <definedName name="MOBRA" localSheetId="86">#REF!</definedName>
    <definedName name="MOBRA" localSheetId="87">#REF!</definedName>
    <definedName name="MOBRA" localSheetId="88">#REF!</definedName>
    <definedName name="MOBRA" localSheetId="89">#REF!</definedName>
    <definedName name="MOBRA" localSheetId="90">#REF!</definedName>
    <definedName name="MOBRA" localSheetId="91">#REF!</definedName>
    <definedName name="MOBRA" localSheetId="92">#REF!</definedName>
    <definedName name="MOBRA" localSheetId="12">#REF!</definedName>
    <definedName name="MOBRA">#REF!</definedName>
    <definedName name="MODULOS" localSheetId="13">#REF!</definedName>
    <definedName name="MODULOS" localSheetId="14">#REF!</definedName>
    <definedName name="MODULOS" localSheetId="15">#REF!</definedName>
    <definedName name="MODULOS" localSheetId="16">#REF!</definedName>
    <definedName name="MODULOS" localSheetId="17">#REF!</definedName>
    <definedName name="MODULOS" localSheetId="18">#REF!</definedName>
    <definedName name="MODULOS" localSheetId="19">#REF!</definedName>
    <definedName name="MODULOS" localSheetId="20">#REF!</definedName>
    <definedName name="MODULOS" localSheetId="21">#REF!</definedName>
    <definedName name="MODULOS" localSheetId="22">#REF!</definedName>
    <definedName name="MODULOS" localSheetId="24">#REF!</definedName>
    <definedName name="MODULOS" localSheetId="25">#REF!</definedName>
    <definedName name="MODULOS" localSheetId="26">#REF!</definedName>
    <definedName name="MODULOS" localSheetId="27">#REF!</definedName>
    <definedName name="MODULOS" localSheetId="28">#REF!</definedName>
    <definedName name="MODULOS" localSheetId="29">#REF!</definedName>
    <definedName name="MODULOS" localSheetId="31">#REF!</definedName>
    <definedName name="MODULOS" localSheetId="32">#REF!</definedName>
    <definedName name="MODULOS" localSheetId="33">#REF!</definedName>
    <definedName name="MODULOS" localSheetId="35">#REF!</definedName>
    <definedName name="MODULOS" localSheetId="36">#REF!</definedName>
    <definedName name="MODULOS" localSheetId="37">#REF!</definedName>
    <definedName name="MODULOS" localSheetId="38">#REF!</definedName>
    <definedName name="MODULOS" localSheetId="39">#REF!</definedName>
    <definedName name="MODULOS" localSheetId="41">#REF!</definedName>
    <definedName name="MODULOS" localSheetId="42">#REF!</definedName>
    <definedName name="MODULOS" localSheetId="43">#REF!</definedName>
    <definedName name="MODULOS" localSheetId="44">#REF!</definedName>
    <definedName name="MODULOS" localSheetId="45">#REF!</definedName>
    <definedName name="MODULOS" localSheetId="46">#REF!</definedName>
    <definedName name="MODULOS" localSheetId="47">#REF!</definedName>
    <definedName name="MODULOS" localSheetId="48">#REF!</definedName>
    <definedName name="MODULOS" localSheetId="49">#REF!</definedName>
    <definedName name="MODULOS" localSheetId="51">#REF!</definedName>
    <definedName name="MODULOS" localSheetId="53">#REF!</definedName>
    <definedName name="MODULOS" localSheetId="54">#REF!</definedName>
    <definedName name="MODULOS" localSheetId="55">#REF!</definedName>
    <definedName name="MODULOS" localSheetId="56">#REF!</definedName>
    <definedName name="MODULOS" localSheetId="57">#REF!</definedName>
    <definedName name="MODULOS" localSheetId="58">#REF!</definedName>
    <definedName name="MODULOS" localSheetId="59">#REF!</definedName>
    <definedName name="MODULOS" localSheetId="60">#REF!</definedName>
    <definedName name="MODULOS" localSheetId="61">#REF!</definedName>
    <definedName name="MODULOS" localSheetId="62">#REF!</definedName>
    <definedName name="MODULOS" localSheetId="63">#REF!</definedName>
    <definedName name="MODULOS" localSheetId="66">#REF!</definedName>
    <definedName name="MODULOS" localSheetId="70">#REF!</definedName>
    <definedName name="MODULOS" localSheetId="10">#REF!</definedName>
    <definedName name="MODULOS" localSheetId="74">#REF!</definedName>
    <definedName name="MODULOS" localSheetId="75">#REF!</definedName>
    <definedName name="MODULOS" localSheetId="76">#REF!</definedName>
    <definedName name="MODULOS" localSheetId="77">#REF!</definedName>
    <definedName name="MODULOS" localSheetId="78">#REF!</definedName>
    <definedName name="MODULOS" localSheetId="79">#REF!</definedName>
    <definedName name="MODULOS" localSheetId="80">#REF!</definedName>
    <definedName name="MODULOS" localSheetId="82">#REF!</definedName>
    <definedName name="MODULOS" localSheetId="81">#REF!</definedName>
    <definedName name="MODULOS" localSheetId="11">#REF!</definedName>
    <definedName name="MODULOS" localSheetId="83">#REF!</definedName>
    <definedName name="MODULOS" localSheetId="84">#REF!</definedName>
    <definedName name="MODULOS" localSheetId="85">#REF!</definedName>
    <definedName name="MODULOS" localSheetId="86">#REF!</definedName>
    <definedName name="MODULOS" localSheetId="87">#REF!</definedName>
    <definedName name="MODULOS" localSheetId="88">#REF!</definedName>
    <definedName name="MODULOS" localSheetId="89">#REF!</definedName>
    <definedName name="MODULOS" localSheetId="90">#REF!</definedName>
    <definedName name="MODULOS" localSheetId="91">#REF!</definedName>
    <definedName name="MODULOS" localSheetId="92">#REF!</definedName>
    <definedName name="MODULOS" localSheetId="12">#REF!</definedName>
    <definedName name="MODULOS">#REF!</definedName>
    <definedName name="monitoreo" localSheetId="13">#REF!</definedName>
    <definedName name="monitoreo" localSheetId="14">#REF!</definedName>
    <definedName name="monitoreo" localSheetId="15">#REF!</definedName>
    <definedName name="monitoreo" localSheetId="16">#REF!</definedName>
    <definedName name="monitoreo" localSheetId="17">#REF!</definedName>
    <definedName name="monitoreo" localSheetId="18">#REF!</definedName>
    <definedName name="monitoreo" localSheetId="19">#REF!</definedName>
    <definedName name="monitoreo" localSheetId="20">#REF!</definedName>
    <definedName name="monitoreo" localSheetId="21">#REF!</definedName>
    <definedName name="monitoreo" localSheetId="22">#REF!</definedName>
    <definedName name="monitoreo" localSheetId="24">#REF!</definedName>
    <definedName name="monitoreo" localSheetId="25">#REF!</definedName>
    <definedName name="monitoreo" localSheetId="26">#REF!</definedName>
    <definedName name="monitoreo" localSheetId="27">#REF!</definedName>
    <definedName name="monitoreo" localSheetId="28">#REF!</definedName>
    <definedName name="monitoreo" localSheetId="29">#REF!</definedName>
    <definedName name="monitoreo" localSheetId="31">#REF!</definedName>
    <definedName name="monitoreo" localSheetId="32">#REF!</definedName>
    <definedName name="monitoreo" localSheetId="33">#REF!</definedName>
    <definedName name="monitoreo" localSheetId="35">#REF!</definedName>
    <definedName name="monitoreo" localSheetId="36">#REF!</definedName>
    <definedName name="monitoreo" localSheetId="37">#REF!</definedName>
    <definedName name="monitoreo" localSheetId="38">#REF!</definedName>
    <definedName name="monitoreo" localSheetId="39">#REF!</definedName>
    <definedName name="monitoreo" localSheetId="41">#REF!</definedName>
    <definedName name="monitoreo" localSheetId="42">#REF!</definedName>
    <definedName name="monitoreo" localSheetId="43">#REF!</definedName>
    <definedName name="monitoreo" localSheetId="44">#REF!</definedName>
    <definedName name="monitoreo" localSheetId="45">#REF!</definedName>
    <definedName name="monitoreo" localSheetId="46">#REF!</definedName>
    <definedName name="monitoreo" localSheetId="47">#REF!</definedName>
    <definedName name="monitoreo" localSheetId="48">#REF!</definedName>
    <definedName name="monitoreo" localSheetId="49">#REF!</definedName>
    <definedName name="monitoreo" localSheetId="51">#REF!</definedName>
    <definedName name="monitoreo" localSheetId="53">#REF!</definedName>
    <definedName name="monitoreo" localSheetId="54">#REF!</definedName>
    <definedName name="monitoreo" localSheetId="55">#REF!</definedName>
    <definedName name="monitoreo" localSheetId="56">#REF!</definedName>
    <definedName name="monitoreo" localSheetId="57">#REF!</definedName>
    <definedName name="monitoreo" localSheetId="58">#REF!</definedName>
    <definedName name="monitoreo" localSheetId="59">#REF!</definedName>
    <definedName name="monitoreo" localSheetId="60">#REF!</definedName>
    <definedName name="monitoreo" localSheetId="61">#REF!</definedName>
    <definedName name="monitoreo" localSheetId="62">#REF!</definedName>
    <definedName name="monitoreo" localSheetId="63">#REF!</definedName>
    <definedName name="monitoreo" localSheetId="66">#REF!</definedName>
    <definedName name="monitoreo" localSheetId="70">#REF!</definedName>
    <definedName name="monitoreo" localSheetId="10">#REF!</definedName>
    <definedName name="monitoreo" localSheetId="74">#REF!</definedName>
    <definedName name="monitoreo" localSheetId="75">#REF!</definedName>
    <definedName name="monitoreo" localSheetId="76">#REF!</definedName>
    <definedName name="monitoreo" localSheetId="77">#REF!</definedName>
    <definedName name="monitoreo" localSheetId="78">#REF!</definedName>
    <definedName name="monitoreo" localSheetId="79">#REF!</definedName>
    <definedName name="monitoreo" localSheetId="80">#REF!</definedName>
    <definedName name="monitoreo" localSheetId="82">#REF!</definedName>
    <definedName name="monitoreo" localSheetId="81">#REF!</definedName>
    <definedName name="monitoreo" localSheetId="11">#REF!</definedName>
    <definedName name="monitoreo" localSheetId="83">#REF!</definedName>
    <definedName name="monitoreo" localSheetId="84">#REF!</definedName>
    <definedName name="monitoreo" localSheetId="85">#REF!</definedName>
    <definedName name="monitoreo" localSheetId="86">#REF!</definedName>
    <definedName name="monitoreo" localSheetId="87">#REF!</definedName>
    <definedName name="monitoreo" localSheetId="88">#REF!</definedName>
    <definedName name="monitoreo" localSheetId="89">#REF!</definedName>
    <definedName name="monitoreo" localSheetId="90">#REF!</definedName>
    <definedName name="monitoreo" localSheetId="91">#REF!</definedName>
    <definedName name="monitoreo" localSheetId="92">#REF!</definedName>
    <definedName name="monitoreo" localSheetId="12">#REF!</definedName>
    <definedName name="monitoreo">#REF!</definedName>
    <definedName name="MOPACTAR" localSheetId="13">#REF!</definedName>
    <definedName name="MOPACTAR" localSheetId="14">#REF!</definedName>
    <definedName name="MOPACTAR" localSheetId="15">#REF!</definedName>
    <definedName name="MOPACTAR" localSheetId="16">#REF!</definedName>
    <definedName name="MOPACTAR" localSheetId="17">#REF!</definedName>
    <definedName name="MOPACTAR" localSheetId="18">#REF!</definedName>
    <definedName name="MOPACTAR" localSheetId="19">#REF!</definedName>
    <definedName name="MOPACTAR" localSheetId="20">#REF!</definedName>
    <definedName name="MOPACTAR" localSheetId="21">#REF!</definedName>
    <definedName name="MOPACTAR" localSheetId="22">#REF!</definedName>
    <definedName name="MOPACTAR" localSheetId="24">#REF!</definedName>
    <definedName name="MOPACTAR" localSheetId="25">#REF!</definedName>
    <definedName name="MOPACTAR" localSheetId="26">#REF!</definedName>
    <definedName name="MOPACTAR" localSheetId="27">#REF!</definedName>
    <definedName name="MOPACTAR" localSheetId="28">#REF!</definedName>
    <definedName name="MOPACTAR" localSheetId="29">#REF!</definedName>
    <definedName name="MOPACTAR" localSheetId="31">#REF!</definedName>
    <definedName name="MOPACTAR" localSheetId="32">#REF!</definedName>
    <definedName name="MOPACTAR" localSheetId="33">#REF!</definedName>
    <definedName name="MOPACTAR" localSheetId="35">#REF!</definedName>
    <definedName name="MOPACTAR" localSheetId="36">#REF!</definedName>
    <definedName name="MOPACTAR" localSheetId="37">#REF!</definedName>
    <definedName name="MOPACTAR" localSheetId="38">#REF!</definedName>
    <definedName name="MOPACTAR" localSheetId="39">#REF!</definedName>
    <definedName name="MOPACTAR" localSheetId="41">#REF!</definedName>
    <definedName name="MOPACTAR" localSheetId="42">#REF!</definedName>
    <definedName name="MOPACTAR" localSheetId="43">#REF!</definedName>
    <definedName name="MOPACTAR" localSheetId="44">#REF!</definedName>
    <definedName name="MOPACTAR" localSheetId="45">#REF!</definedName>
    <definedName name="MOPACTAR" localSheetId="46">#REF!</definedName>
    <definedName name="MOPACTAR" localSheetId="47">#REF!</definedName>
    <definedName name="MOPACTAR" localSheetId="48">#REF!</definedName>
    <definedName name="MOPACTAR" localSheetId="49">#REF!</definedName>
    <definedName name="MOPACTAR" localSheetId="51">#REF!</definedName>
    <definedName name="MOPACTAR" localSheetId="53">#REF!</definedName>
    <definedName name="MOPACTAR" localSheetId="54">#REF!</definedName>
    <definedName name="MOPACTAR" localSheetId="55">#REF!</definedName>
    <definedName name="MOPACTAR" localSheetId="56">#REF!</definedName>
    <definedName name="MOPACTAR" localSheetId="57">#REF!</definedName>
    <definedName name="MOPACTAR" localSheetId="58">#REF!</definedName>
    <definedName name="MOPACTAR" localSheetId="59">#REF!</definedName>
    <definedName name="MOPACTAR" localSheetId="60">#REF!</definedName>
    <definedName name="MOPACTAR" localSheetId="61">#REF!</definedName>
    <definedName name="MOPACTAR" localSheetId="62">#REF!</definedName>
    <definedName name="MOPACTAR" localSheetId="63">#REF!</definedName>
    <definedName name="MOPACTAR" localSheetId="66">#REF!</definedName>
    <definedName name="MOPACTAR" localSheetId="70">#REF!</definedName>
    <definedName name="MOPACTAR" localSheetId="10">#REF!</definedName>
    <definedName name="MOPACTAR" localSheetId="74">#REF!</definedName>
    <definedName name="MOPACTAR" localSheetId="75">#REF!</definedName>
    <definedName name="MOPACTAR" localSheetId="76">#REF!</definedName>
    <definedName name="MOPACTAR" localSheetId="77">#REF!</definedName>
    <definedName name="MOPACTAR" localSheetId="78">#REF!</definedName>
    <definedName name="MOPACTAR" localSheetId="79">#REF!</definedName>
    <definedName name="MOPACTAR" localSheetId="80">#REF!</definedName>
    <definedName name="MOPACTAR" localSheetId="82">#REF!</definedName>
    <definedName name="MOPACTAR" localSheetId="81">#REF!</definedName>
    <definedName name="MOPACTAR" localSheetId="11">#REF!</definedName>
    <definedName name="MOPACTAR" localSheetId="83">#REF!</definedName>
    <definedName name="MOPACTAR" localSheetId="84">#REF!</definedName>
    <definedName name="MOPACTAR" localSheetId="85">#REF!</definedName>
    <definedName name="MOPACTAR" localSheetId="86">#REF!</definedName>
    <definedName name="MOPACTAR" localSheetId="87">#REF!</definedName>
    <definedName name="MOPACTAR" localSheetId="88">#REF!</definedName>
    <definedName name="MOPACTAR" localSheetId="89">#REF!</definedName>
    <definedName name="MOPACTAR" localSheetId="90">#REF!</definedName>
    <definedName name="MOPACTAR" localSheetId="91">#REF!</definedName>
    <definedName name="MOPACTAR" localSheetId="92">#REF!</definedName>
    <definedName name="MOPACTAR" localSheetId="12">#REF!</definedName>
    <definedName name="MOPACTAR">#REF!</definedName>
    <definedName name="N" localSheetId="13">#REF!</definedName>
    <definedName name="N" localSheetId="14">#REF!</definedName>
    <definedName name="N" localSheetId="15">#REF!</definedName>
    <definedName name="N" localSheetId="16">#REF!</definedName>
    <definedName name="N" localSheetId="17">#REF!</definedName>
    <definedName name="N" localSheetId="18">#REF!</definedName>
    <definedName name="N" localSheetId="19">#REF!</definedName>
    <definedName name="N" localSheetId="20">#REF!</definedName>
    <definedName name="N" localSheetId="21">#REF!</definedName>
    <definedName name="N" localSheetId="22">#REF!</definedName>
    <definedName name="N" localSheetId="24">#REF!</definedName>
    <definedName name="N" localSheetId="25">#REF!</definedName>
    <definedName name="N" localSheetId="26">#REF!</definedName>
    <definedName name="N" localSheetId="27">#REF!</definedName>
    <definedName name="N" localSheetId="28">#REF!</definedName>
    <definedName name="N" localSheetId="29">#REF!</definedName>
    <definedName name="N" localSheetId="31">#REF!</definedName>
    <definedName name="N" localSheetId="32">#REF!</definedName>
    <definedName name="N" localSheetId="33">#REF!</definedName>
    <definedName name="N" localSheetId="35">#REF!</definedName>
    <definedName name="N" localSheetId="36">#REF!</definedName>
    <definedName name="N" localSheetId="37">#REF!</definedName>
    <definedName name="N" localSheetId="38">#REF!</definedName>
    <definedName name="N" localSheetId="39">#REF!</definedName>
    <definedName name="N" localSheetId="41">#REF!</definedName>
    <definedName name="N" localSheetId="42">#REF!</definedName>
    <definedName name="N" localSheetId="43">#REF!</definedName>
    <definedName name="N" localSheetId="44">#REF!</definedName>
    <definedName name="N" localSheetId="45">#REF!</definedName>
    <definedName name="N" localSheetId="46">#REF!</definedName>
    <definedName name="N" localSheetId="47">#REF!</definedName>
    <definedName name="N" localSheetId="48">#REF!</definedName>
    <definedName name="N" localSheetId="49">#REF!</definedName>
    <definedName name="N" localSheetId="51">#REF!</definedName>
    <definedName name="N" localSheetId="53">#REF!</definedName>
    <definedName name="N" localSheetId="54">#REF!</definedName>
    <definedName name="N" localSheetId="55">#REF!</definedName>
    <definedName name="N" localSheetId="56">#REF!</definedName>
    <definedName name="N" localSheetId="57">#REF!</definedName>
    <definedName name="N" localSheetId="58">#REF!</definedName>
    <definedName name="N" localSheetId="59">#REF!</definedName>
    <definedName name="N" localSheetId="60">#REF!</definedName>
    <definedName name="N" localSheetId="61">#REF!</definedName>
    <definedName name="N" localSheetId="62">#REF!</definedName>
    <definedName name="N" localSheetId="63">#REF!</definedName>
    <definedName name="N" localSheetId="66">#REF!</definedName>
    <definedName name="N" localSheetId="70">#REF!</definedName>
    <definedName name="N" localSheetId="10">#REF!</definedName>
    <definedName name="N" localSheetId="74">#REF!</definedName>
    <definedName name="N" localSheetId="75">#REF!</definedName>
    <definedName name="N" localSheetId="76">#REF!</definedName>
    <definedName name="N" localSheetId="77">#REF!</definedName>
    <definedName name="N" localSheetId="78">#REF!</definedName>
    <definedName name="N" localSheetId="79">#REF!</definedName>
    <definedName name="N" localSheetId="80">#REF!</definedName>
    <definedName name="N" localSheetId="82">#REF!</definedName>
    <definedName name="N" localSheetId="81">#REF!</definedName>
    <definedName name="N" localSheetId="11">#REF!</definedName>
    <definedName name="N" localSheetId="83">#REF!</definedName>
    <definedName name="N" localSheetId="84">#REF!</definedName>
    <definedName name="N" localSheetId="85">#REF!</definedName>
    <definedName name="N" localSheetId="86">#REF!</definedName>
    <definedName name="N" localSheetId="87">#REF!</definedName>
    <definedName name="N" localSheetId="88">#REF!</definedName>
    <definedName name="N" localSheetId="89">#REF!</definedName>
    <definedName name="N" localSheetId="90">#REF!</definedName>
    <definedName name="N" localSheetId="91">#REF!</definedName>
    <definedName name="N" localSheetId="92">#REF!</definedName>
    <definedName name="N" localSheetId="12">#REF!</definedName>
    <definedName name="N">#REF!</definedName>
    <definedName name="NN" localSheetId="13">#REF!</definedName>
    <definedName name="NN" localSheetId="14">#REF!</definedName>
    <definedName name="NN" localSheetId="15">#REF!</definedName>
    <definedName name="NN" localSheetId="16">#REF!</definedName>
    <definedName name="NN" localSheetId="17">#REF!</definedName>
    <definedName name="NN" localSheetId="18">#REF!</definedName>
    <definedName name="NN" localSheetId="19">#REF!</definedName>
    <definedName name="NN" localSheetId="20">#REF!</definedName>
    <definedName name="NN" localSheetId="21">#REF!</definedName>
    <definedName name="NN" localSheetId="22">#REF!</definedName>
    <definedName name="NN" localSheetId="24">#REF!</definedName>
    <definedName name="NN" localSheetId="25">#REF!</definedName>
    <definedName name="NN" localSheetId="26">#REF!</definedName>
    <definedName name="NN" localSheetId="27">#REF!</definedName>
    <definedName name="NN" localSheetId="28">#REF!</definedName>
    <definedName name="NN" localSheetId="29">#REF!</definedName>
    <definedName name="NN" localSheetId="31">#REF!</definedName>
    <definedName name="NN" localSheetId="32">#REF!</definedName>
    <definedName name="NN" localSheetId="33">#REF!</definedName>
    <definedName name="NN" localSheetId="35">#REF!</definedName>
    <definedName name="NN" localSheetId="36">#REF!</definedName>
    <definedName name="NN" localSheetId="37">#REF!</definedName>
    <definedName name="NN" localSheetId="38">#REF!</definedName>
    <definedName name="NN" localSheetId="39">#REF!</definedName>
    <definedName name="NN" localSheetId="41">#REF!</definedName>
    <definedName name="NN" localSheetId="42">#REF!</definedName>
    <definedName name="NN" localSheetId="43">#REF!</definedName>
    <definedName name="NN" localSheetId="44">#REF!</definedName>
    <definedName name="NN" localSheetId="45">#REF!</definedName>
    <definedName name="NN" localSheetId="46">#REF!</definedName>
    <definedName name="NN" localSheetId="47">#REF!</definedName>
    <definedName name="NN" localSheetId="48">#REF!</definedName>
    <definedName name="NN" localSheetId="49">#REF!</definedName>
    <definedName name="NN" localSheetId="51">#REF!</definedName>
    <definedName name="NN" localSheetId="53">#REF!</definedName>
    <definedName name="NN" localSheetId="54">#REF!</definedName>
    <definedName name="NN" localSheetId="55">#REF!</definedName>
    <definedName name="NN" localSheetId="56">#REF!</definedName>
    <definedName name="NN" localSheetId="57">#REF!</definedName>
    <definedName name="NN" localSheetId="58">#REF!</definedName>
    <definedName name="NN" localSheetId="59">#REF!</definedName>
    <definedName name="NN" localSheetId="60">#REF!</definedName>
    <definedName name="NN" localSheetId="61">#REF!</definedName>
    <definedName name="NN" localSheetId="62">#REF!</definedName>
    <definedName name="NN" localSheetId="63">#REF!</definedName>
    <definedName name="NN" localSheetId="66">#REF!</definedName>
    <definedName name="NN" localSheetId="70">#REF!</definedName>
    <definedName name="NN" localSheetId="10">#REF!</definedName>
    <definedName name="NN" localSheetId="74">#REF!</definedName>
    <definedName name="NN" localSheetId="75">#REF!</definedName>
    <definedName name="NN" localSheetId="76">#REF!</definedName>
    <definedName name="NN" localSheetId="77">#REF!</definedName>
    <definedName name="NN" localSheetId="78">#REF!</definedName>
    <definedName name="NN" localSheetId="79">#REF!</definedName>
    <definedName name="NN" localSheetId="80">#REF!</definedName>
    <definedName name="NN" localSheetId="82">#REF!</definedName>
    <definedName name="NN" localSheetId="81">#REF!</definedName>
    <definedName name="NN" localSheetId="11">#REF!</definedName>
    <definedName name="NN" localSheetId="83">#REF!</definedName>
    <definedName name="NN" localSheetId="84">#REF!</definedName>
    <definedName name="NN" localSheetId="85">#REF!</definedName>
    <definedName name="NN" localSheetId="86">#REF!</definedName>
    <definedName name="NN" localSheetId="87">#REF!</definedName>
    <definedName name="NN" localSheetId="88">#REF!</definedName>
    <definedName name="NN" localSheetId="89">#REF!</definedName>
    <definedName name="NN" localSheetId="90">#REF!</definedName>
    <definedName name="NN" localSheetId="91">#REF!</definedName>
    <definedName name="NN" localSheetId="92">#REF!</definedName>
    <definedName name="NN" localSheetId="12">#REF!</definedName>
    <definedName name="NN">#REF!</definedName>
    <definedName name="NOMINA" localSheetId="13">#REF!</definedName>
    <definedName name="NOMINA" localSheetId="14">#REF!</definedName>
    <definedName name="NOMINA" localSheetId="15">#REF!</definedName>
    <definedName name="NOMINA" localSheetId="16">#REF!</definedName>
    <definedName name="NOMINA" localSheetId="17">#REF!</definedName>
    <definedName name="NOMINA" localSheetId="18">#REF!</definedName>
    <definedName name="NOMINA" localSheetId="19">#REF!</definedName>
    <definedName name="NOMINA" localSheetId="20">#REF!</definedName>
    <definedName name="NOMINA" localSheetId="21">#REF!</definedName>
    <definedName name="NOMINA" localSheetId="22">#REF!</definedName>
    <definedName name="NOMINA" localSheetId="24">#REF!</definedName>
    <definedName name="NOMINA" localSheetId="25">#REF!</definedName>
    <definedName name="NOMINA" localSheetId="26">#REF!</definedName>
    <definedName name="NOMINA" localSheetId="27">#REF!</definedName>
    <definedName name="NOMINA" localSheetId="28">#REF!</definedName>
    <definedName name="NOMINA" localSheetId="29">#REF!</definedName>
    <definedName name="NOMINA" localSheetId="31">#REF!</definedName>
    <definedName name="NOMINA" localSheetId="32">#REF!</definedName>
    <definedName name="NOMINA" localSheetId="33">#REF!</definedName>
    <definedName name="NOMINA" localSheetId="35">#REF!</definedName>
    <definedName name="NOMINA" localSheetId="36">#REF!</definedName>
    <definedName name="NOMINA" localSheetId="37">#REF!</definedName>
    <definedName name="NOMINA" localSheetId="38">#REF!</definedName>
    <definedName name="NOMINA" localSheetId="39">#REF!</definedName>
    <definedName name="NOMINA" localSheetId="41">#REF!</definedName>
    <definedName name="NOMINA" localSheetId="42">#REF!</definedName>
    <definedName name="NOMINA" localSheetId="43">#REF!</definedName>
    <definedName name="NOMINA" localSheetId="44">#REF!</definedName>
    <definedName name="NOMINA" localSheetId="45">#REF!</definedName>
    <definedName name="NOMINA" localSheetId="46">#REF!</definedName>
    <definedName name="NOMINA" localSheetId="47">#REF!</definedName>
    <definedName name="NOMINA" localSheetId="48">#REF!</definedName>
    <definedName name="NOMINA" localSheetId="49">#REF!</definedName>
    <definedName name="NOMINA" localSheetId="51">#REF!</definedName>
    <definedName name="NOMINA" localSheetId="53">#REF!</definedName>
    <definedName name="NOMINA" localSheetId="54">#REF!</definedName>
    <definedName name="NOMINA" localSheetId="55">#REF!</definedName>
    <definedName name="NOMINA" localSheetId="56">#REF!</definedName>
    <definedName name="NOMINA" localSheetId="57">#REF!</definedName>
    <definedName name="NOMINA" localSheetId="58">#REF!</definedName>
    <definedName name="NOMINA" localSheetId="59">#REF!</definedName>
    <definedName name="NOMINA" localSheetId="60">#REF!</definedName>
    <definedName name="NOMINA" localSheetId="61">#REF!</definedName>
    <definedName name="NOMINA" localSheetId="62">#REF!</definedName>
    <definedName name="NOMINA" localSheetId="63">#REF!</definedName>
    <definedName name="NOMINA" localSheetId="66">#REF!</definedName>
    <definedName name="NOMINA" localSheetId="70">#REF!</definedName>
    <definedName name="NOMINA" localSheetId="10">#REF!</definedName>
    <definedName name="NOMINA" localSheetId="74">#REF!</definedName>
    <definedName name="NOMINA" localSheetId="75">#REF!</definedName>
    <definedName name="NOMINA" localSheetId="76">#REF!</definedName>
    <definedName name="NOMINA" localSheetId="77">#REF!</definedName>
    <definedName name="NOMINA" localSheetId="78">#REF!</definedName>
    <definedName name="NOMINA" localSheetId="79">#REF!</definedName>
    <definedName name="NOMINA" localSheetId="80">#REF!</definedName>
    <definedName name="NOMINA" localSheetId="82">#REF!</definedName>
    <definedName name="NOMINA" localSheetId="81">#REF!</definedName>
    <definedName name="NOMINA" localSheetId="11">#REF!</definedName>
    <definedName name="NOMINA" localSheetId="83">#REF!</definedName>
    <definedName name="NOMINA" localSheetId="84">#REF!</definedName>
    <definedName name="NOMINA" localSheetId="85">#REF!</definedName>
    <definedName name="NOMINA" localSheetId="86">#REF!</definedName>
    <definedName name="NOMINA" localSheetId="87">#REF!</definedName>
    <definedName name="NOMINA" localSheetId="88">#REF!</definedName>
    <definedName name="NOMINA" localSheetId="89">#REF!</definedName>
    <definedName name="NOMINA" localSheetId="90">#REF!</definedName>
    <definedName name="NOMINA" localSheetId="91">#REF!</definedName>
    <definedName name="NOMINA" localSheetId="92">#REF!</definedName>
    <definedName name="NOMINA" localSheetId="12">#REF!</definedName>
    <definedName name="NOMINA">#REF!</definedName>
    <definedName name="NOVAFORT_1.1" localSheetId="13">#REF!</definedName>
    <definedName name="NOVAFORT_1.1" localSheetId="14">#REF!</definedName>
    <definedName name="NOVAFORT_1.1" localSheetId="15">#REF!</definedName>
    <definedName name="NOVAFORT_1.1" localSheetId="16">#REF!</definedName>
    <definedName name="NOVAFORT_1.1" localSheetId="17">#REF!</definedName>
    <definedName name="NOVAFORT_1.1" localSheetId="18">#REF!</definedName>
    <definedName name="NOVAFORT_1.1" localSheetId="19">#REF!</definedName>
    <definedName name="NOVAFORT_1.1" localSheetId="20">#REF!</definedName>
    <definedName name="NOVAFORT_1.1" localSheetId="21">#REF!</definedName>
    <definedName name="NOVAFORT_1.1" localSheetId="22">#REF!</definedName>
    <definedName name="NOVAFORT_1.1" localSheetId="24">#REF!</definedName>
    <definedName name="NOVAFORT_1.1" localSheetId="25">#REF!</definedName>
    <definedName name="NOVAFORT_1.1" localSheetId="26">#REF!</definedName>
    <definedName name="NOVAFORT_1.1" localSheetId="27">#REF!</definedName>
    <definedName name="NOVAFORT_1.1" localSheetId="28">#REF!</definedName>
    <definedName name="NOVAFORT_1.1" localSheetId="29">#REF!</definedName>
    <definedName name="NOVAFORT_1.1" localSheetId="31">#REF!</definedName>
    <definedName name="NOVAFORT_1.1" localSheetId="32">#REF!</definedName>
    <definedName name="NOVAFORT_1.1" localSheetId="33">#REF!</definedName>
    <definedName name="NOVAFORT_1.1" localSheetId="35">#REF!</definedName>
    <definedName name="NOVAFORT_1.1" localSheetId="36">#REF!</definedName>
    <definedName name="NOVAFORT_1.1" localSheetId="37">#REF!</definedName>
    <definedName name="NOVAFORT_1.1" localSheetId="38">#REF!</definedName>
    <definedName name="NOVAFORT_1.1" localSheetId="39">#REF!</definedName>
    <definedName name="NOVAFORT_1.1" localSheetId="41">#REF!</definedName>
    <definedName name="NOVAFORT_1.1" localSheetId="42">#REF!</definedName>
    <definedName name="NOVAFORT_1.1" localSheetId="43">#REF!</definedName>
    <definedName name="NOVAFORT_1.1" localSheetId="44">#REF!</definedName>
    <definedName name="NOVAFORT_1.1" localSheetId="45">#REF!</definedName>
    <definedName name="NOVAFORT_1.1" localSheetId="46">#REF!</definedName>
    <definedName name="NOVAFORT_1.1" localSheetId="47">#REF!</definedName>
    <definedName name="NOVAFORT_1.1" localSheetId="48">#REF!</definedName>
    <definedName name="NOVAFORT_1.1" localSheetId="49">#REF!</definedName>
    <definedName name="NOVAFORT_1.1" localSheetId="51">#REF!</definedName>
    <definedName name="NOVAFORT_1.1" localSheetId="53">#REF!</definedName>
    <definedName name="NOVAFORT_1.1" localSheetId="54">#REF!</definedName>
    <definedName name="NOVAFORT_1.1" localSheetId="55">#REF!</definedName>
    <definedName name="NOVAFORT_1.1" localSheetId="56">#REF!</definedName>
    <definedName name="NOVAFORT_1.1" localSheetId="57">#REF!</definedName>
    <definedName name="NOVAFORT_1.1" localSheetId="58">#REF!</definedName>
    <definedName name="NOVAFORT_1.1" localSheetId="59">#REF!</definedName>
    <definedName name="NOVAFORT_1.1" localSheetId="60">#REF!</definedName>
    <definedName name="NOVAFORT_1.1" localSheetId="61">#REF!</definedName>
    <definedName name="NOVAFORT_1.1" localSheetId="62">#REF!</definedName>
    <definedName name="NOVAFORT_1.1" localSheetId="63">#REF!</definedName>
    <definedName name="NOVAFORT_1.1" localSheetId="66">#REF!</definedName>
    <definedName name="NOVAFORT_1.1" localSheetId="70">#REF!</definedName>
    <definedName name="NOVAFORT_1.1" localSheetId="10">#REF!</definedName>
    <definedName name="NOVAFORT_1.1" localSheetId="74">#REF!</definedName>
    <definedName name="NOVAFORT_1.1" localSheetId="75">#REF!</definedName>
    <definedName name="NOVAFORT_1.1" localSheetId="76">#REF!</definedName>
    <definedName name="NOVAFORT_1.1" localSheetId="77">#REF!</definedName>
    <definedName name="NOVAFORT_1.1" localSheetId="78">#REF!</definedName>
    <definedName name="NOVAFORT_1.1" localSheetId="79">#REF!</definedName>
    <definedName name="NOVAFORT_1.1" localSheetId="80">#REF!</definedName>
    <definedName name="NOVAFORT_1.1" localSheetId="82">#REF!</definedName>
    <definedName name="NOVAFORT_1.1" localSheetId="81">#REF!</definedName>
    <definedName name="NOVAFORT_1.1" localSheetId="11">#REF!</definedName>
    <definedName name="NOVAFORT_1.1" localSheetId="83">#REF!</definedName>
    <definedName name="NOVAFORT_1.1" localSheetId="84">#REF!</definedName>
    <definedName name="NOVAFORT_1.1" localSheetId="85">#REF!</definedName>
    <definedName name="NOVAFORT_1.1" localSheetId="86">#REF!</definedName>
    <definedName name="NOVAFORT_1.1" localSheetId="87">#REF!</definedName>
    <definedName name="NOVAFORT_1.1" localSheetId="88">#REF!</definedName>
    <definedName name="NOVAFORT_1.1" localSheetId="89">#REF!</definedName>
    <definedName name="NOVAFORT_1.1" localSheetId="90">#REF!</definedName>
    <definedName name="NOVAFORT_1.1" localSheetId="91">#REF!</definedName>
    <definedName name="NOVAFORT_1.1" localSheetId="92">#REF!</definedName>
    <definedName name="NOVAFORT_1.1" localSheetId="12">#REF!</definedName>
    <definedName name="NOVAFORT_1.1">#REF!</definedName>
    <definedName name="novale" localSheetId="13">#REF!</definedName>
    <definedName name="novale" localSheetId="14">#REF!</definedName>
    <definedName name="novale" localSheetId="15">#REF!</definedName>
    <definedName name="novale" localSheetId="16">#REF!</definedName>
    <definedName name="novale" localSheetId="17">#REF!</definedName>
    <definedName name="novale" localSheetId="18">#REF!</definedName>
    <definedName name="novale" localSheetId="19">#REF!</definedName>
    <definedName name="novale" localSheetId="20">#REF!</definedName>
    <definedName name="novale" localSheetId="21">#REF!</definedName>
    <definedName name="novale" localSheetId="22">#REF!</definedName>
    <definedName name="novale" localSheetId="24">#REF!</definedName>
    <definedName name="novale" localSheetId="25">#REF!</definedName>
    <definedName name="novale" localSheetId="26">#REF!</definedName>
    <definedName name="novale" localSheetId="27">#REF!</definedName>
    <definedName name="novale" localSheetId="28">#REF!</definedName>
    <definedName name="novale" localSheetId="29">#REF!</definedName>
    <definedName name="novale" localSheetId="31">#REF!</definedName>
    <definedName name="novale" localSheetId="32">#REF!</definedName>
    <definedName name="novale" localSheetId="33">#REF!</definedName>
    <definedName name="novale" localSheetId="35">#REF!</definedName>
    <definedName name="novale" localSheetId="36">#REF!</definedName>
    <definedName name="novale" localSheetId="37">#REF!</definedName>
    <definedName name="novale" localSheetId="38">#REF!</definedName>
    <definedName name="novale" localSheetId="39">#REF!</definedName>
    <definedName name="novale" localSheetId="41">#REF!</definedName>
    <definedName name="novale" localSheetId="42">#REF!</definedName>
    <definedName name="novale" localSheetId="43">#REF!</definedName>
    <definedName name="novale" localSheetId="44">#REF!</definedName>
    <definedName name="novale" localSheetId="45">#REF!</definedName>
    <definedName name="novale" localSheetId="46">#REF!</definedName>
    <definedName name="novale" localSheetId="47">#REF!</definedName>
    <definedName name="novale" localSheetId="48">#REF!</definedName>
    <definedName name="novale" localSheetId="49">#REF!</definedName>
    <definedName name="novale" localSheetId="51">#REF!</definedName>
    <definedName name="novale" localSheetId="53">#REF!</definedName>
    <definedName name="novale" localSheetId="54">#REF!</definedName>
    <definedName name="novale" localSheetId="55">#REF!</definedName>
    <definedName name="novale" localSheetId="56">#REF!</definedName>
    <definedName name="novale" localSheetId="57">#REF!</definedName>
    <definedName name="novale" localSheetId="58">#REF!</definedName>
    <definedName name="novale" localSheetId="59">#REF!</definedName>
    <definedName name="novale" localSheetId="60">#REF!</definedName>
    <definedName name="novale" localSheetId="61">#REF!</definedName>
    <definedName name="novale" localSheetId="62">#REF!</definedName>
    <definedName name="novale" localSheetId="63">#REF!</definedName>
    <definedName name="novale" localSheetId="66">#REF!</definedName>
    <definedName name="novale" localSheetId="70">#REF!</definedName>
    <definedName name="novale" localSheetId="10">#REF!</definedName>
    <definedName name="novale" localSheetId="74">#REF!</definedName>
    <definedName name="novale" localSheetId="75">#REF!</definedName>
    <definedName name="novale" localSheetId="76">#REF!</definedName>
    <definedName name="novale" localSheetId="77">#REF!</definedName>
    <definedName name="novale" localSheetId="78">#REF!</definedName>
    <definedName name="novale" localSheetId="79">#REF!</definedName>
    <definedName name="novale" localSheetId="80">#REF!</definedName>
    <definedName name="novale" localSheetId="82">#REF!</definedName>
    <definedName name="novale" localSheetId="81">#REF!</definedName>
    <definedName name="novale" localSheetId="11">#REF!</definedName>
    <definedName name="novale" localSheetId="83">#REF!</definedName>
    <definedName name="novale" localSheetId="84">#REF!</definedName>
    <definedName name="novale" localSheetId="85">#REF!</definedName>
    <definedName name="novale" localSheetId="86">#REF!</definedName>
    <definedName name="novale" localSheetId="87">#REF!</definedName>
    <definedName name="novale" localSheetId="88">#REF!</definedName>
    <definedName name="novale" localSheetId="89">#REF!</definedName>
    <definedName name="novale" localSheetId="90">#REF!</definedName>
    <definedName name="novale" localSheetId="91">#REF!</definedName>
    <definedName name="novale" localSheetId="92">#REF!</definedName>
    <definedName name="novale" localSheetId="12">#REF!</definedName>
    <definedName name="novale">#REF!</definedName>
    <definedName name="NOVALOC" localSheetId="13">#REF!</definedName>
    <definedName name="NOVALOC" localSheetId="14">#REF!</definedName>
    <definedName name="NOVALOC" localSheetId="15">#REF!</definedName>
    <definedName name="NOVALOC" localSheetId="16">#REF!</definedName>
    <definedName name="NOVALOC" localSheetId="17">#REF!</definedName>
    <definedName name="NOVALOC" localSheetId="18">#REF!</definedName>
    <definedName name="NOVALOC" localSheetId="19">#REF!</definedName>
    <definedName name="NOVALOC" localSheetId="20">#REF!</definedName>
    <definedName name="NOVALOC" localSheetId="21">#REF!</definedName>
    <definedName name="NOVALOC" localSheetId="22">#REF!</definedName>
    <definedName name="NOVALOC" localSheetId="24">#REF!</definedName>
    <definedName name="NOVALOC" localSheetId="25">#REF!</definedName>
    <definedName name="NOVALOC" localSheetId="26">#REF!</definedName>
    <definedName name="NOVALOC" localSheetId="27">#REF!</definedName>
    <definedName name="NOVALOC" localSheetId="28">#REF!</definedName>
    <definedName name="NOVALOC" localSheetId="29">#REF!</definedName>
    <definedName name="NOVALOC" localSheetId="31">#REF!</definedName>
    <definedName name="NOVALOC" localSheetId="32">#REF!</definedName>
    <definedName name="NOVALOC" localSheetId="33">#REF!</definedName>
    <definedName name="NOVALOC" localSheetId="35">#REF!</definedName>
    <definedName name="NOVALOC" localSheetId="36">#REF!</definedName>
    <definedName name="NOVALOC" localSheetId="37">#REF!</definedName>
    <definedName name="NOVALOC" localSheetId="38">#REF!</definedName>
    <definedName name="NOVALOC" localSheetId="39">#REF!</definedName>
    <definedName name="NOVALOC" localSheetId="41">#REF!</definedName>
    <definedName name="NOVALOC" localSheetId="42">#REF!</definedName>
    <definedName name="NOVALOC" localSheetId="43">#REF!</definedName>
    <definedName name="NOVALOC" localSheetId="44">#REF!</definedName>
    <definedName name="NOVALOC" localSheetId="45">#REF!</definedName>
    <definedName name="NOVALOC" localSheetId="46">#REF!</definedName>
    <definedName name="NOVALOC" localSheetId="47">#REF!</definedName>
    <definedName name="NOVALOC" localSheetId="48">#REF!</definedName>
    <definedName name="NOVALOC" localSheetId="49">#REF!</definedName>
    <definedName name="NOVALOC" localSheetId="51">#REF!</definedName>
    <definedName name="NOVALOC" localSheetId="53">#REF!</definedName>
    <definedName name="NOVALOC" localSheetId="54">#REF!</definedName>
    <definedName name="NOVALOC" localSheetId="55">#REF!</definedName>
    <definedName name="NOVALOC" localSheetId="56">#REF!</definedName>
    <definedName name="NOVALOC" localSheetId="57">#REF!</definedName>
    <definedName name="NOVALOC" localSheetId="58">#REF!</definedName>
    <definedName name="NOVALOC" localSheetId="59">#REF!</definedName>
    <definedName name="NOVALOC" localSheetId="60">#REF!</definedName>
    <definedName name="NOVALOC" localSheetId="61">#REF!</definedName>
    <definedName name="NOVALOC" localSheetId="62">#REF!</definedName>
    <definedName name="NOVALOC" localSheetId="63">#REF!</definedName>
    <definedName name="NOVALOC" localSheetId="66">#REF!</definedName>
    <definedName name="NOVALOC" localSheetId="70">#REF!</definedName>
    <definedName name="NOVALOC" localSheetId="10">#REF!</definedName>
    <definedName name="NOVALOC" localSheetId="74">#REF!</definedName>
    <definedName name="NOVALOC" localSheetId="75">#REF!</definedName>
    <definedName name="NOVALOC" localSheetId="76">#REF!</definedName>
    <definedName name="NOVALOC" localSheetId="77">#REF!</definedName>
    <definedName name="NOVALOC" localSheetId="78">#REF!</definedName>
    <definedName name="NOVALOC" localSheetId="79">#REF!</definedName>
    <definedName name="NOVALOC" localSheetId="80">#REF!</definedName>
    <definedName name="NOVALOC" localSheetId="82">#REF!</definedName>
    <definedName name="NOVALOC" localSheetId="81">#REF!</definedName>
    <definedName name="NOVALOC" localSheetId="11">#REF!</definedName>
    <definedName name="NOVALOC" localSheetId="83">#REF!</definedName>
    <definedName name="NOVALOC" localSheetId="84">#REF!</definedName>
    <definedName name="NOVALOC" localSheetId="85">#REF!</definedName>
    <definedName name="NOVALOC" localSheetId="86">#REF!</definedName>
    <definedName name="NOVALOC" localSheetId="87">#REF!</definedName>
    <definedName name="NOVALOC" localSheetId="88">#REF!</definedName>
    <definedName name="NOVALOC" localSheetId="89">#REF!</definedName>
    <definedName name="NOVALOC" localSheetId="90">#REF!</definedName>
    <definedName name="NOVALOC" localSheetId="91">#REF!</definedName>
    <definedName name="NOVALOC" localSheetId="92">#REF!</definedName>
    <definedName name="NOVALOC" localSheetId="12">#REF!</definedName>
    <definedName name="NOVALOC">#REF!</definedName>
    <definedName name="O" localSheetId="13">#REF!</definedName>
    <definedName name="O" localSheetId="14">#REF!</definedName>
    <definedName name="O" localSheetId="15">#REF!</definedName>
    <definedName name="O" localSheetId="16">#REF!</definedName>
    <definedName name="O" localSheetId="17">#REF!</definedName>
    <definedName name="O" localSheetId="18">#REF!</definedName>
    <definedName name="O" localSheetId="19">#REF!</definedName>
    <definedName name="O" localSheetId="20">#REF!</definedName>
    <definedName name="O" localSheetId="21">#REF!</definedName>
    <definedName name="O" localSheetId="22">#REF!</definedName>
    <definedName name="O" localSheetId="24">#REF!</definedName>
    <definedName name="O" localSheetId="25">#REF!</definedName>
    <definedName name="O" localSheetId="26">#REF!</definedName>
    <definedName name="O" localSheetId="27">#REF!</definedName>
    <definedName name="O" localSheetId="28">#REF!</definedName>
    <definedName name="O" localSheetId="29">#REF!</definedName>
    <definedName name="O" localSheetId="31">#REF!</definedName>
    <definedName name="O" localSheetId="32">#REF!</definedName>
    <definedName name="O" localSheetId="33">#REF!</definedName>
    <definedName name="O" localSheetId="35">#REF!</definedName>
    <definedName name="O" localSheetId="36">#REF!</definedName>
    <definedName name="O" localSheetId="37">#REF!</definedName>
    <definedName name="O" localSheetId="38">#REF!</definedName>
    <definedName name="O" localSheetId="39">#REF!</definedName>
    <definedName name="O" localSheetId="41">#REF!</definedName>
    <definedName name="O" localSheetId="42">#REF!</definedName>
    <definedName name="O" localSheetId="43">#REF!</definedName>
    <definedName name="O" localSheetId="44">#REF!</definedName>
    <definedName name="O" localSheetId="45">#REF!</definedName>
    <definedName name="O" localSheetId="46">#REF!</definedName>
    <definedName name="O" localSheetId="47">#REF!</definedName>
    <definedName name="O" localSheetId="48">#REF!</definedName>
    <definedName name="O" localSheetId="49">#REF!</definedName>
    <definedName name="O" localSheetId="51">#REF!</definedName>
    <definedName name="O" localSheetId="53">#REF!</definedName>
    <definedName name="O" localSheetId="54">#REF!</definedName>
    <definedName name="O" localSheetId="55">#REF!</definedName>
    <definedName name="O" localSheetId="56">#REF!</definedName>
    <definedName name="O" localSheetId="57">#REF!</definedName>
    <definedName name="O" localSheetId="58">#REF!</definedName>
    <definedName name="O" localSheetId="59">#REF!</definedName>
    <definedName name="O" localSheetId="60">#REF!</definedName>
    <definedName name="O" localSheetId="61">#REF!</definedName>
    <definedName name="O" localSheetId="62">#REF!</definedName>
    <definedName name="O" localSheetId="63">#REF!</definedName>
    <definedName name="O" localSheetId="66">#REF!</definedName>
    <definedName name="O" localSheetId="70">#REF!</definedName>
    <definedName name="O" localSheetId="10">#REF!</definedName>
    <definedName name="O" localSheetId="74">#REF!</definedName>
    <definedName name="O" localSheetId="75">#REF!</definedName>
    <definedName name="O" localSheetId="76">#REF!</definedName>
    <definedName name="O" localSheetId="77">#REF!</definedName>
    <definedName name="O" localSheetId="78">#REF!</definedName>
    <definedName name="O" localSheetId="79">#REF!</definedName>
    <definedName name="O" localSheetId="80">#REF!</definedName>
    <definedName name="O" localSheetId="82">#REF!</definedName>
    <definedName name="O" localSheetId="81">#REF!</definedName>
    <definedName name="O" localSheetId="11">#REF!</definedName>
    <definedName name="O" localSheetId="83">#REF!</definedName>
    <definedName name="O" localSheetId="84">#REF!</definedName>
    <definedName name="O" localSheetId="85">#REF!</definedName>
    <definedName name="O" localSheetId="86">#REF!</definedName>
    <definedName name="O" localSheetId="87">#REF!</definedName>
    <definedName name="O" localSheetId="88">#REF!</definedName>
    <definedName name="O" localSheetId="89">#REF!</definedName>
    <definedName name="O" localSheetId="90">#REF!</definedName>
    <definedName name="O" localSheetId="91">#REF!</definedName>
    <definedName name="O" localSheetId="92">#REF!</definedName>
    <definedName name="O" localSheetId="12">#REF!</definedName>
    <definedName name="O">#REF!</definedName>
    <definedName name="OBRA" localSheetId="13">'[16]Acabado O. basica (A)'!#REF!</definedName>
    <definedName name="OBRA" localSheetId="14">'[16]Acabado O. basica (A)'!#REF!</definedName>
    <definedName name="OBRA" localSheetId="15">'[16]Acabado O. basica (A)'!#REF!</definedName>
    <definedName name="OBRA" localSheetId="16">'[16]Acabado O. basica (A)'!#REF!</definedName>
    <definedName name="OBRA" localSheetId="17">'[16]Acabado O. basica (A)'!#REF!</definedName>
    <definedName name="OBRA" localSheetId="18">'[16]Acabado O. basica (A)'!#REF!</definedName>
    <definedName name="OBRA" localSheetId="19">'[16]Acabado O. basica (A)'!#REF!</definedName>
    <definedName name="OBRA" localSheetId="20">'[16]Acabado O. basica (A)'!#REF!</definedName>
    <definedName name="OBRA" localSheetId="21">'[16]Acabado O. basica (A)'!#REF!</definedName>
    <definedName name="OBRA" localSheetId="22">'[16]Acabado O. basica (A)'!#REF!</definedName>
    <definedName name="OBRA" localSheetId="24">'[16]Acabado O. basica (A)'!#REF!</definedName>
    <definedName name="OBRA" localSheetId="25">'[16]Acabado O. basica (A)'!#REF!</definedName>
    <definedName name="OBRA" localSheetId="26">'[16]Acabado O. basica (A)'!#REF!</definedName>
    <definedName name="OBRA" localSheetId="27">'[16]Acabado O. basica (A)'!#REF!</definedName>
    <definedName name="OBRA" localSheetId="28">'[16]Acabado O. basica (A)'!#REF!</definedName>
    <definedName name="OBRA" localSheetId="29">'[16]Acabado O. basica (A)'!#REF!</definedName>
    <definedName name="OBRA" localSheetId="31">'[16]Acabado O. basica (A)'!#REF!</definedName>
    <definedName name="OBRA" localSheetId="32">'[16]Acabado O. basica (A)'!#REF!</definedName>
    <definedName name="OBRA" localSheetId="33">'[16]Acabado O. basica (A)'!#REF!</definedName>
    <definedName name="OBRA" localSheetId="35">'[16]Acabado O. basica (A)'!#REF!</definedName>
    <definedName name="OBRA" localSheetId="36">'[16]Acabado O. basica (A)'!#REF!</definedName>
    <definedName name="OBRA" localSheetId="37">'[16]Acabado O. basica (A)'!#REF!</definedName>
    <definedName name="OBRA" localSheetId="38">'[16]Acabado O. basica (A)'!#REF!</definedName>
    <definedName name="OBRA" localSheetId="39">'[16]Acabado O. basica (A)'!#REF!</definedName>
    <definedName name="OBRA" localSheetId="41">'[16]Acabado O. basica (A)'!#REF!</definedName>
    <definedName name="OBRA" localSheetId="42">'[16]Acabado O. basica (A)'!#REF!</definedName>
    <definedName name="OBRA" localSheetId="43">'[16]Acabado O. basica (A)'!#REF!</definedName>
    <definedName name="OBRA" localSheetId="44">'[16]Acabado O. basica (A)'!#REF!</definedName>
    <definedName name="OBRA" localSheetId="45">'[16]Acabado O. basica (A)'!#REF!</definedName>
    <definedName name="OBRA" localSheetId="46">'[16]Acabado O. basica (A)'!#REF!</definedName>
    <definedName name="OBRA" localSheetId="47">'[16]Acabado O. basica (A)'!#REF!</definedName>
    <definedName name="OBRA" localSheetId="48">'[16]Acabado O. basica (A)'!#REF!</definedName>
    <definedName name="OBRA" localSheetId="49">'[16]Acabado O. basica (A)'!#REF!</definedName>
    <definedName name="OBRA" localSheetId="51">'[16]Acabado O. basica (A)'!#REF!</definedName>
    <definedName name="OBRA" localSheetId="53">'[16]Acabado O. basica (A)'!#REF!</definedName>
    <definedName name="OBRA" localSheetId="54">'[16]Acabado O. basica (A)'!#REF!</definedName>
    <definedName name="OBRA" localSheetId="55">'[16]Acabado O. basica (A)'!#REF!</definedName>
    <definedName name="OBRA" localSheetId="56">'[16]Acabado O. basica (A)'!#REF!</definedName>
    <definedName name="OBRA" localSheetId="57">'[16]Acabado O. basica (A)'!#REF!</definedName>
    <definedName name="OBRA" localSheetId="58">'[16]Acabado O. basica (A)'!#REF!</definedName>
    <definedName name="OBRA" localSheetId="59">'[16]Acabado O. basica (A)'!#REF!</definedName>
    <definedName name="OBRA" localSheetId="60">'[16]Acabado O. basica (A)'!#REF!</definedName>
    <definedName name="OBRA" localSheetId="61">'[16]Acabado O. basica (A)'!#REF!</definedName>
    <definedName name="OBRA" localSheetId="62">'[16]Acabado O. basica (A)'!#REF!</definedName>
    <definedName name="OBRA" localSheetId="63">'[16]Acabado O. basica (A)'!#REF!</definedName>
    <definedName name="OBRA" localSheetId="66">'[16]Acabado O. basica (A)'!#REF!</definedName>
    <definedName name="OBRA" localSheetId="70">'[16]Acabado O. basica (A)'!#REF!</definedName>
    <definedName name="OBRA" localSheetId="10">'[16]Acabado O. basica (A)'!#REF!</definedName>
    <definedName name="OBRA" localSheetId="74">'[16]Acabado O. basica (A)'!#REF!</definedName>
    <definedName name="OBRA" localSheetId="75">'[16]Acabado O. basica (A)'!#REF!</definedName>
    <definedName name="OBRA" localSheetId="76">'[16]Acabado O. basica (A)'!#REF!</definedName>
    <definedName name="OBRA" localSheetId="77">'[16]Acabado O. basica (A)'!#REF!</definedName>
    <definedName name="OBRA" localSheetId="78">'[16]Acabado O. basica (A)'!#REF!</definedName>
    <definedName name="OBRA" localSheetId="79">'[16]Acabado O. basica (A)'!#REF!</definedName>
    <definedName name="OBRA" localSheetId="80">'[16]Acabado O. basica (A)'!#REF!</definedName>
    <definedName name="OBRA" localSheetId="82">'[16]Acabado O. basica (A)'!#REF!</definedName>
    <definedName name="OBRA" localSheetId="81">'[16]Acabado O. basica (A)'!#REF!</definedName>
    <definedName name="OBRA" localSheetId="11">'[16]Acabado O. basica (A)'!#REF!</definedName>
    <definedName name="OBRA" localSheetId="83">'[16]Acabado O. basica (A)'!#REF!</definedName>
    <definedName name="OBRA" localSheetId="84">'[16]Acabado O. basica (A)'!#REF!</definedName>
    <definedName name="OBRA" localSheetId="85">'[16]Acabado O. basica (A)'!#REF!</definedName>
    <definedName name="OBRA" localSheetId="86">'[16]Acabado O. basica (A)'!#REF!</definedName>
    <definedName name="OBRA" localSheetId="87">'[16]Acabado O. basica (A)'!#REF!</definedName>
    <definedName name="OBRA" localSheetId="88">'[16]Acabado O. basica (A)'!#REF!</definedName>
    <definedName name="OBRA" localSheetId="89">'[16]Acabado O. basica (A)'!#REF!</definedName>
    <definedName name="OBRA" localSheetId="90">'[16]Acabado O. basica (A)'!#REF!</definedName>
    <definedName name="OBRA" localSheetId="91">'[16]Acabado O. basica (A)'!#REF!</definedName>
    <definedName name="OBRA" localSheetId="92">'[16]Acabado O. basica (A)'!#REF!</definedName>
    <definedName name="OBRA" localSheetId="12">'[16]Acabado O. basica (A)'!#REF!</definedName>
    <definedName name="OBRA">'[16]Acabado O. basica (A)'!#REF!</definedName>
    <definedName name="obrabasica" localSheetId="13">'[16]Acabado O. basica (A)'!#REF!</definedName>
    <definedName name="obrabasica" localSheetId="14">'[16]Acabado O. basica (A)'!#REF!</definedName>
    <definedName name="obrabasica" localSheetId="15">'[16]Acabado O. basica (A)'!#REF!</definedName>
    <definedName name="obrabasica" localSheetId="16">'[16]Acabado O. basica (A)'!#REF!</definedName>
    <definedName name="obrabasica" localSheetId="17">'[16]Acabado O. basica (A)'!#REF!</definedName>
    <definedName name="obrabasica" localSheetId="18">'[16]Acabado O. basica (A)'!#REF!</definedName>
    <definedName name="obrabasica" localSheetId="19">'[16]Acabado O. basica (A)'!#REF!</definedName>
    <definedName name="obrabasica" localSheetId="20">'[16]Acabado O. basica (A)'!#REF!</definedName>
    <definedName name="obrabasica" localSheetId="21">'[16]Acabado O. basica (A)'!#REF!</definedName>
    <definedName name="obrabasica" localSheetId="22">'[16]Acabado O. basica (A)'!#REF!</definedName>
    <definedName name="obrabasica" localSheetId="24">'[16]Acabado O. basica (A)'!#REF!</definedName>
    <definedName name="obrabasica" localSheetId="25">'[16]Acabado O. basica (A)'!#REF!</definedName>
    <definedName name="obrabasica" localSheetId="26">'[16]Acabado O. basica (A)'!#REF!</definedName>
    <definedName name="obrabasica" localSheetId="27">'[16]Acabado O. basica (A)'!#REF!</definedName>
    <definedName name="obrabasica" localSheetId="28">'[16]Acabado O. basica (A)'!#REF!</definedName>
    <definedName name="obrabasica" localSheetId="29">'[16]Acabado O. basica (A)'!#REF!</definedName>
    <definedName name="obrabasica" localSheetId="31">'[16]Acabado O. basica (A)'!#REF!</definedName>
    <definedName name="obrabasica" localSheetId="32">'[16]Acabado O. basica (A)'!#REF!</definedName>
    <definedName name="obrabasica" localSheetId="33">'[16]Acabado O. basica (A)'!#REF!</definedName>
    <definedName name="obrabasica" localSheetId="35">'[16]Acabado O. basica (A)'!#REF!</definedName>
    <definedName name="obrabasica" localSheetId="36">'[16]Acabado O. basica (A)'!#REF!</definedName>
    <definedName name="obrabasica" localSheetId="37">'[16]Acabado O. basica (A)'!#REF!</definedName>
    <definedName name="obrabasica" localSheetId="38">'[16]Acabado O. basica (A)'!#REF!</definedName>
    <definedName name="obrabasica" localSheetId="39">'[16]Acabado O. basica (A)'!#REF!</definedName>
    <definedName name="obrabasica" localSheetId="41">'[16]Acabado O. basica (A)'!#REF!</definedName>
    <definedName name="obrabasica" localSheetId="42">'[16]Acabado O. basica (A)'!#REF!</definedName>
    <definedName name="obrabasica" localSheetId="43">'[16]Acabado O. basica (A)'!#REF!</definedName>
    <definedName name="obrabasica" localSheetId="44">'[16]Acabado O. basica (A)'!#REF!</definedName>
    <definedName name="obrabasica" localSheetId="45">'[16]Acabado O. basica (A)'!#REF!</definedName>
    <definedName name="obrabasica" localSheetId="46">'[16]Acabado O. basica (A)'!#REF!</definedName>
    <definedName name="obrabasica" localSheetId="47">'[16]Acabado O. basica (A)'!#REF!</definedName>
    <definedName name="obrabasica" localSheetId="48">'[16]Acabado O. basica (A)'!#REF!</definedName>
    <definedName name="obrabasica" localSheetId="49">'[16]Acabado O. basica (A)'!#REF!</definedName>
    <definedName name="obrabasica" localSheetId="51">'[16]Acabado O. basica (A)'!#REF!</definedName>
    <definedName name="obrabasica" localSheetId="53">'[16]Acabado O. basica (A)'!#REF!</definedName>
    <definedName name="obrabasica" localSheetId="54">'[16]Acabado O. basica (A)'!#REF!</definedName>
    <definedName name="obrabasica" localSheetId="55">'[16]Acabado O. basica (A)'!#REF!</definedName>
    <definedName name="obrabasica" localSheetId="56">'[16]Acabado O. basica (A)'!#REF!</definedName>
    <definedName name="obrabasica" localSheetId="57">'[16]Acabado O. basica (A)'!#REF!</definedName>
    <definedName name="obrabasica" localSheetId="58">'[16]Acabado O. basica (A)'!#REF!</definedName>
    <definedName name="obrabasica" localSheetId="59">'[16]Acabado O. basica (A)'!#REF!</definedName>
    <definedName name="obrabasica" localSheetId="60">'[16]Acabado O. basica (A)'!#REF!</definedName>
    <definedName name="obrabasica" localSheetId="61">'[16]Acabado O. basica (A)'!#REF!</definedName>
    <definedName name="obrabasica" localSheetId="62">'[16]Acabado O. basica (A)'!#REF!</definedName>
    <definedName name="obrabasica" localSheetId="63">'[16]Acabado O. basica (A)'!#REF!</definedName>
    <definedName name="obrabasica" localSheetId="66">'[16]Acabado O. basica (A)'!#REF!</definedName>
    <definedName name="obrabasica" localSheetId="70">'[16]Acabado O. basica (A)'!#REF!</definedName>
    <definedName name="obrabasica" localSheetId="10">'[16]Acabado O. basica (A)'!#REF!</definedName>
    <definedName name="obrabasica" localSheetId="74">'[16]Acabado O. basica (A)'!#REF!</definedName>
    <definedName name="obrabasica" localSheetId="75">'[16]Acabado O. basica (A)'!#REF!</definedName>
    <definedName name="obrabasica" localSheetId="76">'[16]Acabado O. basica (A)'!#REF!</definedName>
    <definedName name="obrabasica" localSheetId="77">'[16]Acabado O. basica (A)'!#REF!</definedName>
    <definedName name="obrabasica" localSheetId="78">'[16]Acabado O. basica (A)'!#REF!</definedName>
    <definedName name="obrabasica" localSheetId="79">'[16]Acabado O. basica (A)'!#REF!</definedName>
    <definedName name="obrabasica" localSheetId="80">'[16]Acabado O. basica (A)'!#REF!</definedName>
    <definedName name="obrabasica" localSheetId="82">'[16]Acabado O. basica (A)'!#REF!</definedName>
    <definedName name="obrabasica" localSheetId="81">'[16]Acabado O. basica (A)'!#REF!</definedName>
    <definedName name="obrabasica" localSheetId="11">'[16]Acabado O. basica (A)'!#REF!</definedName>
    <definedName name="obrabasica" localSheetId="83">'[16]Acabado O. basica (A)'!#REF!</definedName>
    <definedName name="obrabasica" localSheetId="84">'[16]Acabado O. basica (A)'!#REF!</definedName>
    <definedName name="obrabasica" localSheetId="85">'[16]Acabado O. basica (A)'!#REF!</definedName>
    <definedName name="obrabasica" localSheetId="86">'[16]Acabado O. basica (A)'!#REF!</definedName>
    <definedName name="obrabasica" localSheetId="87">'[16]Acabado O. basica (A)'!#REF!</definedName>
    <definedName name="obrabasica" localSheetId="88">'[16]Acabado O. basica (A)'!#REF!</definedName>
    <definedName name="obrabasica" localSheetId="89">'[16]Acabado O. basica (A)'!#REF!</definedName>
    <definedName name="obrabasica" localSheetId="90">'[16]Acabado O. basica (A)'!#REF!</definedName>
    <definedName name="obrabasica" localSheetId="91">'[16]Acabado O. basica (A)'!#REF!</definedName>
    <definedName name="obrabasica" localSheetId="92">'[16]Acabado O. basica (A)'!#REF!</definedName>
    <definedName name="obrabasica" localSheetId="12">'[16]Acabado O. basica (A)'!#REF!</definedName>
    <definedName name="obrabasica">'[16]Acabado O. basica (A)'!#REF!</definedName>
    <definedName name="OJO" localSheetId="13">'[17]LISTA PVP USD'!#REF!</definedName>
    <definedName name="OJO" localSheetId="14">'[17]LISTA PVP USD'!#REF!</definedName>
    <definedName name="OJO" localSheetId="15">'[17]LISTA PVP USD'!#REF!</definedName>
    <definedName name="OJO" localSheetId="16">'[17]LISTA PVP USD'!#REF!</definedName>
    <definedName name="OJO" localSheetId="17">'[17]LISTA PVP USD'!#REF!</definedName>
    <definedName name="OJO" localSheetId="18">'[17]LISTA PVP USD'!#REF!</definedName>
    <definedName name="OJO" localSheetId="19">'[17]LISTA PVP USD'!#REF!</definedName>
    <definedName name="OJO" localSheetId="20">'[17]LISTA PVP USD'!#REF!</definedName>
    <definedName name="OJO" localSheetId="21">'[17]LISTA PVP USD'!#REF!</definedName>
    <definedName name="OJO" localSheetId="22">'[17]LISTA PVP USD'!#REF!</definedName>
    <definedName name="OJO" localSheetId="24">'[17]LISTA PVP USD'!#REF!</definedName>
    <definedName name="OJO" localSheetId="25">'[17]LISTA PVP USD'!#REF!</definedName>
    <definedName name="OJO" localSheetId="26">'[17]LISTA PVP USD'!#REF!</definedName>
    <definedName name="OJO" localSheetId="27">'[17]LISTA PVP USD'!#REF!</definedName>
    <definedName name="OJO" localSheetId="28">'[17]LISTA PVP USD'!#REF!</definedName>
    <definedName name="OJO" localSheetId="29">'[17]LISTA PVP USD'!#REF!</definedName>
    <definedName name="OJO" localSheetId="31">'[17]LISTA PVP USD'!#REF!</definedName>
    <definedName name="OJO" localSheetId="32">'[17]LISTA PVP USD'!#REF!</definedName>
    <definedName name="OJO" localSheetId="33">'[17]LISTA PVP USD'!#REF!</definedName>
    <definedName name="OJO" localSheetId="35">'[17]LISTA PVP USD'!#REF!</definedName>
    <definedName name="OJO" localSheetId="36">'[17]LISTA PVP USD'!#REF!</definedName>
    <definedName name="OJO" localSheetId="37">'[17]LISTA PVP USD'!#REF!</definedName>
    <definedName name="OJO" localSheetId="38">'[17]LISTA PVP USD'!#REF!</definedName>
    <definedName name="OJO" localSheetId="39">'[17]LISTA PVP USD'!#REF!</definedName>
    <definedName name="OJO" localSheetId="41">'[17]LISTA PVP USD'!#REF!</definedName>
    <definedName name="OJO" localSheetId="42">'[17]LISTA PVP USD'!#REF!</definedName>
    <definedName name="OJO" localSheetId="43">'[17]LISTA PVP USD'!#REF!</definedName>
    <definedName name="OJO" localSheetId="44">'[17]LISTA PVP USD'!#REF!</definedName>
    <definedName name="OJO" localSheetId="45">'[17]LISTA PVP USD'!#REF!</definedName>
    <definedName name="OJO" localSheetId="46">'[17]LISTA PVP USD'!#REF!</definedName>
    <definedName name="OJO" localSheetId="47">'[17]LISTA PVP USD'!#REF!</definedName>
    <definedName name="OJO" localSheetId="48">'[17]LISTA PVP USD'!#REF!</definedName>
    <definedName name="OJO" localSheetId="49">'[17]LISTA PVP USD'!#REF!</definedName>
    <definedName name="OJO" localSheetId="51">'[17]LISTA PVP USD'!#REF!</definedName>
    <definedName name="OJO" localSheetId="53">'[17]LISTA PVP USD'!#REF!</definedName>
    <definedName name="OJO" localSheetId="54">'[17]LISTA PVP USD'!#REF!</definedName>
    <definedName name="OJO" localSheetId="55">'[17]LISTA PVP USD'!#REF!</definedName>
    <definedName name="OJO" localSheetId="56">'[17]LISTA PVP USD'!#REF!</definedName>
    <definedName name="OJO" localSheetId="57">'[17]LISTA PVP USD'!#REF!</definedName>
    <definedName name="OJO" localSheetId="58">'[17]LISTA PVP USD'!#REF!</definedName>
    <definedName name="OJO" localSheetId="59">'[17]LISTA PVP USD'!#REF!</definedName>
    <definedName name="OJO" localSheetId="60">'[17]LISTA PVP USD'!#REF!</definedName>
    <definedName name="OJO" localSheetId="61">'[17]LISTA PVP USD'!#REF!</definedName>
    <definedName name="OJO" localSheetId="62">'[17]LISTA PVP USD'!#REF!</definedName>
    <definedName name="OJO" localSheetId="63">'[17]LISTA PVP USD'!#REF!</definedName>
    <definedName name="OJO" localSheetId="66">'[17]LISTA PVP USD'!#REF!</definedName>
    <definedName name="OJO" localSheetId="70">'[17]LISTA PVP USD'!#REF!</definedName>
    <definedName name="OJO" localSheetId="10">'[17]LISTA PVP USD'!#REF!</definedName>
    <definedName name="OJO" localSheetId="74">'[17]LISTA PVP USD'!#REF!</definedName>
    <definedName name="OJO" localSheetId="75">'[17]LISTA PVP USD'!#REF!</definedName>
    <definedName name="OJO" localSheetId="76">'[17]LISTA PVP USD'!#REF!</definedName>
    <definedName name="OJO" localSheetId="77">'[17]LISTA PVP USD'!#REF!</definedName>
    <definedName name="OJO" localSheetId="78">'[17]LISTA PVP USD'!#REF!</definedName>
    <definedName name="OJO" localSheetId="79">'[17]LISTA PVP USD'!#REF!</definedName>
    <definedName name="OJO" localSheetId="80">'[17]LISTA PVP USD'!#REF!</definedName>
    <definedName name="OJO" localSheetId="82">'[17]LISTA PVP USD'!#REF!</definedName>
    <definedName name="OJO" localSheetId="81">'[17]LISTA PVP USD'!#REF!</definedName>
    <definedName name="OJO" localSheetId="11">'[17]LISTA PVP USD'!#REF!</definedName>
    <definedName name="OJO" localSheetId="83">'[17]LISTA PVP USD'!#REF!</definedName>
    <definedName name="OJO" localSheetId="84">'[17]LISTA PVP USD'!#REF!</definedName>
    <definedName name="OJO" localSheetId="85">'[17]LISTA PVP USD'!#REF!</definedName>
    <definedName name="OJO" localSheetId="86">'[17]LISTA PVP USD'!#REF!</definedName>
    <definedName name="OJO" localSheetId="87">'[17]LISTA PVP USD'!#REF!</definedName>
    <definedName name="OJO" localSheetId="88">'[17]LISTA PVP USD'!#REF!</definedName>
    <definedName name="OJO" localSheetId="89">'[17]LISTA PVP USD'!#REF!</definedName>
    <definedName name="OJO" localSheetId="90">'[17]LISTA PVP USD'!#REF!</definedName>
    <definedName name="OJO" localSheetId="91">'[17]LISTA PVP USD'!#REF!</definedName>
    <definedName name="OJO" localSheetId="92">'[17]LISTA PVP USD'!#REF!</definedName>
    <definedName name="OJO" localSheetId="12">'[17]LISTA PVP USD'!#REF!</definedName>
    <definedName name="OJO">'[17]LISTA PVP USD'!#REF!</definedName>
    <definedName name="ONQUE" localSheetId="13">#REF!</definedName>
    <definedName name="ONQUE" localSheetId="14">#REF!</definedName>
    <definedName name="ONQUE" localSheetId="15">#REF!</definedName>
    <definedName name="ONQUE" localSheetId="16">#REF!</definedName>
    <definedName name="ONQUE" localSheetId="17">#REF!</definedName>
    <definedName name="ONQUE" localSheetId="18">#REF!</definedName>
    <definedName name="ONQUE" localSheetId="19">#REF!</definedName>
    <definedName name="ONQUE" localSheetId="20">#REF!</definedName>
    <definedName name="ONQUE" localSheetId="21">#REF!</definedName>
    <definedName name="ONQUE" localSheetId="22">#REF!</definedName>
    <definedName name="ONQUE" localSheetId="24">#REF!</definedName>
    <definedName name="ONQUE" localSheetId="25">#REF!</definedName>
    <definedName name="ONQUE" localSheetId="26">#REF!</definedName>
    <definedName name="ONQUE" localSheetId="27">#REF!</definedName>
    <definedName name="ONQUE" localSheetId="28">#REF!</definedName>
    <definedName name="ONQUE" localSheetId="29">#REF!</definedName>
    <definedName name="ONQUE" localSheetId="31">#REF!</definedName>
    <definedName name="ONQUE" localSheetId="32">#REF!</definedName>
    <definedName name="ONQUE" localSheetId="33">#REF!</definedName>
    <definedName name="ONQUE" localSheetId="35">#REF!</definedName>
    <definedName name="ONQUE" localSheetId="36">#REF!</definedName>
    <definedName name="ONQUE" localSheetId="37">#REF!</definedName>
    <definedName name="ONQUE" localSheetId="38">#REF!</definedName>
    <definedName name="ONQUE" localSheetId="39">#REF!</definedName>
    <definedName name="ONQUE" localSheetId="41">#REF!</definedName>
    <definedName name="ONQUE" localSheetId="42">#REF!</definedName>
    <definedName name="ONQUE" localSheetId="43">#REF!</definedName>
    <definedName name="ONQUE" localSheetId="44">#REF!</definedName>
    <definedName name="ONQUE" localSheetId="45">#REF!</definedName>
    <definedName name="ONQUE" localSheetId="46">#REF!</definedName>
    <definedName name="ONQUE" localSheetId="47">#REF!</definedName>
    <definedName name="ONQUE" localSheetId="48">#REF!</definedName>
    <definedName name="ONQUE" localSheetId="49">#REF!</definedName>
    <definedName name="ONQUE" localSheetId="51">#REF!</definedName>
    <definedName name="ONQUE" localSheetId="53">#REF!</definedName>
    <definedName name="ONQUE" localSheetId="54">#REF!</definedName>
    <definedName name="ONQUE" localSheetId="55">#REF!</definedName>
    <definedName name="ONQUE" localSheetId="56">#REF!</definedName>
    <definedName name="ONQUE" localSheetId="57">#REF!</definedName>
    <definedName name="ONQUE" localSheetId="58">#REF!</definedName>
    <definedName name="ONQUE" localSheetId="59">#REF!</definedName>
    <definedName name="ONQUE" localSheetId="60">#REF!</definedName>
    <definedName name="ONQUE" localSheetId="61">#REF!</definedName>
    <definedName name="ONQUE" localSheetId="62">#REF!</definedName>
    <definedName name="ONQUE" localSheetId="63">#REF!</definedName>
    <definedName name="ONQUE" localSheetId="66">#REF!</definedName>
    <definedName name="ONQUE" localSheetId="70">#REF!</definedName>
    <definedName name="ONQUE" localSheetId="10">#REF!</definedName>
    <definedName name="ONQUE" localSheetId="74">#REF!</definedName>
    <definedName name="ONQUE" localSheetId="75">#REF!</definedName>
    <definedName name="ONQUE" localSheetId="76">#REF!</definedName>
    <definedName name="ONQUE" localSheetId="77">#REF!</definedName>
    <definedName name="ONQUE" localSheetId="78">#REF!</definedName>
    <definedName name="ONQUE" localSheetId="79">#REF!</definedName>
    <definedName name="ONQUE" localSheetId="80">#REF!</definedName>
    <definedName name="ONQUE" localSheetId="82">#REF!</definedName>
    <definedName name="ONQUE" localSheetId="81">#REF!</definedName>
    <definedName name="ONQUE" localSheetId="11">#REF!</definedName>
    <definedName name="ONQUE" localSheetId="83">#REF!</definedName>
    <definedName name="ONQUE" localSheetId="84">#REF!</definedName>
    <definedName name="ONQUE" localSheetId="85">#REF!</definedName>
    <definedName name="ONQUE" localSheetId="86">#REF!</definedName>
    <definedName name="ONQUE" localSheetId="87">#REF!</definedName>
    <definedName name="ONQUE" localSheetId="88">#REF!</definedName>
    <definedName name="ONQUE" localSheetId="89">#REF!</definedName>
    <definedName name="ONQUE" localSheetId="90">#REF!</definedName>
    <definedName name="ONQUE" localSheetId="91">#REF!</definedName>
    <definedName name="ONQUE" localSheetId="92">#REF!</definedName>
    <definedName name="ONQUE" localSheetId="12">#REF!</definedName>
    <definedName name="ONQUE">#REF!</definedName>
    <definedName name="OO" localSheetId="13">#REF!</definedName>
    <definedName name="OO" localSheetId="14">#REF!</definedName>
    <definedName name="OO" localSheetId="15">#REF!</definedName>
    <definedName name="OO" localSheetId="16">#REF!</definedName>
    <definedName name="OO" localSheetId="17">#REF!</definedName>
    <definedName name="OO" localSheetId="18">#REF!</definedName>
    <definedName name="OO" localSheetId="19">#REF!</definedName>
    <definedName name="OO" localSheetId="20">#REF!</definedName>
    <definedName name="OO" localSheetId="21">#REF!</definedName>
    <definedName name="OO" localSheetId="22">#REF!</definedName>
    <definedName name="OO" localSheetId="24">#REF!</definedName>
    <definedName name="OO" localSheetId="25">#REF!</definedName>
    <definedName name="OO" localSheetId="26">#REF!</definedName>
    <definedName name="OO" localSheetId="27">#REF!</definedName>
    <definedName name="OO" localSheetId="28">#REF!</definedName>
    <definedName name="OO" localSheetId="29">#REF!</definedName>
    <definedName name="OO" localSheetId="31">#REF!</definedName>
    <definedName name="OO" localSheetId="32">#REF!</definedName>
    <definedName name="OO" localSheetId="33">#REF!</definedName>
    <definedName name="OO" localSheetId="35">#REF!</definedName>
    <definedName name="OO" localSheetId="36">#REF!</definedName>
    <definedName name="OO" localSheetId="37">#REF!</definedName>
    <definedName name="OO" localSheetId="38">#REF!</definedName>
    <definedName name="OO" localSheetId="39">#REF!</definedName>
    <definedName name="OO" localSheetId="41">#REF!</definedName>
    <definedName name="OO" localSheetId="42">#REF!</definedName>
    <definedName name="OO" localSheetId="43">#REF!</definedName>
    <definedName name="OO" localSheetId="44">#REF!</definedName>
    <definedName name="OO" localSheetId="45">#REF!</definedName>
    <definedName name="OO" localSheetId="46">#REF!</definedName>
    <definedName name="OO" localSheetId="47">#REF!</definedName>
    <definedName name="OO" localSheetId="48">#REF!</definedName>
    <definedName name="OO" localSheetId="49">#REF!</definedName>
    <definedName name="OO" localSheetId="51">#REF!</definedName>
    <definedName name="OO" localSheetId="53">#REF!</definedName>
    <definedName name="OO" localSheetId="54">#REF!</definedName>
    <definedName name="OO" localSheetId="55">#REF!</definedName>
    <definedName name="OO" localSheetId="56">#REF!</definedName>
    <definedName name="OO" localSheetId="57">#REF!</definedName>
    <definedName name="OO" localSheetId="58">#REF!</definedName>
    <definedName name="OO" localSheetId="59">#REF!</definedName>
    <definedName name="OO" localSheetId="60">#REF!</definedName>
    <definedName name="OO" localSheetId="61">#REF!</definedName>
    <definedName name="OO" localSheetId="62">#REF!</definedName>
    <definedName name="OO" localSheetId="63">#REF!</definedName>
    <definedName name="OO" localSheetId="66">#REF!</definedName>
    <definedName name="OO" localSheetId="70">#REF!</definedName>
    <definedName name="OO" localSheetId="10">#REF!</definedName>
    <definedName name="OO" localSheetId="74">#REF!</definedName>
    <definedName name="OO" localSheetId="75">#REF!</definedName>
    <definedName name="OO" localSheetId="76">#REF!</definedName>
    <definedName name="OO" localSheetId="77">#REF!</definedName>
    <definedName name="OO" localSheetId="78">#REF!</definedName>
    <definedName name="OO" localSheetId="79">#REF!</definedName>
    <definedName name="OO" localSheetId="80">#REF!</definedName>
    <definedName name="OO" localSheetId="82">#REF!</definedName>
    <definedName name="OO" localSheetId="81">#REF!</definedName>
    <definedName name="OO" localSheetId="11">#REF!</definedName>
    <definedName name="OO" localSheetId="83">#REF!</definedName>
    <definedName name="OO" localSheetId="84">#REF!</definedName>
    <definedName name="OO" localSheetId="85">#REF!</definedName>
    <definedName name="OO" localSheetId="86">#REF!</definedName>
    <definedName name="OO" localSheetId="87">#REF!</definedName>
    <definedName name="OO" localSheetId="88">#REF!</definedName>
    <definedName name="OO" localSheetId="89">#REF!</definedName>
    <definedName name="OO" localSheetId="90">#REF!</definedName>
    <definedName name="OO" localSheetId="91">#REF!</definedName>
    <definedName name="OO" localSheetId="92">#REF!</definedName>
    <definedName name="OO" localSheetId="12">#REF!</definedName>
    <definedName name="OO">#REF!</definedName>
    <definedName name="p" localSheetId="13">#REF!</definedName>
    <definedName name="p" localSheetId="14">#REF!</definedName>
    <definedName name="p" localSheetId="15">#REF!</definedName>
    <definedName name="p" localSheetId="16">#REF!</definedName>
    <definedName name="p" localSheetId="17">#REF!</definedName>
    <definedName name="p" localSheetId="18">#REF!</definedName>
    <definedName name="p" localSheetId="19">#REF!</definedName>
    <definedName name="p" localSheetId="20">#REF!</definedName>
    <definedName name="p" localSheetId="21">#REF!</definedName>
    <definedName name="p" localSheetId="22">#REF!</definedName>
    <definedName name="p" localSheetId="24">#REF!</definedName>
    <definedName name="p" localSheetId="25">#REF!</definedName>
    <definedName name="p" localSheetId="26">#REF!</definedName>
    <definedName name="p" localSheetId="27">#REF!</definedName>
    <definedName name="p" localSheetId="28">#REF!</definedName>
    <definedName name="p" localSheetId="29">#REF!</definedName>
    <definedName name="p" localSheetId="31">#REF!</definedName>
    <definedName name="p" localSheetId="32">#REF!</definedName>
    <definedName name="p" localSheetId="33">#REF!</definedName>
    <definedName name="p" localSheetId="35">#REF!</definedName>
    <definedName name="p" localSheetId="36">#REF!</definedName>
    <definedName name="p" localSheetId="37">#REF!</definedName>
    <definedName name="p" localSheetId="38">#REF!</definedName>
    <definedName name="p" localSheetId="39">#REF!</definedName>
    <definedName name="p" localSheetId="41">#REF!</definedName>
    <definedName name="p" localSheetId="42">#REF!</definedName>
    <definedName name="p" localSheetId="43">#REF!</definedName>
    <definedName name="p" localSheetId="44">#REF!</definedName>
    <definedName name="p" localSheetId="45">#REF!</definedName>
    <definedName name="p" localSheetId="46">#REF!</definedName>
    <definedName name="p" localSheetId="47">#REF!</definedName>
    <definedName name="p" localSheetId="48">#REF!</definedName>
    <definedName name="p" localSheetId="49">#REF!</definedName>
    <definedName name="p" localSheetId="51">#REF!</definedName>
    <definedName name="p" localSheetId="53">#REF!</definedName>
    <definedName name="p" localSheetId="54">#REF!</definedName>
    <definedName name="p" localSheetId="55">#REF!</definedName>
    <definedName name="p" localSheetId="56">#REF!</definedName>
    <definedName name="p" localSheetId="57">#REF!</definedName>
    <definedName name="p" localSheetId="58">#REF!</definedName>
    <definedName name="p" localSheetId="59">#REF!</definedName>
    <definedName name="p" localSheetId="60">#REF!</definedName>
    <definedName name="p" localSheetId="61">#REF!</definedName>
    <definedName name="p" localSheetId="62">#REF!</definedName>
    <definedName name="p" localSheetId="63">#REF!</definedName>
    <definedName name="p" localSheetId="66">#REF!</definedName>
    <definedName name="p" localSheetId="70">#REF!</definedName>
    <definedName name="p" localSheetId="10">#REF!</definedName>
    <definedName name="p" localSheetId="74">#REF!</definedName>
    <definedName name="p" localSheetId="75">#REF!</definedName>
    <definedName name="p" localSheetId="76">#REF!</definedName>
    <definedName name="p" localSheetId="77">#REF!</definedName>
    <definedName name="p" localSheetId="78">#REF!</definedName>
    <definedName name="p" localSheetId="79">#REF!</definedName>
    <definedName name="p" localSheetId="80">#REF!</definedName>
    <definedName name="p" localSheetId="82">#REF!</definedName>
    <definedName name="p" localSheetId="81">#REF!</definedName>
    <definedName name="p" localSheetId="11">#REF!</definedName>
    <definedName name="p" localSheetId="83">#REF!</definedName>
    <definedName name="p" localSheetId="84">#REF!</definedName>
    <definedName name="p" localSheetId="85">#REF!</definedName>
    <definedName name="p" localSheetId="86">#REF!</definedName>
    <definedName name="p" localSheetId="87">#REF!</definedName>
    <definedName name="p" localSheetId="88">#REF!</definedName>
    <definedName name="p" localSheetId="89">#REF!</definedName>
    <definedName name="p" localSheetId="90">#REF!</definedName>
    <definedName name="p" localSheetId="91">#REF!</definedName>
    <definedName name="p" localSheetId="92">#REF!</definedName>
    <definedName name="p" localSheetId="12">#REF!</definedName>
    <definedName name="p">#REF!</definedName>
    <definedName name="papa" localSheetId="13">#REF!</definedName>
    <definedName name="papa" localSheetId="14">#REF!</definedName>
    <definedName name="papa" localSheetId="15">#REF!</definedName>
    <definedName name="papa" localSheetId="16">#REF!</definedName>
    <definedName name="papa" localSheetId="17">#REF!</definedName>
    <definedName name="papa" localSheetId="18">#REF!</definedName>
    <definedName name="papa" localSheetId="19">#REF!</definedName>
    <definedName name="papa" localSheetId="20">#REF!</definedName>
    <definedName name="papa" localSheetId="21">#REF!</definedName>
    <definedName name="papa" localSheetId="22">#REF!</definedName>
    <definedName name="papa" localSheetId="24">#REF!</definedName>
    <definedName name="papa" localSheetId="25">#REF!</definedName>
    <definedName name="papa" localSheetId="26">#REF!</definedName>
    <definedName name="papa" localSheetId="27">#REF!</definedName>
    <definedName name="papa" localSheetId="28">#REF!</definedName>
    <definedName name="papa" localSheetId="29">#REF!</definedName>
    <definedName name="papa" localSheetId="31">#REF!</definedName>
    <definedName name="papa" localSheetId="32">#REF!</definedName>
    <definedName name="papa" localSheetId="33">#REF!</definedName>
    <definedName name="papa" localSheetId="35">#REF!</definedName>
    <definedName name="papa" localSheetId="36">#REF!</definedName>
    <definedName name="papa" localSheetId="37">#REF!</definedName>
    <definedName name="papa" localSheetId="38">#REF!</definedName>
    <definedName name="papa" localSheetId="39">#REF!</definedName>
    <definedName name="papa" localSheetId="41">#REF!</definedName>
    <definedName name="papa" localSheetId="42">#REF!</definedName>
    <definedName name="papa" localSheetId="43">#REF!</definedName>
    <definedName name="papa" localSheetId="44">#REF!</definedName>
    <definedName name="papa" localSheetId="45">#REF!</definedName>
    <definedName name="papa" localSheetId="46">#REF!</definedName>
    <definedName name="papa" localSheetId="47">#REF!</definedName>
    <definedName name="papa" localSheetId="48">#REF!</definedName>
    <definedName name="papa" localSheetId="49">#REF!</definedName>
    <definedName name="papa" localSheetId="51">#REF!</definedName>
    <definedName name="papa" localSheetId="53">#REF!</definedName>
    <definedName name="papa" localSheetId="54">#REF!</definedName>
    <definedName name="papa" localSheetId="55">#REF!</definedName>
    <definedName name="papa" localSheetId="56">#REF!</definedName>
    <definedName name="papa" localSheetId="57">#REF!</definedName>
    <definedName name="papa" localSheetId="58">#REF!</definedName>
    <definedName name="papa" localSheetId="59">#REF!</definedName>
    <definedName name="papa" localSheetId="60">#REF!</definedName>
    <definedName name="papa" localSheetId="61">#REF!</definedName>
    <definedName name="papa" localSheetId="62">#REF!</definedName>
    <definedName name="papa" localSheetId="63">#REF!</definedName>
    <definedName name="papa" localSheetId="66">#REF!</definedName>
    <definedName name="papa" localSheetId="70">#REF!</definedName>
    <definedName name="papa" localSheetId="10">#REF!</definedName>
    <definedName name="papa" localSheetId="74">#REF!</definedName>
    <definedName name="papa" localSheetId="75">#REF!</definedName>
    <definedName name="papa" localSheetId="76">#REF!</definedName>
    <definedName name="papa" localSheetId="77">#REF!</definedName>
    <definedName name="papa" localSheetId="78">#REF!</definedName>
    <definedName name="papa" localSheetId="79">#REF!</definedName>
    <definedName name="papa" localSheetId="80">#REF!</definedName>
    <definedName name="papa" localSheetId="82">#REF!</definedName>
    <definedName name="papa" localSheetId="81">#REF!</definedName>
    <definedName name="papa" localSheetId="11">#REF!</definedName>
    <definedName name="papa" localSheetId="83">#REF!</definedName>
    <definedName name="papa" localSheetId="84">#REF!</definedName>
    <definedName name="papa" localSheetId="85">#REF!</definedName>
    <definedName name="papa" localSheetId="86">#REF!</definedName>
    <definedName name="papa" localSheetId="87">#REF!</definedName>
    <definedName name="papa" localSheetId="88">#REF!</definedName>
    <definedName name="papa" localSheetId="89">#REF!</definedName>
    <definedName name="papa" localSheetId="90">#REF!</definedName>
    <definedName name="papa" localSheetId="91">#REF!</definedName>
    <definedName name="papa" localSheetId="92">#REF!</definedName>
    <definedName name="papa" localSheetId="12">#REF!</definedName>
    <definedName name="papa">#REF!</definedName>
    <definedName name="PIEZAS_SANITARIAS" localSheetId="13">#REF!</definedName>
    <definedName name="PIEZAS_SANITARIAS" localSheetId="14">#REF!</definedName>
    <definedName name="PIEZAS_SANITARIAS" localSheetId="15">#REF!</definedName>
    <definedName name="PIEZAS_SANITARIAS" localSheetId="16">#REF!</definedName>
    <definedName name="PIEZAS_SANITARIAS" localSheetId="17">#REF!</definedName>
    <definedName name="PIEZAS_SANITARIAS" localSheetId="18">#REF!</definedName>
    <definedName name="PIEZAS_SANITARIAS" localSheetId="19">#REF!</definedName>
    <definedName name="PIEZAS_SANITARIAS" localSheetId="20">#REF!</definedName>
    <definedName name="PIEZAS_SANITARIAS" localSheetId="21">#REF!</definedName>
    <definedName name="PIEZAS_SANITARIAS" localSheetId="22">#REF!</definedName>
    <definedName name="PIEZAS_SANITARIAS" localSheetId="24">#REF!</definedName>
    <definedName name="PIEZAS_SANITARIAS" localSheetId="25">#REF!</definedName>
    <definedName name="PIEZAS_SANITARIAS" localSheetId="26">#REF!</definedName>
    <definedName name="PIEZAS_SANITARIAS" localSheetId="27">#REF!</definedName>
    <definedName name="PIEZAS_SANITARIAS" localSheetId="28">#REF!</definedName>
    <definedName name="PIEZAS_SANITARIAS" localSheetId="29">#REF!</definedName>
    <definedName name="PIEZAS_SANITARIAS" localSheetId="31">#REF!</definedName>
    <definedName name="PIEZAS_SANITARIAS" localSheetId="32">#REF!</definedName>
    <definedName name="PIEZAS_SANITARIAS" localSheetId="33">#REF!</definedName>
    <definedName name="PIEZAS_SANITARIAS" localSheetId="35">#REF!</definedName>
    <definedName name="PIEZAS_SANITARIAS" localSheetId="36">#REF!</definedName>
    <definedName name="PIEZAS_SANITARIAS" localSheetId="37">#REF!</definedName>
    <definedName name="PIEZAS_SANITARIAS" localSheetId="38">#REF!</definedName>
    <definedName name="PIEZAS_SANITARIAS" localSheetId="39">#REF!</definedName>
    <definedName name="PIEZAS_SANITARIAS" localSheetId="41">#REF!</definedName>
    <definedName name="PIEZAS_SANITARIAS" localSheetId="42">#REF!</definedName>
    <definedName name="PIEZAS_SANITARIAS" localSheetId="43">#REF!</definedName>
    <definedName name="PIEZAS_SANITARIAS" localSheetId="44">#REF!</definedName>
    <definedName name="PIEZAS_SANITARIAS" localSheetId="45">#REF!</definedName>
    <definedName name="PIEZAS_SANITARIAS" localSheetId="46">#REF!</definedName>
    <definedName name="PIEZAS_SANITARIAS" localSheetId="47">#REF!</definedName>
    <definedName name="PIEZAS_SANITARIAS" localSheetId="48">#REF!</definedName>
    <definedName name="PIEZAS_SANITARIAS" localSheetId="49">#REF!</definedName>
    <definedName name="PIEZAS_SANITARIAS" localSheetId="51">#REF!</definedName>
    <definedName name="PIEZAS_SANITARIAS" localSheetId="53">#REF!</definedName>
    <definedName name="PIEZAS_SANITARIAS" localSheetId="54">#REF!</definedName>
    <definedName name="PIEZAS_SANITARIAS" localSheetId="55">#REF!</definedName>
    <definedName name="PIEZAS_SANITARIAS" localSheetId="56">#REF!</definedName>
    <definedName name="PIEZAS_SANITARIAS" localSheetId="57">#REF!</definedName>
    <definedName name="PIEZAS_SANITARIAS" localSheetId="58">#REF!</definedName>
    <definedName name="PIEZAS_SANITARIAS" localSheetId="59">#REF!</definedName>
    <definedName name="PIEZAS_SANITARIAS" localSheetId="60">#REF!</definedName>
    <definedName name="PIEZAS_SANITARIAS" localSheetId="61">#REF!</definedName>
    <definedName name="PIEZAS_SANITARIAS" localSheetId="62">#REF!</definedName>
    <definedName name="PIEZAS_SANITARIAS" localSheetId="63">#REF!</definedName>
    <definedName name="PIEZAS_SANITARIAS" localSheetId="66">#REF!</definedName>
    <definedName name="PIEZAS_SANITARIAS" localSheetId="70">#REF!</definedName>
    <definedName name="PIEZAS_SANITARIAS" localSheetId="10">#REF!</definedName>
    <definedName name="PIEZAS_SANITARIAS" localSheetId="74">#REF!</definedName>
    <definedName name="PIEZAS_SANITARIAS" localSheetId="75">#REF!</definedName>
    <definedName name="PIEZAS_SANITARIAS" localSheetId="76">#REF!</definedName>
    <definedName name="PIEZAS_SANITARIAS" localSheetId="77">#REF!</definedName>
    <definedName name="PIEZAS_SANITARIAS" localSheetId="78">#REF!</definedName>
    <definedName name="PIEZAS_SANITARIAS" localSheetId="79">#REF!</definedName>
    <definedName name="PIEZAS_SANITARIAS" localSheetId="80">#REF!</definedName>
    <definedName name="PIEZAS_SANITARIAS" localSheetId="82">#REF!</definedName>
    <definedName name="PIEZAS_SANITARIAS" localSheetId="81">#REF!</definedName>
    <definedName name="PIEZAS_SANITARIAS" localSheetId="11">#REF!</definedName>
    <definedName name="PIEZAS_SANITARIAS" localSheetId="83">#REF!</definedName>
    <definedName name="PIEZAS_SANITARIAS" localSheetId="84">#REF!</definedName>
    <definedName name="PIEZAS_SANITARIAS" localSheetId="85">#REF!</definedName>
    <definedName name="PIEZAS_SANITARIAS" localSheetId="86">#REF!</definedName>
    <definedName name="PIEZAS_SANITARIAS" localSheetId="87">#REF!</definedName>
    <definedName name="PIEZAS_SANITARIAS" localSheetId="88">#REF!</definedName>
    <definedName name="PIEZAS_SANITARIAS" localSheetId="89">#REF!</definedName>
    <definedName name="PIEZAS_SANITARIAS" localSheetId="90">#REF!</definedName>
    <definedName name="PIEZAS_SANITARIAS" localSheetId="91">#REF!</definedName>
    <definedName name="PIEZAS_SANITARIAS" localSheetId="92">#REF!</definedName>
    <definedName name="PIEZAS_SANITARIAS" localSheetId="12">#REF!</definedName>
    <definedName name="PIEZAS_SANITARIAS">#REF!</definedName>
    <definedName name="POLIPROPILENO_1.2" localSheetId="13">#REF!</definedName>
    <definedName name="POLIPROPILENO_1.2" localSheetId="14">#REF!</definedName>
    <definedName name="POLIPROPILENO_1.2" localSheetId="15">#REF!</definedName>
    <definedName name="POLIPROPILENO_1.2" localSheetId="16">#REF!</definedName>
    <definedName name="POLIPROPILENO_1.2" localSheetId="17">#REF!</definedName>
    <definedName name="POLIPROPILENO_1.2" localSheetId="18">#REF!</definedName>
    <definedName name="POLIPROPILENO_1.2" localSheetId="19">#REF!</definedName>
    <definedName name="POLIPROPILENO_1.2" localSheetId="20">#REF!</definedName>
    <definedName name="POLIPROPILENO_1.2" localSheetId="21">#REF!</definedName>
    <definedName name="POLIPROPILENO_1.2" localSheetId="22">#REF!</definedName>
    <definedName name="POLIPROPILENO_1.2" localSheetId="24">#REF!</definedName>
    <definedName name="POLIPROPILENO_1.2" localSheetId="25">#REF!</definedName>
    <definedName name="POLIPROPILENO_1.2" localSheetId="26">#REF!</definedName>
    <definedName name="POLIPROPILENO_1.2" localSheetId="27">#REF!</definedName>
    <definedName name="POLIPROPILENO_1.2" localSheetId="28">#REF!</definedName>
    <definedName name="POLIPROPILENO_1.2" localSheetId="29">#REF!</definedName>
    <definedName name="POLIPROPILENO_1.2" localSheetId="31">#REF!</definedName>
    <definedName name="POLIPROPILENO_1.2" localSheetId="32">#REF!</definedName>
    <definedName name="POLIPROPILENO_1.2" localSheetId="33">#REF!</definedName>
    <definedName name="POLIPROPILENO_1.2" localSheetId="35">#REF!</definedName>
    <definedName name="POLIPROPILENO_1.2" localSheetId="36">#REF!</definedName>
    <definedName name="POLIPROPILENO_1.2" localSheetId="37">#REF!</definedName>
    <definedName name="POLIPROPILENO_1.2" localSheetId="38">#REF!</definedName>
    <definedName name="POLIPROPILENO_1.2" localSheetId="39">#REF!</definedName>
    <definedName name="POLIPROPILENO_1.2" localSheetId="41">#REF!</definedName>
    <definedName name="POLIPROPILENO_1.2" localSheetId="42">#REF!</definedName>
    <definedName name="POLIPROPILENO_1.2" localSheetId="43">#REF!</definedName>
    <definedName name="POLIPROPILENO_1.2" localSheetId="44">#REF!</definedName>
    <definedName name="POLIPROPILENO_1.2" localSheetId="45">#REF!</definedName>
    <definedName name="POLIPROPILENO_1.2" localSheetId="46">#REF!</definedName>
    <definedName name="POLIPROPILENO_1.2" localSheetId="47">#REF!</definedName>
    <definedName name="POLIPROPILENO_1.2" localSheetId="48">#REF!</definedName>
    <definedName name="POLIPROPILENO_1.2" localSheetId="49">#REF!</definedName>
    <definedName name="POLIPROPILENO_1.2" localSheetId="51">#REF!</definedName>
    <definedName name="POLIPROPILENO_1.2" localSheetId="53">#REF!</definedName>
    <definedName name="POLIPROPILENO_1.2" localSheetId="54">#REF!</definedName>
    <definedName name="POLIPROPILENO_1.2" localSheetId="55">#REF!</definedName>
    <definedName name="POLIPROPILENO_1.2" localSheetId="56">#REF!</definedName>
    <definedName name="POLIPROPILENO_1.2" localSheetId="57">#REF!</definedName>
    <definedName name="POLIPROPILENO_1.2" localSheetId="58">#REF!</definedName>
    <definedName name="POLIPROPILENO_1.2" localSheetId="59">#REF!</definedName>
    <definedName name="POLIPROPILENO_1.2" localSheetId="60">#REF!</definedName>
    <definedName name="POLIPROPILENO_1.2" localSheetId="61">#REF!</definedName>
    <definedName name="POLIPROPILENO_1.2" localSheetId="62">#REF!</definedName>
    <definedName name="POLIPROPILENO_1.2" localSheetId="63">#REF!</definedName>
    <definedName name="POLIPROPILENO_1.2" localSheetId="66">#REF!</definedName>
    <definedName name="POLIPROPILENO_1.2" localSheetId="70">#REF!</definedName>
    <definedName name="POLIPROPILENO_1.2" localSheetId="10">#REF!</definedName>
    <definedName name="POLIPROPILENO_1.2" localSheetId="74">#REF!</definedName>
    <definedName name="POLIPROPILENO_1.2" localSheetId="75">#REF!</definedName>
    <definedName name="POLIPROPILENO_1.2" localSheetId="76">#REF!</definedName>
    <definedName name="POLIPROPILENO_1.2" localSheetId="77">#REF!</definedName>
    <definedName name="POLIPROPILENO_1.2" localSheetId="78">#REF!</definedName>
    <definedName name="POLIPROPILENO_1.2" localSheetId="79">#REF!</definedName>
    <definedName name="POLIPROPILENO_1.2" localSheetId="80">#REF!</definedName>
    <definedName name="POLIPROPILENO_1.2" localSheetId="82">#REF!</definedName>
    <definedName name="POLIPROPILENO_1.2" localSheetId="81">#REF!</definedName>
    <definedName name="POLIPROPILENO_1.2" localSheetId="11">#REF!</definedName>
    <definedName name="POLIPROPILENO_1.2" localSheetId="83">#REF!</definedName>
    <definedName name="POLIPROPILENO_1.2" localSheetId="84">#REF!</definedName>
    <definedName name="POLIPROPILENO_1.2" localSheetId="85">#REF!</definedName>
    <definedName name="POLIPROPILENO_1.2" localSheetId="86">#REF!</definedName>
    <definedName name="POLIPROPILENO_1.2" localSheetId="87">#REF!</definedName>
    <definedName name="POLIPROPILENO_1.2" localSheetId="88">#REF!</definedName>
    <definedName name="POLIPROPILENO_1.2" localSheetId="89">#REF!</definedName>
    <definedName name="POLIPROPILENO_1.2" localSheetId="90">#REF!</definedName>
    <definedName name="POLIPROPILENO_1.2" localSheetId="91">#REF!</definedName>
    <definedName name="POLIPROPILENO_1.2" localSheetId="92">#REF!</definedName>
    <definedName name="POLIPROPILENO_1.2" localSheetId="12">#REF!</definedName>
    <definedName name="POLIPROPILENO_1.2">#REF!</definedName>
    <definedName name="POLIPROPILENO_1.3" localSheetId="13">#REF!</definedName>
    <definedName name="POLIPROPILENO_1.3" localSheetId="14">#REF!</definedName>
    <definedName name="POLIPROPILENO_1.3" localSheetId="15">#REF!</definedName>
    <definedName name="POLIPROPILENO_1.3" localSheetId="16">#REF!</definedName>
    <definedName name="POLIPROPILENO_1.3" localSheetId="17">#REF!</definedName>
    <definedName name="POLIPROPILENO_1.3" localSheetId="18">#REF!</definedName>
    <definedName name="POLIPROPILENO_1.3" localSheetId="19">#REF!</definedName>
    <definedName name="POLIPROPILENO_1.3" localSheetId="20">#REF!</definedName>
    <definedName name="POLIPROPILENO_1.3" localSheetId="21">#REF!</definedName>
    <definedName name="POLIPROPILENO_1.3" localSheetId="22">#REF!</definedName>
    <definedName name="POLIPROPILENO_1.3" localSheetId="24">#REF!</definedName>
    <definedName name="POLIPROPILENO_1.3" localSheetId="25">#REF!</definedName>
    <definedName name="POLIPROPILENO_1.3" localSheetId="26">#REF!</definedName>
    <definedName name="POLIPROPILENO_1.3" localSheetId="27">#REF!</definedName>
    <definedName name="POLIPROPILENO_1.3" localSheetId="28">#REF!</definedName>
    <definedName name="POLIPROPILENO_1.3" localSheetId="29">#REF!</definedName>
    <definedName name="POLIPROPILENO_1.3" localSheetId="31">#REF!</definedName>
    <definedName name="POLIPROPILENO_1.3" localSheetId="32">#REF!</definedName>
    <definedName name="POLIPROPILENO_1.3" localSheetId="33">#REF!</definedName>
    <definedName name="POLIPROPILENO_1.3" localSheetId="35">#REF!</definedName>
    <definedName name="POLIPROPILENO_1.3" localSheetId="36">#REF!</definedName>
    <definedName name="POLIPROPILENO_1.3" localSheetId="37">#REF!</definedName>
    <definedName name="POLIPROPILENO_1.3" localSheetId="38">#REF!</definedName>
    <definedName name="POLIPROPILENO_1.3" localSheetId="39">#REF!</definedName>
    <definedName name="POLIPROPILENO_1.3" localSheetId="41">#REF!</definedName>
    <definedName name="POLIPROPILENO_1.3" localSheetId="42">#REF!</definedName>
    <definedName name="POLIPROPILENO_1.3" localSheetId="43">#REF!</definedName>
    <definedName name="POLIPROPILENO_1.3" localSheetId="44">#REF!</definedName>
    <definedName name="POLIPROPILENO_1.3" localSheetId="45">#REF!</definedName>
    <definedName name="POLIPROPILENO_1.3" localSheetId="46">#REF!</definedName>
    <definedName name="POLIPROPILENO_1.3" localSheetId="47">#REF!</definedName>
    <definedName name="POLIPROPILENO_1.3" localSheetId="48">#REF!</definedName>
    <definedName name="POLIPROPILENO_1.3" localSheetId="49">#REF!</definedName>
    <definedName name="POLIPROPILENO_1.3" localSheetId="51">#REF!</definedName>
    <definedName name="POLIPROPILENO_1.3" localSheetId="53">#REF!</definedName>
    <definedName name="POLIPROPILENO_1.3" localSheetId="54">#REF!</definedName>
    <definedName name="POLIPROPILENO_1.3" localSheetId="55">#REF!</definedName>
    <definedName name="POLIPROPILENO_1.3" localSheetId="56">#REF!</definedName>
    <definedName name="POLIPROPILENO_1.3" localSheetId="57">#REF!</definedName>
    <definedName name="POLIPROPILENO_1.3" localSheetId="58">#REF!</definedName>
    <definedName name="POLIPROPILENO_1.3" localSheetId="59">#REF!</definedName>
    <definedName name="POLIPROPILENO_1.3" localSheetId="60">#REF!</definedName>
    <definedName name="POLIPROPILENO_1.3" localSheetId="61">#REF!</definedName>
    <definedName name="POLIPROPILENO_1.3" localSheetId="62">#REF!</definedName>
    <definedName name="POLIPROPILENO_1.3" localSheetId="63">#REF!</definedName>
    <definedName name="POLIPROPILENO_1.3" localSheetId="66">#REF!</definedName>
    <definedName name="POLIPROPILENO_1.3" localSheetId="70">#REF!</definedName>
    <definedName name="POLIPROPILENO_1.3" localSheetId="10">#REF!</definedName>
    <definedName name="POLIPROPILENO_1.3" localSheetId="74">#REF!</definedName>
    <definedName name="POLIPROPILENO_1.3" localSheetId="75">#REF!</definedName>
    <definedName name="POLIPROPILENO_1.3" localSheetId="76">#REF!</definedName>
    <definedName name="POLIPROPILENO_1.3" localSheetId="77">#REF!</definedName>
    <definedName name="POLIPROPILENO_1.3" localSheetId="78">#REF!</definedName>
    <definedName name="POLIPROPILENO_1.3" localSheetId="79">#REF!</definedName>
    <definedName name="POLIPROPILENO_1.3" localSheetId="80">#REF!</definedName>
    <definedName name="POLIPROPILENO_1.3" localSheetId="82">#REF!</definedName>
    <definedName name="POLIPROPILENO_1.3" localSheetId="81">#REF!</definedName>
    <definedName name="POLIPROPILENO_1.3" localSheetId="11">#REF!</definedName>
    <definedName name="POLIPROPILENO_1.3" localSheetId="83">#REF!</definedName>
    <definedName name="POLIPROPILENO_1.3" localSheetId="84">#REF!</definedName>
    <definedName name="POLIPROPILENO_1.3" localSheetId="85">#REF!</definedName>
    <definedName name="POLIPROPILENO_1.3" localSheetId="86">#REF!</definedName>
    <definedName name="POLIPROPILENO_1.3" localSheetId="87">#REF!</definedName>
    <definedName name="POLIPROPILENO_1.3" localSheetId="88">#REF!</definedName>
    <definedName name="POLIPROPILENO_1.3" localSheetId="89">#REF!</definedName>
    <definedName name="POLIPROPILENO_1.3" localSheetId="90">#REF!</definedName>
    <definedName name="POLIPROPILENO_1.3" localSheetId="91">#REF!</definedName>
    <definedName name="POLIPROPILENO_1.3" localSheetId="92">#REF!</definedName>
    <definedName name="POLIPROPILENO_1.3" localSheetId="12">#REF!</definedName>
    <definedName name="POLIPROPILENO_1.3">#REF!</definedName>
    <definedName name="POLIPROPILENO_2.2" localSheetId="13">#REF!</definedName>
    <definedName name="POLIPROPILENO_2.2" localSheetId="14">#REF!</definedName>
    <definedName name="POLIPROPILENO_2.2" localSheetId="15">#REF!</definedName>
    <definedName name="POLIPROPILENO_2.2" localSheetId="16">#REF!</definedName>
    <definedName name="POLIPROPILENO_2.2" localSheetId="17">#REF!</definedName>
    <definedName name="POLIPROPILENO_2.2" localSheetId="18">#REF!</definedName>
    <definedName name="POLIPROPILENO_2.2" localSheetId="19">#REF!</definedName>
    <definedName name="POLIPROPILENO_2.2" localSheetId="20">#REF!</definedName>
    <definedName name="POLIPROPILENO_2.2" localSheetId="21">#REF!</definedName>
    <definedName name="POLIPROPILENO_2.2" localSheetId="22">#REF!</definedName>
    <definedName name="POLIPROPILENO_2.2" localSheetId="24">#REF!</definedName>
    <definedName name="POLIPROPILENO_2.2" localSheetId="25">#REF!</definedName>
    <definedName name="POLIPROPILENO_2.2" localSheetId="26">#REF!</definedName>
    <definedName name="POLIPROPILENO_2.2" localSheetId="27">#REF!</definedName>
    <definedName name="POLIPROPILENO_2.2" localSheetId="28">#REF!</definedName>
    <definedName name="POLIPROPILENO_2.2" localSheetId="29">#REF!</definedName>
    <definedName name="POLIPROPILENO_2.2" localSheetId="31">#REF!</definedName>
    <definedName name="POLIPROPILENO_2.2" localSheetId="32">#REF!</definedName>
    <definedName name="POLIPROPILENO_2.2" localSheetId="33">#REF!</definedName>
    <definedName name="POLIPROPILENO_2.2" localSheetId="35">#REF!</definedName>
    <definedName name="POLIPROPILENO_2.2" localSheetId="36">#REF!</definedName>
    <definedName name="POLIPROPILENO_2.2" localSheetId="37">#REF!</definedName>
    <definedName name="POLIPROPILENO_2.2" localSheetId="38">#REF!</definedName>
    <definedName name="POLIPROPILENO_2.2" localSheetId="39">#REF!</definedName>
    <definedName name="POLIPROPILENO_2.2" localSheetId="41">#REF!</definedName>
    <definedName name="POLIPROPILENO_2.2" localSheetId="42">#REF!</definedName>
    <definedName name="POLIPROPILENO_2.2" localSheetId="43">#REF!</definedName>
    <definedName name="POLIPROPILENO_2.2" localSheetId="44">#REF!</definedName>
    <definedName name="POLIPROPILENO_2.2" localSheetId="45">#REF!</definedName>
    <definedName name="POLIPROPILENO_2.2" localSheetId="46">#REF!</definedName>
    <definedName name="POLIPROPILENO_2.2" localSheetId="47">#REF!</definedName>
    <definedName name="POLIPROPILENO_2.2" localSheetId="48">#REF!</definedName>
    <definedName name="POLIPROPILENO_2.2" localSheetId="49">#REF!</definedName>
    <definedName name="POLIPROPILENO_2.2" localSheetId="51">#REF!</definedName>
    <definedName name="POLIPROPILENO_2.2" localSheetId="53">#REF!</definedName>
    <definedName name="POLIPROPILENO_2.2" localSheetId="54">#REF!</definedName>
    <definedName name="POLIPROPILENO_2.2" localSheetId="55">#REF!</definedName>
    <definedName name="POLIPROPILENO_2.2" localSheetId="56">#REF!</definedName>
    <definedName name="POLIPROPILENO_2.2" localSheetId="57">#REF!</definedName>
    <definedName name="POLIPROPILENO_2.2" localSheetId="58">#REF!</definedName>
    <definedName name="POLIPROPILENO_2.2" localSheetId="59">#REF!</definedName>
    <definedName name="POLIPROPILENO_2.2" localSheetId="60">#REF!</definedName>
    <definedName name="POLIPROPILENO_2.2" localSheetId="61">#REF!</definedName>
    <definedName name="POLIPROPILENO_2.2" localSheetId="62">#REF!</definedName>
    <definedName name="POLIPROPILENO_2.2" localSheetId="63">#REF!</definedName>
    <definedName name="POLIPROPILENO_2.2" localSheetId="66">#REF!</definedName>
    <definedName name="POLIPROPILENO_2.2" localSheetId="70">#REF!</definedName>
    <definedName name="POLIPROPILENO_2.2" localSheetId="10">#REF!</definedName>
    <definedName name="POLIPROPILENO_2.2" localSheetId="74">#REF!</definedName>
    <definedName name="POLIPROPILENO_2.2" localSheetId="75">#REF!</definedName>
    <definedName name="POLIPROPILENO_2.2" localSheetId="76">#REF!</definedName>
    <definedName name="POLIPROPILENO_2.2" localSheetId="77">#REF!</definedName>
    <definedName name="POLIPROPILENO_2.2" localSheetId="78">#REF!</definedName>
    <definedName name="POLIPROPILENO_2.2" localSheetId="79">#REF!</definedName>
    <definedName name="POLIPROPILENO_2.2" localSheetId="80">#REF!</definedName>
    <definedName name="POLIPROPILENO_2.2" localSheetId="82">#REF!</definedName>
    <definedName name="POLIPROPILENO_2.2" localSheetId="81">#REF!</definedName>
    <definedName name="POLIPROPILENO_2.2" localSheetId="11">#REF!</definedName>
    <definedName name="POLIPROPILENO_2.2" localSheetId="83">#REF!</definedName>
    <definedName name="POLIPROPILENO_2.2" localSheetId="84">#REF!</definedName>
    <definedName name="POLIPROPILENO_2.2" localSheetId="85">#REF!</definedName>
    <definedName name="POLIPROPILENO_2.2" localSheetId="86">#REF!</definedName>
    <definedName name="POLIPROPILENO_2.2" localSheetId="87">#REF!</definedName>
    <definedName name="POLIPROPILENO_2.2" localSheetId="88">#REF!</definedName>
    <definedName name="POLIPROPILENO_2.2" localSheetId="89">#REF!</definedName>
    <definedName name="POLIPROPILENO_2.2" localSheetId="90">#REF!</definedName>
    <definedName name="POLIPROPILENO_2.2" localSheetId="91">#REF!</definedName>
    <definedName name="POLIPROPILENO_2.2" localSheetId="92">#REF!</definedName>
    <definedName name="POLIPROPILENO_2.2" localSheetId="12">#REF!</definedName>
    <definedName name="POLIPROPILENO_2.2">#REF!</definedName>
    <definedName name="POLIPROPILENO_2.3" localSheetId="13">#REF!</definedName>
    <definedName name="POLIPROPILENO_2.3" localSheetId="14">#REF!</definedName>
    <definedName name="POLIPROPILENO_2.3" localSheetId="15">#REF!</definedName>
    <definedName name="POLIPROPILENO_2.3" localSheetId="16">#REF!</definedName>
    <definedName name="POLIPROPILENO_2.3" localSheetId="17">#REF!</definedName>
    <definedName name="POLIPROPILENO_2.3" localSheetId="18">#REF!</definedName>
    <definedName name="POLIPROPILENO_2.3" localSheetId="19">#REF!</definedName>
    <definedName name="POLIPROPILENO_2.3" localSheetId="20">#REF!</definedName>
    <definedName name="POLIPROPILENO_2.3" localSheetId="21">#REF!</definedName>
    <definedName name="POLIPROPILENO_2.3" localSheetId="22">#REF!</definedName>
    <definedName name="POLIPROPILENO_2.3" localSheetId="24">#REF!</definedName>
    <definedName name="POLIPROPILENO_2.3" localSheetId="25">#REF!</definedName>
    <definedName name="POLIPROPILENO_2.3" localSheetId="26">#REF!</definedName>
    <definedName name="POLIPROPILENO_2.3" localSheetId="27">#REF!</definedName>
    <definedName name="POLIPROPILENO_2.3" localSheetId="28">#REF!</definedName>
    <definedName name="POLIPROPILENO_2.3" localSheetId="29">#REF!</definedName>
    <definedName name="POLIPROPILENO_2.3" localSheetId="31">#REF!</definedName>
    <definedName name="POLIPROPILENO_2.3" localSheetId="32">#REF!</definedName>
    <definedName name="POLIPROPILENO_2.3" localSheetId="33">#REF!</definedName>
    <definedName name="POLIPROPILENO_2.3" localSheetId="35">#REF!</definedName>
    <definedName name="POLIPROPILENO_2.3" localSheetId="36">#REF!</definedName>
    <definedName name="POLIPROPILENO_2.3" localSheetId="37">#REF!</definedName>
    <definedName name="POLIPROPILENO_2.3" localSheetId="38">#REF!</definedName>
    <definedName name="POLIPROPILENO_2.3" localSheetId="39">#REF!</definedName>
    <definedName name="POLIPROPILENO_2.3" localSheetId="41">#REF!</definedName>
    <definedName name="POLIPROPILENO_2.3" localSheetId="42">#REF!</definedName>
    <definedName name="POLIPROPILENO_2.3" localSheetId="43">#REF!</definedName>
    <definedName name="POLIPROPILENO_2.3" localSheetId="44">#REF!</definedName>
    <definedName name="POLIPROPILENO_2.3" localSheetId="45">#REF!</definedName>
    <definedName name="POLIPROPILENO_2.3" localSheetId="46">#REF!</definedName>
    <definedName name="POLIPROPILENO_2.3" localSheetId="47">#REF!</definedName>
    <definedName name="POLIPROPILENO_2.3" localSheetId="48">#REF!</definedName>
    <definedName name="POLIPROPILENO_2.3" localSheetId="49">#REF!</definedName>
    <definedName name="POLIPROPILENO_2.3" localSheetId="51">#REF!</definedName>
    <definedName name="POLIPROPILENO_2.3" localSheetId="53">#REF!</definedName>
    <definedName name="POLIPROPILENO_2.3" localSheetId="54">#REF!</definedName>
    <definedName name="POLIPROPILENO_2.3" localSheetId="55">#REF!</definedName>
    <definedName name="POLIPROPILENO_2.3" localSheetId="56">#REF!</definedName>
    <definedName name="POLIPROPILENO_2.3" localSheetId="57">#REF!</definedName>
    <definedName name="POLIPROPILENO_2.3" localSheetId="58">#REF!</definedName>
    <definedName name="POLIPROPILENO_2.3" localSheetId="59">#REF!</definedName>
    <definedName name="POLIPROPILENO_2.3" localSheetId="60">#REF!</definedName>
    <definedName name="POLIPROPILENO_2.3" localSheetId="61">#REF!</definedName>
    <definedName name="POLIPROPILENO_2.3" localSheetId="62">#REF!</definedName>
    <definedName name="POLIPROPILENO_2.3" localSheetId="63">#REF!</definedName>
    <definedName name="POLIPROPILENO_2.3" localSheetId="66">#REF!</definedName>
    <definedName name="POLIPROPILENO_2.3" localSheetId="70">#REF!</definedName>
    <definedName name="POLIPROPILENO_2.3" localSheetId="10">#REF!</definedName>
    <definedName name="POLIPROPILENO_2.3" localSheetId="74">#REF!</definedName>
    <definedName name="POLIPROPILENO_2.3" localSheetId="75">#REF!</definedName>
    <definedName name="POLIPROPILENO_2.3" localSheetId="76">#REF!</definedName>
    <definedName name="POLIPROPILENO_2.3" localSheetId="77">#REF!</definedName>
    <definedName name="POLIPROPILENO_2.3" localSheetId="78">#REF!</definedName>
    <definedName name="POLIPROPILENO_2.3" localSheetId="79">#REF!</definedName>
    <definedName name="POLIPROPILENO_2.3" localSheetId="80">#REF!</definedName>
    <definedName name="POLIPROPILENO_2.3" localSheetId="82">#REF!</definedName>
    <definedName name="POLIPROPILENO_2.3" localSheetId="81">#REF!</definedName>
    <definedName name="POLIPROPILENO_2.3" localSheetId="11">#REF!</definedName>
    <definedName name="POLIPROPILENO_2.3" localSheetId="83">#REF!</definedName>
    <definedName name="POLIPROPILENO_2.3" localSheetId="84">#REF!</definedName>
    <definedName name="POLIPROPILENO_2.3" localSheetId="85">#REF!</definedName>
    <definedName name="POLIPROPILENO_2.3" localSheetId="86">#REF!</definedName>
    <definedName name="POLIPROPILENO_2.3" localSheetId="87">#REF!</definedName>
    <definedName name="POLIPROPILENO_2.3" localSheetId="88">#REF!</definedName>
    <definedName name="POLIPROPILENO_2.3" localSheetId="89">#REF!</definedName>
    <definedName name="POLIPROPILENO_2.3" localSheetId="90">#REF!</definedName>
    <definedName name="POLIPROPILENO_2.3" localSheetId="91">#REF!</definedName>
    <definedName name="POLIPROPILENO_2.3" localSheetId="92">#REF!</definedName>
    <definedName name="POLIPROPILENO_2.3" localSheetId="12">#REF!</definedName>
    <definedName name="POLIPROPILENO_2.3">#REF!</definedName>
    <definedName name="POLIPROPILENO_3.3" localSheetId="13">#REF!</definedName>
    <definedName name="POLIPROPILENO_3.3" localSheetId="14">#REF!</definedName>
    <definedName name="POLIPROPILENO_3.3" localSheetId="15">#REF!</definedName>
    <definedName name="POLIPROPILENO_3.3" localSheetId="16">#REF!</definedName>
    <definedName name="POLIPROPILENO_3.3" localSheetId="17">#REF!</definedName>
    <definedName name="POLIPROPILENO_3.3" localSheetId="18">#REF!</definedName>
    <definedName name="POLIPROPILENO_3.3" localSheetId="19">#REF!</definedName>
    <definedName name="POLIPROPILENO_3.3" localSheetId="20">#REF!</definedName>
    <definedName name="POLIPROPILENO_3.3" localSheetId="21">#REF!</definedName>
    <definedName name="POLIPROPILENO_3.3" localSheetId="22">#REF!</definedName>
    <definedName name="POLIPROPILENO_3.3" localSheetId="24">#REF!</definedName>
    <definedName name="POLIPROPILENO_3.3" localSheetId="25">#REF!</definedName>
    <definedName name="POLIPROPILENO_3.3" localSheetId="26">#REF!</definedName>
    <definedName name="POLIPROPILENO_3.3" localSheetId="27">#REF!</definedName>
    <definedName name="POLIPROPILENO_3.3" localSheetId="28">#REF!</definedName>
    <definedName name="POLIPROPILENO_3.3" localSheetId="29">#REF!</definedName>
    <definedName name="POLIPROPILENO_3.3" localSheetId="31">#REF!</definedName>
    <definedName name="POLIPROPILENO_3.3" localSheetId="32">#REF!</definedName>
    <definedName name="POLIPROPILENO_3.3" localSheetId="33">#REF!</definedName>
    <definedName name="POLIPROPILENO_3.3" localSheetId="35">#REF!</definedName>
    <definedName name="POLIPROPILENO_3.3" localSheetId="36">#REF!</definedName>
    <definedName name="POLIPROPILENO_3.3" localSheetId="37">#REF!</definedName>
    <definedName name="POLIPROPILENO_3.3" localSheetId="38">#REF!</definedName>
    <definedName name="POLIPROPILENO_3.3" localSheetId="39">#REF!</definedName>
    <definedName name="POLIPROPILENO_3.3" localSheetId="41">#REF!</definedName>
    <definedName name="POLIPROPILENO_3.3" localSheetId="42">#REF!</definedName>
    <definedName name="POLIPROPILENO_3.3" localSheetId="43">#REF!</definedName>
    <definedName name="POLIPROPILENO_3.3" localSheetId="44">#REF!</definedName>
    <definedName name="POLIPROPILENO_3.3" localSheetId="45">#REF!</definedName>
    <definedName name="POLIPROPILENO_3.3" localSheetId="46">#REF!</definedName>
    <definedName name="POLIPROPILENO_3.3" localSheetId="47">#REF!</definedName>
    <definedName name="POLIPROPILENO_3.3" localSheetId="48">#REF!</definedName>
    <definedName name="POLIPROPILENO_3.3" localSheetId="49">#REF!</definedName>
    <definedName name="POLIPROPILENO_3.3" localSheetId="51">#REF!</definedName>
    <definedName name="POLIPROPILENO_3.3" localSheetId="53">#REF!</definedName>
    <definedName name="POLIPROPILENO_3.3" localSheetId="54">#REF!</definedName>
    <definedName name="POLIPROPILENO_3.3" localSheetId="55">#REF!</definedName>
    <definedName name="POLIPROPILENO_3.3" localSheetId="56">#REF!</definedName>
    <definedName name="POLIPROPILENO_3.3" localSheetId="57">#REF!</definedName>
    <definedName name="POLIPROPILENO_3.3" localSheetId="58">#REF!</definedName>
    <definedName name="POLIPROPILENO_3.3" localSheetId="59">#REF!</definedName>
    <definedName name="POLIPROPILENO_3.3" localSheetId="60">#REF!</definedName>
    <definedName name="POLIPROPILENO_3.3" localSheetId="61">#REF!</definedName>
    <definedName name="POLIPROPILENO_3.3" localSheetId="62">#REF!</definedName>
    <definedName name="POLIPROPILENO_3.3" localSheetId="63">#REF!</definedName>
    <definedName name="POLIPROPILENO_3.3" localSheetId="66">#REF!</definedName>
    <definedName name="POLIPROPILENO_3.3" localSheetId="70">#REF!</definedName>
    <definedName name="POLIPROPILENO_3.3" localSheetId="10">#REF!</definedName>
    <definedName name="POLIPROPILENO_3.3" localSheetId="74">#REF!</definedName>
    <definedName name="POLIPROPILENO_3.3" localSheetId="75">#REF!</definedName>
    <definedName name="POLIPROPILENO_3.3" localSheetId="76">#REF!</definedName>
    <definedName name="POLIPROPILENO_3.3" localSheetId="77">#REF!</definedName>
    <definedName name="POLIPROPILENO_3.3" localSheetId="78">#REF!</definedName>
    <definedName name="POLIPROPILENO_3.3" localSheetId="79">#REF!</definedName>
    <definedName name="POLIPROPILENO_3.3" localSheetId="80">#REF!</definedName>
    <definedName name="POLIPROPILENO_3.3" localSheetId="82">#REF!</definedName>
    <definedName name="POLIPROPILENO_3.3" localSheetId="81">#REF!</definedName>
    <definedName name="POLIPROPILENO_3.3" localSheetId="11">#REF!</definedName>
    <definedName name="POLIPROPILENO_3.3" localSheetId="83">#REF!</definedName>
    <definedName name="POLIPROPILENO_3.3" localSheetId="84">#REF!</definedName>
    <definedName name="POLIPROPILENO_3.3" localSheetId="85">#REF!</definedName>
    <definedName name="POLIPROPILENO_3.3" localSheetId="86">#REF!</definedName>
    <definedName name="POLIPROPILENO_3.3" localSheetId="87">#REF!</definedName>
    <definedName name="POLIPROPILENO_3.3" localSheetId="88">#REF!</definedName>
    <definedName name="POLIPROPILENO_3.3" localSheetId="89">#REF!</definedName>
    <definedName name="POLIPROPILENO_3.3" localSheetId="90">#REF!</definedName>
    <definedName name="POLIPROPILENO_3.3" localSheetId="91">#REF!</definedName>
    <definedName name="POLIPROPILENO_3.3" localSheetId="92">#REF!</definedName>
    <definedName name="POLIPROPILENO_3.3" localSheetId="12">#REF!</definedName>
    <definedName name="POLIPROPILENO_3.3">#REF!</definedName>
    <definedName name="PP" localSheetId="13">#REF!</definedName>
    <definedName name="PP" localSheetId="14">#REF!</definedName>
    <definedName name="PP" localSheetId="15">#REF!</definedName>
    <definedName name="PP" localSheetId="16">#REF!</definedName>
    <definedName name="PP" localSheetId="17">#REF!</definedName>
    <definedName name="PP" localSheetId="18">#REF!</definedName>
    <definedName name="PP" localSheetId="19">#REF!</definedName>
    <definedName name="PP" localSheetId="20">#REF!</definedName>
    <definedName name="PP" localSheetId="21">#REF!</definedName>
    <definedName name="PP" localSheetId="22">#REF!</definedName>
    <definedName name="PP" localSheetId="24">#REF!</definedName>
    <definedName name="PP" localSheetId="25">#REF!</definedName>
    <definedName name="PP" localSheetId="26">#REF!</definedName>
    <definedName name="PP" localSheetId="27">#REF!</definedName>
    <definedName name="PP" localSheetId="28">#REF!</definedName>
    <definedName name="PP" localSheetId="29">#REF!</definedName>
    <definedName name="PP" localSheetId="31">#REF!</definedName>
    <definedName name="PP" localSheetId="32">#REF!</definedName>
    <definedName name="PP" localSheetId="33">#REF!</definedName>
    <definedName name="PP" localSheetId="35">#REF!</definedName>
    <definedName name="PP" localSheetId="36">#REF!</definedName>
    <definedName name="PP" localSheetId="37">#REF!</definedName>
    <definedName name="PP" localSheetId="38">#REF!</definedName>
    <definedName name="PP" localSheetId="39">#REF!</definedName>
    <definedName name="PP" localSheetId="41">#REF!</definedName>
    <definedName name="PP" localSheetId="42">#REF!</definedName>
    <definedName name="PP" localSheetId="43">#REF!</definedName>
    <definedName name="PP" localSheetId="44">#REF!</definedName>
    <definedName name="PP" localSheetId="45">#REF!</definedName>
    <definedName name="PP" localSheetId="46">#REF!</definedName>
    <definedName name="PP" localSheetId="47">#REF!</definedName>
    <definedName name="PP" localSheetId="48">#REF!</definedName>
    <definedName name="PP" localSheetId="49">#REF!</definedName>
    <definedName name="PP" localSheetId="51">#REF!</definedName>
    <definedName name="PP" localSheetId="53">#REF!</definedName>
    <definedName name="PP" localSheetId="54">#REF!</definedName>
    <definedName name="PP" localSheetId="55">#REF!</definedName>
    <definedName name="PP" localSheetId="56">#REF!</definedName>
    <definedName name="PP" localSheetId="57">#REF!</definedName>
    <definedName name="PP" localSheetId="58">#REF!</definedName>
    <definedName name="PP" localSheetId="59">#REF!</definedName>
    <definedName name="PP" localSheetId="60">#REF!</definedName>
    <definedName name="PP" localSheetId="61">#REF!</definedName>
    <definedName name="PP" localSheetId="62">#REF!</definedName>
    <definedName name="PP" localSheetId="63">#REF!</definedName>
    <definedName name="PP" localSheetId="66">#REF!</definedName>
    <definedName name="PP" localSheetId="70">#REF!</definedName>
    <definedName name="PP" localSheetId="10">#REF!</definedName>
    <definedName name="PP" localSheetId="74">#REF!</definedName>
    <definedName name="PP" localSheetId="75">#REF!</definedName>
    <definedName name="PP" localSheetId="76">#REF!</definedName>
    <definedName name="PP" localSheetId="77">#REF!</definedName>
    <definedName name="PP" localSheetId="78">#REF!</definedName>
    <definedName name="PP" localSheetId="79">#REF!</definedName>
    <definedName name="PP" localSheetId="80">#REF!</definedName>
    <definedName name="PP" localSheetId="82">#REF!</definedName>
    <definedName name="PP" localSheetId="81">#REF!</definedName>
    <definedName name="PP" localSheetId="11">#REF!</definedName>
    <definedName name="PP" localSheetId="83">#REF!</definedName>
    <definedName name="PP" localSheetId="84">#REF!</definedName>
    <definedName name="PP" localSheetId="85">#REF!</definedName>
    <definedName name="PP" localSheetId="86">#REF!</definedName>
    <definedName name="PP" localSheetId="87">#REF!</definedName>
    <definedName name="PP" localSheetId="88">#REF!</definedName>
    <definedName name="PP" localSheetId="89">#REF!</definedName>
    <definedName name="PP" localSheetId="90">#REF!</definedName>
    <definedName name="PP" localSheetId="91">#REF!</definedName>
    <definedName name="PP" localSheetId="92">#REF!</definedName>
    <definedName name="PP" localSheetId="12">#REF!</definedName>
    <definedName name="PP">#REF!</definedName>
    <definedName name="ppppp4" localSheetId="13">'[18]LISTA PVP USD'!#REF!</definedName>
    <definedName name="ppppp4" localSheetId="14">'[18]LISTA PVP USD'!#REF!</definedName>
    <definedName name="ppppp4" localSheetId="15">'[18]LISTA PVP USD'!#REF!</definedName>
    <definedName name="ppppp4" localSheetId="16">'[18]LISTA PVP USD'!#REF!</definedName>
    <definedName name="ppppp4" localSheetId="17">'[18]LISTA PVP USD'!#REF!</definedName>
    <definedName name="ppppp4" localSheetId="18">'[18]LISTA PVP USD'!#REF!</definedName>
    <definedName name="ppppp4" localSheetId="19">'[18]LISTA PVP USD'!#REF!</definedName>
    <definedName name="ppppp4" localSheetId="20">'[18]LISTA PVP USD'!#REF!</definedName>
    <definedName name="ppppp4" localSheetId="21">'[18]LISTA PVP USD'!#REF!</definedName>
    <definedName name="ppppp4" localSheetId="22">'[18]LISTA PVP USD'!#REF!</definedName>
    <definedName name="ppppp4" localSheetId="24">'[18]LISTA PVP USD'!#REF!</definedName>
    <definedName name="ppppp4" localSheetId="25">'[18]LISTA PVP USD'!#REF!</definedName>
    <definedName name="ppppp4" localSheetId="26">'[18]LISTA PVP USD'!#REF!</definedName>
    <definedName name="ppppp4" localSheetId="27">'[18]LISTA PVP USD'!#REF!</definedName>
    <definedName name="ppppp4" localSheetId="28">'[18]LISTA PVP USD'!#REF!</definedName>
    <definedName name="ppppp4" localSheetId="29">'[18]LISTA PVP USD'!#REF!</definedName>
    <definedName name="ppppp4" localSheetId="31">'[18]LISTA PVP USD'!#REF!</definedName>
    <definedName name="ppppp4" localSheetId="32">'[18]LISTA PVP USD'!#REF!</definedName>
    <definedName name="ppppp4" localSheetId="33">'[18]LISTA PVP USD'!#REF!</definedName>
    <definedName name="ppppp4" localSheetId="35">'[18]LISTA PVP USD'!#REF!</definedName>
    <definedName name="ppppp4" localSheetId="36">'[18]LISTA PVP USD'!#REF!</definedName>
    <definedName name="ppppp4" localSheetId="37">'[18]LISTA PVP USD'!#REF!</definedName>
    <definedName name="ppppp4" localSheetId="38">'[18]LISTA PVP USD'!#REF!</definedName>
    <definedName name="ppppp4" localSheetId="39">'[18]LISTA PVP USD'!#REF!</definedName>
    <definedName name="ppppp4" localSheetId="41">'[18]LISTA PVP USD'!#REF!</definedName>
    <definedName name="ppppp4" localSheetId="42">'[18]LISTA PVP USD'!#REF!</definedName>
    <definedName name="ppppp4" localSheetId="43">'[18]LISTA PVP USD'!#REF!</definedName>
    <definedName name="ppppp4" localSheetId="44">'[18]LISTA PVP USD'!#REF!</definedName>
    <definedName name="ppppp4" localSheetId="45">'[18]LISTA PVP USD'!#REF!</definedName>
    <definedName name="ppppp4" localSheetId="46">'[18]LISTA PVP USD'!#REF!</definedName>
    <definedName name="ppppp4" localSheetId="47">'[18]LISTA PVP USD'!#REF!</definedName>
    <definedName name="ppppp4" localSheetId="48">'[18]LISTA PVP USD'!#REF!</definedName>
    <definedName name="ppppp4" localSheetId="49">'[18]LISTA PVP USD'!#REF!</definedName>
    <definedName name="ppppp4" localSheetId="51">'[18]LISTA PVP USD'!#REF!</definedName>
    <definedName name="ppppp4" localSheetId="53">'[18]LISTA PVP USD'!#REF!</definedName>
    <definedName name="ppppp4" localSheetId="54">'[18]LISTA PVP USD'!#REF!</definedName>
    <definedName name="ppppp4" localSheetId="55">'[18]LISTA PVP USD'!#REF!</definedName>
    <definedName name="ppppp4" localSheetId="56">'[18]LISTA PVP USD'!#REF!</definedName>
    <definedName name="ppppp4" localSheetId="57">'[18]LISTA PVP USD'!#REF!</definedName>
    <definedName name="ppppp4" localSheetId="58">'[18]LISTA PVP USD'!#REF!</definedName>
    <definedName name="ppppp4" localSheetId="59">'[18]LISTA PVP USD'!#REF!</definedName>
    <definedName name="ppppp4" localSheetId="60">'[18]LISTA PVP USD'!#REF!</definedName>
    <definedName name="ppppp4" localSheetId="61">'[18]LISTA PVP USD'!#REF!</definedName>
    <definedName name="ppppp4" localSheetId="62">'[18]LISTA PVP USD'!#REF!</definedName>
    <definedName name="ppppp4" localSheetId="63">'[18]LISTA PVP USD'!#REF!</definedName>
    <definedName name="ppppp4" localSheetId="66">'[18]LISTA PVP USD'!#REF!</definedName>
    <definedName name="ppppp4" localSheetId="70">'[18]LISTA PVP USD'!#REF!</definedName>
    <definedName name="ppppp4" localSheetId="10">'[18]LISTA PVP USD'!#REF!</definedName>
    <definedName name="ppppp4" localSheetId="74">'[18]LISTA PVP USD'!#REF!</definedName>
    <definedName name="ppppp4" localSheetId="75">'[18]LISTA PVP USD'!#REF!</definedName>
    <definedName name="ppppp4" localSheetId="76">'[18]LISTA PVP USD'!#REF!</definedName>
    <definedName name="ppppp4" localSheetId="77">'[18]LISTA PVP USD'!#REF!</definedName>
    <definedName name="ppppp4" localSheetId="78">'[18]LISTA PVP USD'!#REF!</definedName>
    <definedName name="ppppp4" localSheetId="79">'[18]LISTA PVP USD'!#REF!</definedName>
    <definedName name="ppppp4" localSheetId="80">'[18]LISTA PVP USD'!#REF!</definedName>
    <definedName name="ppppp4" localSheetId="82">'[18]LISTA PVP USD'!#REF!</definedName>
    <definedName name="ppppp4" localSheetId="81">'[18]LISTA PVP USD'!#REF!</definedName>
    <definedName name="ppppp4" localSheetId="11">'[18]LISTA PVP USD'!#REF!</definedName>
    <definedName name="ppppp4" localSheetId="83">'[18]LISTA PVP USD'!#REF!</definedName>
    <definedName name="ppppp4" localSheetId="84">'[18]LISTA PVP USD'!#REF!</definedName>
    <definedName name="ppppp4" localSheetId="85">'[18]LISTA PVP USD'!#REF!</definedName>
    <definedName name="ppppp4" localSheetId="86">'[18]LISTA PVP USD'!#REF!</definedName>
    <definedName name="ppppp4" localSheetId="87">'[18]LISTA PVP USD'!#REF!</definedName>
    <definedName name="ppppp4" localSheetId="88">'[18]LISTA PVP USD'!#REF!</definedName>
    <definedName name="ppppp4" localSheetId="89">'[18]LISTA PVP USD'!#REF!</definedName>
    <definedName name="ppppp4" localSheetId="90">'[18]LISTA PVP USD'!#REF!</definedName>
    <definedName name="ppppp4" localSheetId="91">'[18]LISTA PVP USD'!#REF!</definedName>
    <definedName name="ppppp4" localSheetId="92">'[18]LISTA PVP USD'!#REF!</definedName>
    <definedName name="ppppp4" localSheetId="12">'[18]LISTA PVP USD'!#REF!</definedName>
    <definedName name="ppppp4" localSheetId="1">'[19]LISTA PVP USD'!#REF!</definedName>
    <definedName name="ppppp4">'[18]LISTA PVP USD'!#REF!</definedName>
    <definedName name="Pr_unit" localSheetId="1">#REF!</definedName>
    <definedName name="Pr_unit">[20]RUBROS!$B$3:$I$528</definedName>
    <definedName name="PRECIOS" localSheetId="13">#REF!</definedName>
    <definedName name="PRECIOS" localSheetId="14">#REF!</definedName>
    <definedName name="PRECIOS" localSheetId="15">#REF!</definedName>
    <definedName name="PRECIOS" localSheetId="16">#REF!</definedName>
    <definedName name="PRECIOS" localSheetId="17">#REF!</definedName>
    <definedName name="PRECIOS" localSheetId="18">#REF!</definedName>
    <definedName name="PRECIOS" localSheetId="19">#REF!</definedName>
    <definedName name="PRECIOS" localSheetId="20">#REF!</definedName>
    <definedName name="PRECIOS" localSheetId="21">#REF!</definedName>
    <definedName name="PRECIOS" localSheetId="22">#REF!</definedName>
    <definedName name="PRECIOS" localSheetId="24">#REF!</definedName>
    <definedName name="PRECIOS" localSheetId="25">#REF!</definedName>
    <definedName name="PRECIOS" localSheetId="26">#REF!</definedName>
    <definedName name="PRECIOS" localSheetId="27">#REF!</definedName>
    <definedName name="PRECIOS" localSheetId="28">#REF!</definedName>
    <definedName name="PRECIOS" localSheetId="29">#REF!</definedName>
    <definedName name="PRECIOS" localSheetId="31">#REF!</definedName>
    <definedName name="PRECIOS" localSheetId="32">#REF!</definedName>
    <definedName name="PRECIOS" localSheetId="33">#REF!</definedName>
    <definedName name="PRECIOS" localSheetId="35">#REF!</definedName>
    <definedName name="PRECIOS" localSheetId="36">#REF!</definedName>
    <definedName name="PRECIOS" localSheetId="37">#REF!</definedName>
    <definedName name="PRECIOS" localSheetId="38">#REF!</definedName>
    <definedName name="PRECIOS" localSheetId="39">#REF!</definedName>
    <definedName name="PRECIOS" localSheetId="41">#REF!</definedName>
    <definedName name="PRECIOS" localSheetId="42">#REF!</definedName>
    <definedName name="PRECIOS" localSheetId="43">#REF!</definedName>
    <definedName name="PRECIOS" localSheetId="44">#REF!</definedName>
    <definedName name="PRECIOS" localSheetId="45">#REF!</definedName>
    <definedName name="PRECIOS" localSheetId="46">#REF!</definedName>
    <definedName name="PRECIOS" localSheetId="47">#REF!</definedName>
    <definedName name="PRECIOS" localSheetId="48">#REF!</definedName>
    <definedName name="PRECIOS" localSheetId="49">#REF!</definedName>
    <definedName name="PRECIOS" localSheetId="51">#REF!</definedName>
    <definedName name="PRECIOS" localSheetId="53">#REF!</definedName>
    <definedName name="PRECIOS" localSheetId="54">#REF!</definedName>
    <definedName name="PRECIOS" localSheetId="55">#REF!</definedName>
    <definedName name="PRECIOS" localSheetId="56">#REF!</definedName>
    <definedName name="PRECIOS" localSheetId="57">#REF!</definedName>
    <definedName name="PRECIOS" localSheetId="58">#REF!</definedName>
    <definedName name="PRECIOS" localSheetId="59">#REF!</definedName>
    <definedName name="PRECIOS" localSheetId="60">#REF!</definedName>
    <definedName name="PRECIOS" localSheetId="61">#REF!</definedName>
    <definedName name="PRECIOS" localSheetId="62">#REF!</definedName>
    <definedName name="PRECIOS" localSheetId="63">#REF!</definedName>
    <definedName name="PRECIOS" localSheetId="66">#REF!</definedName>
    <definedName name="PRECIOS" localSheetId="70">#REF!</definedName>
    <definedName name="PRECIOS" localSheetId="10">#REF!</definedName>
    <definedName name="PRECIOS" localSheetId="74">#REF!</definedName>
    <definedName name="PRECIOS" localSheetId="75">#REF!</definedName>
    <definedName name="PRECIOS" localSheetId="76">#REF!</definedName>
    <definedName name="PRECIOS" localSheetId="77">#REF!</definedName>
    <definedName name="PRECIOS" localSheetId="78">#REF!</definedName>
    <definedName name="PRECIOS" localSheetId="79">#REF!</definedName>
    <definedName name="PRECIOS" localSheetId="80">#REF!</definedName>
    <definedName name="PRECIOS" localSheetId="82">#REF!</definedName>
    <definedName name="PRECIOS" localSheetId="81">#REF!</definedName>
    <definedName name="PRECIOS" localSheetId="11">#REF!</definedName>
    <definedName name="PRECIOS" localSheetId="83">#REF!</definedName>
    <definedName name="PRECIOS" localSheetId="84">#REF!</definedName>
    <definedName name="PRECIOS" localSheetId="85">#REF!</definedName>
    <definedName name="PRECIOS" localSheetId="86">#REF!</definedName>
    <definedName name="PRECIOS" localSheetId="87">#REF!</definedName>
    <definedName name="PRECIOS" localSheetId="88">#REF!</definedName>
    <definedName name="PRECIOS" localSheetId="89">#REF!</definedName>
    <definedName name="PRECIOS" localSheetId="90">#REF!</definedName>
    <definedName name="PRECIOS" localSheetId="91">#REF!</definedName>
    <definedName name="PRECIOS" localSheetId="92">#REF!</definedName>
    <definedName name="PRECIOS" localSheetId="12">#REF!</definedName>
    <definedName name="PRECIOS">#REF!</definedName>
    <definedName name="precios2" localSheetId="13">#REF!</definedName>
    <definedName name="precios2" localSheetId="14">#REF!</definedName>
    <definedName name="precios2" localSheetId="15">#REF!</definedName>
    <definedName name="precios2" localSheetId="16">#REF!</definedName>
    <definedName name="precios2" localSheetId="17">#REF!</definedName>
    <definedName name="precios2" localSheetId="18">#REF!</definedName>
    <definedName name="precios2" localSheetId="19">#REF!</definedName>
    <definedName name="precios2" localSheetId="20">#REF!</definedName>
    <definedName name="precios2" localSheetId="21">#REF!</definedName>
    <definedName name="precios2" localSheetId="22">#REF!</definedName>
    <definedName name="precios2" localSheetId="24">#REF!</definedName>
    <definedName name="precios2" localSheetId="25">#REF!</definedName>
    <definedName name="precios2" localSheetId="26">#REF!</definedName>
    <definedName name="precios2" localSheetId="27">#REF!</definedName>
    <definedName name="precios2" localSheetId="28">#REF!</definedName>
    <definedName name="precios2" localSheetId="29">#REF!</definedName>
    <definedName name="precios2" localSheetId="31">#REF!</definedName>
    <definedName name="precios2" localSheetId="32">#REF!</definedName>
    <definedName name="precios2" localSheetId="33">#REF!</definedName>
    <definedName name="precios2" localSheetId="35">#REF!</definedName>
    <definedName name="precios2" localSheetId="36">#REF!</definedName>
    <definedName name="precios2" localSheetId="37">#REF!</definedName>
    <definedName name="precios2" localSheetId="38">#REF!</definedName>
    <definedName name="precios2" localSheetId="39">#REF!</definedName>
    <definedName name="precios2" localSheetId="41">#REF!</definedName>
    <definedName name="precios2" localSheetId="42">#REF!</definedName>
    <definedName name="precios2" localSheetId="43">#REF!</definedName>
    <definedName name="precios2" localSheetId="44">#REF!</definedName>
    <definedName name="precios2" localSheetId="45">#REF!</definedName>
    <definedName name="precios2" localSheetId="46">#REF!</definedName>
    <definedName name="precios2" localSheetId="47">#REF!</definedName>
    <definedName name="precios2" localSheetId="48">#REF!</definedName>
    <definedName name="precios2" localSheetId="49">#REF!</definedName>
    <definedName name="precios2" localSheetId="51">#REF!</definedName>
    <definedName name="precios2" localSheetId="53">#REF!</definedName>
    <definedName name="precios2" localSheetId="54">#REF!</definedName>
    <definedName name="precios2" localSheetId="55">#REF!</definedName>
    <definedName name="precios2" localSheetId="56">#REF!</definedName>
    <definedName name="precios2" localSheetId="57">#REF!</definedName>
    <definedName name="precios2" localSheetId="58">#REF!</definedName>
    <definedName name="precios2" localSheetId="59">#REF!</definedName>
    <definedName name="precios2" localSheetId="60">#REF!</definedName>
    <definedName name="precios2" localSheetId="61">#REF!</definedName>
    <definedName name="precios2" localSheetId="62">#REF!</definedName>
    <definedName name="precios2" localSheetId="63">#REF!</definedName>
    <definedName name="precios2" localSheetId="66">#REF!</definedName>
    <definedName name="precios2" localSheetId="70">#REF!</definedName>
    <definedName name="precios2" localSheetId="10">#REF!</definedName>
    <definedName name="precios2" localSheetId="74">#REF!</definedName>
    <definedName name="precios2" localSheetId="75">#REF!</definedName>
    <definedName name="precios2" localSheetId="76">#REF!</definedName>
    <definedName name="precios2" localSheetId="77">#REF!</definedName>
    <definedName name="precios2" localSheetId="78">#REF!</definedName>
    <definedName name="precios2" localSheetId="79">#REF!</definedName>
    <definedName name="precios2" localSheetId="80">#REF!</definedName>
    <definedName name="precios2" localSheetId="82">#REF!</definedName>
    <definedName name="precios2" localSheetId="81">#REF!</definedName>
    <definedName name="precios2" localSheetId="11">#REF!</definedName>
    <definedName name="precios2" localSheetId="83">#REF!</definedName>
    <definedName name="precios2" localSheetId="84">#REF!</definedName>
    <definedName name="precios2" localSheetId="85">#REF!</definedName>
    <definedName name="precios2" localSheetId="86">#REF!</definedName>
    <definedName name="precios2" localSheetId="87">#REF!</definedName>
    <definedName name="precios2" localSheetId="88">#REF!</definedName>
    <definedName name="precios2" localSheetId="89">#REF!</definedName>
    <definedName name="precios2" localSheetId="90">#REF!</definedName>
    <definedName name="precios2" localSheetId="91">#REF!</definedName>
    <definedName name="precios2" localSheetId="92">#REF!</definedName>
    <definedName name="precios2" localSheetId="12">#REF!</definedName>
    <definedName name="precios2">#REF!</definedName>
    <definedName name="Presu" localSheetId="13">#REF!</definedName>
    <definedName name="Presu" localSheetId="14">#REF!</definedName>
    <definedName name="Presu" localSheetId="15">#REF!</definedName>
    <definedName name="Presu" localSheetId="16">#REF!</definedName>
    <definedName name="Presu" localSheetId="17">#REF!</definedName>
    <definedName name="Presu" localSheetId="18">#REF!</definedName>
    <definedName name="Presu" localSheetId="19">#REF!</definedName>
    <definedName name="Presu" localSheetId="20">#REF!</definedName>
    <definedName name="Presu" localSheetId="21">#REF!</definedName>
    <definedName name="Presu" localSheetId="22">#REF!</definedName>
    <definedName name="Presu" localSheetId="24">#REF!</definedName>
    <definedName name="Presu" localSheetId="25">#REF!</definedName>
    <definedName name="Presu" localSheetId="26">#REF!</definedName>
    <definedName name="Presu" localSheetId="27">#REF!</definedName>
    <definedName name="Presu" localSheetId="28">#REF!</definedName>
    <definedName name="Presu" localSheetId="29">#REF!</definedName>
    <definedName name="Presu" localSheetId="31">#REF!</definedName>
    <definedName name="Presu" localSheetId="32">#REF!</definedName>
    <definedName name="Presu" localSheetId="33">#REF!</definedName>
    <definedName name="Presu" localSheetId="35">#REF!</definedName>
    <definedName name="Presu" localSheetId="36">#REF!</definedName>
    <definedName name="Presu" localSheetId="37">#REF!</definedName>
    <definedName name="Presu" localSheetId="38">#REF!</definedName>
    <definedName name="Presu" localSheetId="39">#REF!</definedName>
    <definedName name="Presu" localSheetId="41">#REF!</definedName>
    <definedName name="Presu" localSheetId="42">#REF!</definedName>
    <definedName name="Presu" localSheetId="43">#REF!</definedName>
    <definedName name="Presu" localSheetId="44">#REF!</definedName>
    <definedName name="Presu" localSheetId="45">#REF!</definedName>
    <definedName name="Presu" localSheetId="46">#REF!</definedName>
    <definedName name="Presu" localSheetId="47">#REF!</definedName>
    <definedName name="Presu" localSheetId="48">#REF!</definedName>
    <definedName name="Presu" localSheetId="49">#REF!</definedName>
    <definedName name="Presu" localSheetId="51">#REF!</definedName>
    <definedName name="Presu" localSheetId="53">#REF!</definedName>
    <definedName name="Presu" localSheetId="54">#REF!</definedName>
    <definedName name="Presu" localSheetId="55">#REF!</definedName>
    <definedName name="Presu" localSheetId="56">#REF!</definedName>
    <definedName name="Presu" localSheetId="57">#REF!</definedName>
    <definedName name="Presu" localSheetId="58">#REF!</definedName>
    <definedName name="Presu" localSheetId="59">#REF!</definedName>
    <definedName name="Presu" localSheetId="60">#REF!</definedName>
    <definedName name="Presu" localSheetId="61">#REF!</definedName>
    <definedName name="Presu" localSheetId="62">#REF!</definedName>
    <definedName name="Presu" localSheetId="63">#REF!</definedName>
    <definedName name="Presu" localSheetId="66">#REF!</definedName>
    <definedName name="Presu" localSheetId="70">#REF!</definedName>
    <definedName name="Presu" localSheetId="10">#REF!</definedName>
    <definedName name="Presu" localSheetId="74">#REF!</definedName>
    <definedName name="Presu" localSheetId="75">#REF!</definedName>
    <definedName name="Presu" localSheetId="76">#REF!</definedName>
    <definedName name="Presu" localSheetId="77">#REF!</definedName>
    <definedName name="Presu" localSheetId="78">#REF!</definedName>
    <definedName name="Presu" localSheetId="79">#REF!</definedName>
    <definedName name="Presu" localSheetId="80">#REF!</definedName>
    <definedName name="Presu" localSheetId="82">#REF!</definedName>
    <definedName name="Presu" localSheetId="81">#REF!</definedName>
    <definedName name="Presu" localSheetId="11">#REF!</definedName>
    <definedName name="Presu" localSheetId="83">#REF!</definedName>
    <definedName name="Presu" localSheetId="84">#REF!</definedName>
    <definedName name="Presu" localSheetId="85">#REF!</definedName>
    <definedName name="Presu" localSheetId="86">#REF!</definedName>
    <definedName name="Presu" localSheetId="87">#REF!</definedName>
    <definedName name="Presu" localSheetId="88">#REF!</definedName>
    <definedName name="Presu" localSheetId="89">#REF!</definedName>
    <definedName name="Presu" localSheetId="90">#REF!</definedName>
    <definedName name="Presu" localSheetId="91">#REF!</definedName>
    <definedName name="Presu" localSheetId="92">#REF!</definedName>
    <definedName name="Presu" localSheetId="12">#REF!</definedName>
    <definedName name="Presu">#REF!</definedName>
    <definedName name="Print_Area_MI" localSheetId="13">#REF!</definedName>
    <definedName name="Print_Area_MI" localSheetId="14">#REF!</definedName>
    <definedName name="Print_Area_MI" localSheetId="15">#REF!</definedName>
    <definedName name="Print_Area_MI" localSheetId="16">#REF!</definedName>
    <definedName name="Print_Area_MI" localSheetId="17">#REF!</definedName>
    <definedName name="Print_Area_MI" localSheetId="18">#REF!</definedName>
    <definedName name="Print_Area_MI" localSheetId="19">#REF!</definedName>
    <definedName name="Print_Area_MI" localSheetId="20">#REF!</definedName>
    <definedName name="Print_Area_MI" localSheetId="21">#REF!</definedName>
    <definedName name="Print_Area_MI" localSheetId="22">#REF!</definedName>
    <definedName name="Print_Area_MI" localSheetId="24">#REF!</definedName>
    <definedName name="Print_Area_MI" localSheetId="25">#REF!</definedName>
    <definedName name="Print_Area_MI" localSheetId="26">#REF!</definedName>
    <definedName name="Print_Area_MI" localSheetId="27">#REF!</definedName>
    <definedName name="Print_Area_MI" localSheetId="28">#REF!</definedName>
    <definedName name="Print_Area_MI" localSheetId="29">#REF!</definedName>
    <definedName name="Print_Area_MI" localSheetId="31">#REF!</definedName>
    <definedName name="Print_Area_MI" localSheetId="32">#REF!</definedName>
    <definedName name="Print_Area_MI" localSheetId="33">#REF!</definedName>
    <definedName name="Print_Area_MI" localSheetId="35">#REF!</definedName>
    <definedName name="Print_Area_MI" localSheetId="36">#REF!</definedName>
    <definedName name="Print_Area_MI" localSheetId="37">#REF!</definedName>
    <definedName name="Print_Area_MI" localSheetId="38">#REF!</definedName>
    <definedName name="Print_Area_MI" localSheetId="39">#REF!</definedName>
    <definedName name="Print_Area_MI" localSheetId="41">#REF!</definedName>
    <definedName name="Print_Area_MI" localSheetId="42">#REF!</definedName>
    <definedName name="Print_Area_MI" localSheetId="43">#REF!</definedName>
    <definedName name="Print_Area_MI" localSheetId="44">#REF!</definedName>
    <definedName name="Print_Area_MI" localSheetId="45">#REF!</definedName>
    <definedName name="Print_Area_MI" localSheetId="46">#REF!</definedName>
    <definedName name="Print_Area_MI" localSheetId="47">#REF!</definedName>
    <definedName name="Print_Area_MI" localSheetId="48">#REF!</definedName>
    <definedName name="Print_Area_MI" localSheetId="49">#REF!</definedName>
    <definedName name="Print_Area_MI" localSheetId="51">#REF!</definedName>
    <definedName name="Print_Area_MI" localSheetId="53">#REF!</definedName>
    <definedName name="Print_Area_MI" localSheetId="54">#REF!</definedName>
    <definedName name="Print_Area_MI" localSheetId="55">#REF!</definedName>
    <definedName name="Print_Area_MI" localSheetId="56">#REF!</definedName>
    <definedName name="Print_Area_MI" localSheetId="57">#REF!</definedName>
    <definedName name="Print_Area_MI" localSheetId="58">#REF!</definedName>
    <definedName name="Print_Area_MI" localSheetId="59">#REF!</definedName>
    <definedName name="Print_Area_MI" localSheetId="60">#REF!</definedName>
    <definedName name="Print_Area_MI" localSheetId="61">#REF!</definedName>
    <definedName name="Print_Area_MI" localSheetId="62">#REF!</definedName>
    <definedName name="Print_Area_MI" localSheetId="63">#REF!</definedName>
    <definedName name="Print_Area_MI" localSheetId="66">#REF!</definedName>
    <definedName name="Print_Area_MI" localSheetId="70">#REF!</definedName>
    <definedName name="Print_Area_MI" localSheetId="10">#REF!</definedName>
    <definedName name="Print_Area_MI" localSheetId="74">#REF!</definedName>
    <definedName name="Print_Area_MI" localSheetId="75">#REF!</definedName>
    <definedName name="Print_Area_MI" localSheetId="76">#REF!</definedName>
    <definedName name="Print_Area_MI" localSheetId="77">#REF!</definedName>
    <definedName name="Print_Area_MI" localSheetId="78">#REF!</definedName>
    <definedName name="Print_Area_MI" localSheetId="79">#REF!</definedName>
    <definedName name="Print_Area_MI" localSheetId="80">#REF!</definedName>
    <definedName name="Print_Area_MI" localSheetId="82">#REF!</definedName>
    <definedName name="Print_Area_MI" localSheetId="81">#REF!</definedName>
    <definedName name="Print_Area_MI" localSheetId="11">#REF!</definedName>
    <definedName name="Print_Area_MI" localSheetId="83">#REF!</definedName>
    <definedName name="Print_Area_MI" localSheetId="84">#REF!</definedName>
    <definedName name="Print_Area_MI" localSheetId="85">#REF!</definedName>
    <definedName name="Print_Area_MI" localSheetId="86">#REF!</definedName>
    <definedName name="Print_Area_MI" localSheetId="87">#REF!</definedName>
    <definedName name="Print_Area_MI" localSheetId="88">#REF!</definedName>
    <definedName name="Print_Area_MI" localSheetId="89">#REF!</definedName>
    <definedName name="Print_Area_MI" localSheetId="90">#REF!</definedName>
    <definedName name="Print_Area_MI" localSheetId="91">#REF!</definedName>
    <definedName name="Print_Area_MI" localSheetId="92">#REF!</definedName>
    <definedName name="Print_Area_MI" localSheetId="12">#REF!</definedName>
    <definedName name="Print_Area_MI">#REF!</definedName>
    <definedName name="PROYECTO_ARQUITECTONICO" localSheetId="13">#REF!</definedName>
    <definedName name="PROYECTO_ARQUITECTONICO" localSheetId="14">#REF!</definedName>
    <definedName name="PROYECTO_ARQUITECTONICO" localSheetId="15">#REF!</definedName>
    <definedName name="PROYECTO_ARQUITECTONICO" localSheetId="16">#REF!</definedName>
    <definedName name="PROYECTO_ARQUITECTONICO" localSheetId="17">#REF!</definedName>
    <definedName name="PROYECTO_ARQUITECTONICO" localSheetId="18">#REF!</definedName>
    <definedName name="PROYECTO_ARQUITECTONICO" localSheetId="19">#REF!</definedName>
    <definedName name="PROYECTO_ARQUITECTONICO" localSheetId="20">#REF!</definedName>
    <definedName name="PROYECTO_ARQUITECTONICO" localSheetId="21">#REF!</definedName>
    <definedName name="PROYECTO_ARQUITECTONICO" localSheetId="22">#REF!</definedName>
    <definedName name="PROYECTO_ARQUITECTONICO" localSheetId="24">#REF!</definedName>
    <definedName name="PROYECTO_ARQUITECTONICO" localSheetId="25">#REF!</definedName>
    <definedName name="PROYECTO_ARQUITECTONICO" localSheetId="26">#REF!</definedName>
    <definedName name="PROYECTO_ARQUITECTONICO" localSheetId="27">#REF!</definedName>
    <definedName name="PROYECTO_ARQUITECTONICO" localSheetId="28">#REF!</definedName>
    <definedName name="PROYECTO_ARQUITECTONICO" localSheetId="29">#REF!</definedName>
    <definedName name="PROYECTO_ARQUITECTONICO" localSheetId="31">#REF!</definedName>
    <definedName name="PROYECTO_ARQUITECTONICO" localSheetId="32">#REF!</definedName>
    <definedName name="PROYECTO_ARQUITECTONICO" localSheetId="33">#REF!</definedName>
    <definedName name="PROYECTO_ARQUITECTONICO" localSheetId="35">#REF!</definedName>
    <definedName name="PROYECTO_ARQUITECTONICO" localSheetId="36">#REF!</definedName>
    <definedName name="PROYECTO_ARQUITECTONICO" localSheetId="37">#REF!</definedName>
    <definedName name="PROYECTO_ARQUITECTONICO" localSheetId="38">#REF!</definedName>
    <definedName name="PROYECTO_ARQUITECTONICO" localSheetId="39">#REF!</definedName>
    <definedName name="PROYECTO_ARQUITECTONICO" localSheetId="41">#REF!</definedName>
    <definedName name="PROYECTO_ARQUITECTONICO" localSheetId="42">#REF!</definedName>
    <definedName name="PROYECTO_ARQUITECTONICO" localSheetId="43">#REF!</definedName>
    <definedName name="PROYECTO_ARQUITECTONICO" localSheetId="44">#REF!</definedName>
    <definedName name="PROYECTO_ARQUITECTONICO" localSheetId="45">#REF!</definedName>
    <definedName name="PROYECTO_ARQUITECTONICO" localSheetId="46">#REF!</definedName>
    <definedName name="PROYECTO_ARQUITECTONICO" localSheetId="47">#REF!</definedName>
    <definedName name="PROYECTO_ARQUITECTONICO" localSheetId="48">#REF!</definedName>
    <definedName name="PROYECTO_ARQUITECTONICO" localSheetId="49">#REF!</definedName>
    <definedName name="PROYECTO_ARQUITECTONICO" localSheetId="51">#REF!</definedName>
    <definedName name="PROYECTO_ARQUITECTONICO" localSheetId="53">#REF!</definedName>
    <definedName name="PROYECTO_ARQUITECTONICO" localSheetId="54">#REF!</definedName>
    <definedName name="PROYECTO_ARQUITECTONICO" localSheetId="55">#REF!</definedName>
    <definedName name="PROYECTO_ARQUITECTONICO" localSheetId="56">#REF!</definedName>
    <definedName name="PROYECTO_ARQUITECTONICO" localSheetId="57">#REF!</definedName>
    <definedName name="PROYECTO_ARQUITECTONICO" localSheetId="58">#REF!</definedName>
    <definedName name="PROYECTO_ARQUITECTONICO" localSheetId="59">#REF!</definedName>
    <definedName name="PROYECTO_ARQUITECTONICO" localSheetId="60">#REF!</definedName>
    <definedName name="PROYECTO_ARQUITECTONICO" localSheetId="61">#REF!</definedName>
    <definedName name="PROYECTO_ARQUITECTONICO" localSheetId="62">#REF!</definedName>
    <definedName name="PROYECTO_ARQUITECTONICO" localSheetId="63">#REF!</definedName>
    <definedName name="PROYECTO_ARQUITECTONICO" localSheetId="66">#REF!</definedName>
    <definedName name="PROYECTO_ARQUITECTONICO" localSheetId="70">#REF!</definedName>
    <definedName name="PROYECTO_ARQUITECTONICO" localSheetId="10">#REF!</definedName>
    <definedName name="PROYECTO_ARQUITECTONICO" localSheetId="74">#REF!</definedName>
    <definedName name="PROYECTO_ARQUITECTONICO" localSheetId="75">#REF!</definedName>
    <definedName name="PROYECTO_ARQUITECTONICO" localSheetId="76">#REF!</definedName>
    <definedName name="PROYECTO_ARQUITECTONICO" localSheetId="77">#REF!</definedName>
    <definedName name="PROYECTO_ARQUITECTONICO" localSheetId="78">#REF!</definedName>
    <definedName name="PROYECTO_ARQUITECTONICO" localSheetId="79">#REF!</definedName>
    <definedName name="PROYECTO_ARQUITECTONICO" localSheetId="80">#REF!</definedName>
    <definedName name="PROYECTO_ARQUITECTONICO" localSheetId="82">#REF!</definedName>
    <definedName name="PROYECTO_ARQUITECTONICO" localSheetId="81">#REF!</definedName>
    <definedName name="PROYECTO_ARQUITECTONICO" localSheetId="11">#REF!</definedName>
    <definedName name="PROYECTO_ARQUITECTONICO" localSheetId="83">#REF!</definedName>
    <definedName name="PROYECTO_ARQUITECTONICO" localSheetId="84">#REF!</definedName>
    <definedName name="PROYECTO_ARQUITECTONICO" localSheetId="85">#REF!</definedName>
    <definedName name="PROYECTO_ARQUITECTONICO" localSheetId="86">#REF!</definedName>
    <definedName name="PROYECTO_ARQUITECTONICO" localSheetId="87">#REF!</definedName>
    <definedName name="PROYECTO_ARQUITECTONICO" localSheetId="88">#REF!</definedName>
    <definedName name="PROYECTO_ARQUITECTONICO" localSheetId="89">#REF!</definedName>
    <definedName name="PROYECTO_ARQUITECTONICO" localSheetId="90">#REF!</definedName>
    <definedName name="PROYECTO_ARQUITECTONICO" localSheetId="91">#REF!</definedName>
    <definedName name="PROYECTO_ARQUITECTONICO" localSheetId="92">#REF!</definedName>
    <definedName name="PROYECTO_ARQUITECTONICO" localSheetId="12">#REF!</definedName>
    <definedName name="PROYECTO_ARQUITECTONICO">#REF!</definedName>
    <definedName name="PRUEB" localSheetId="13">'[21]INF-JIP-CASC'!#REF!</definedName>
    <definedName name="PRUEB" localSheetId="14">'[21]INF-JIP-CASC'!#REF!</definedName>
    <definedName name="PRUEB" localSheetId="15">'[21]INF-JIP-CASC'!#REF!</definedName>
    <definedName name="PRUEB" localSheetId="16">'[21]INF-JIP-CASC'!#REF!</definedName>
    <definedName name="PRUEB" localSheetId="17">'[21]INF-JIP-CASC'!#REF!</definedName>
    <definedName name="PRUEB" localSheetId="18">'[21]INF-JIP-CASC'!#REF!</definedName>
    <definedName name="PRUEB" localSheetId="19">'[21]INF-JIP-CASC'!#REF!</definedName>
    <definedName name="PRUEB" localSheetId="20">'[21]INF-JIP-CASC'!#REF!</definedName>
    <definedName name="PRUEB" localSheetId="21">'[21]INF-JIP-CASC'!#REF!</definedName>
    <definedName name="PRUEB" localSheetId="22">'[21]INF-JIP-CASC'!#REF!</definedName>
    <definedName name="PRUEB" localSheetId="24">'[21]INF-JIP-CASC'!#REF!</definedName>
    <definedName name="PRUEB" localSheetId="25">'[21]INF-JIP-CASC'!#REF!</definedName>
    <definedName name="PRUEB" localSheetId="26">'[21]INF-JIP-CASC'!#REF!</definedName>
    <definedName name="PRUEB" localSheetId="27">'[21]INF-JIP-CASC'!#REF!</definedName>
    <definedName name="PRUEB" localSheetId="28">'[21]INF-JIP-CASC'!#REF!</definedName>
    <definedName name="PRUEB" localSheetId="29">'[21]INF-JIP-CASC'!#REF!</definedName>
    <definedName name="PRUEB" localSheetId="31">'[21]INF-JIP-CASC'!#REF!</definedName>
    <definedName name="PRUEB" localSheetId="32">'[21]INF-JIP-CASC'!#REF!</definedName>
    <definedName name="PRUEB" localSheetId="33">'[21]INF-JIP-CASC'!#REF!</definedName>
    <definedName name="PRUEB" localSheetId="35">'[21]INF-JIP-CASC'!#REF!</definedName>
    <definedName name="PRUEB" localSheetId="36">'[21]INF-JIP-CASC'!#REF!</definedName>
    <definedName name="PRUEB" localSheetId="37">'[21]INF-JIP-CASC'!#REF!</definedName>
    <definedName name="PRUEB" localSheetId="38">'[21]INF-JIP-CASC'!#REF!</definedName>
    <definedName name="PRUEB" localSheetId="39">'[21]INF-JIP-CASC'!#REF!</definedName>
    <definedName name="PRUEB" localSheetId="41">'[21]INF-JIP-CASC'!#REF!</definedName>
    <definedName name="PRUEB" localSheetId="42">'[21]INF-JIP-CASC'!#REF!</definedName>
    <definedName name="PRUEB" localSheetId="43">'[21]INF-JIP-CASC'!#REF!</definedName>
    <definedName name="PRUEB" localSheetId="44">'[21]INF-JIP-CASC'!#REF!</definedName>
    <definedName name="PRUEB" localSheetId="45">'[21]INF-JIP-CASC'!#REF!</definedName>
    <definedName name="PRUEB" localSheetId="46">'[21]INF-JIP-CASC'!#REF!</definedName>
    <definedName name="PRUEB" localSheetId="47">'[21]INF-JIP-CASC'!#REF!</definedName>
    <definedName name="PRUEB" localSheetId="48">'[21]INF-JIP-CASC'!#REF!</definedName>
    <definedName name="PRUEB" localSheetId="49">'[21]INF-JIP-CASC'!#REF!</definedName>
    <definedName name="PRUEB" localSheetId="51">'[21]INF-JIP-CASC'!#REF!</definedName>
    <definedName name="PRUEB" localSheetId="53">'[21]INF-JIP-CASC'!#REF!</definedName>
    <definedName name="PRUEB" localSheetId="54">'[21]INF-JIP-CASC'!#REF!</definedName>
    <definedName name="PRUEB" localSheetId="55">'[21]INF-JIP-CASC'!#REF!</definedName>
    <definedName name="PRUEB" localSheetId="56">'[21]INF-JIP-CASC'!#REF!</definedName>
    <definedName name="PRUEB" localSheetId="57">'[21]INF-JIP-CASC'!#REF!</definedName>
    <definedName name="PRUEB" localSheetId="58">'[21]INF-JIP-CASC'!#REF!</definedName>
    <definedName name="PRUEB" localSheetId="59">'[21]INF-JIP-CASC'!#REF!</definedName>
    <definedName name="PRUEB" localSheetId="60">'[21]INF-JIP-CASC'!#REF!</definedName>
    <definedName name="PRUEB" localSheetId="61">'[21]INF-JIP-CASC'!#REF!</definedName>
    <definedName name="PRUEB" localSheetId="62">'[21]INF-JIP-CASC'!#REF!</definedName>
    <definedName name="PRUEB" localSheetId="63">'[21]INF-JIP-CASC'!#REF!</definedName>
    <definedName name="PRUEB" localSheetId="66">'[21]INF-JIP-CASC'!#REF!</definedName>
    <definedName name="PRUEB" localSheetId="70">'[21]INF-JIP-CASC'!#REF!</definedName>
    <definedName name="PRUEB" localSheetId="10">'[21]INF-JIP-CASC'!#REF!</definedName>
    <definedName name="PRUEB" localSheetId="74">'[21]INF-JIP-CASC'!#REF!</definedName>
    <definedName name="PRUEB" localSheetId="75">'[21]INF-JIP-CASC'!#REF!</definedName>
    <definedName name="PRUEB" localSheetId="76">'[21]INF-JIP-CASC'!#REF!</definedName>
    <definedName name="PRUEB" localSheetId="77">'[21]INF-JIP-CASC'!#REF!</definedName>
    <definedName name="PRUEB" localSheetId="78">'[21]INF-JIP-CASC'!#REF!</definedName>
    <definedName name="PRUEB" localSheetId="79">'[21]INF-JIP-CASC'!#REF!</definedName>
    <definedName name="PRUEB" localSheetId="80">'[21]INF-JIP-CASC'!#REF!</definedName>
    <definedName name="PRUEB" localSheetId="82">'[21]INF-JIP-CASC'!#REF!</definedName>
    <definedName name="PRUEB" localSheetId="81">'[21]INF-JIP-CASC'!#REF!</definedName>
    <definedName name="PRUEB" localSheetId="11">'[21]INF-JIP-CASC'!#REF!</definedName>
    <definedName name="PRUEB" localSheetId="83">'[21]INF-JIP-CASC'!#REF!</definedName>
    <definedName name="PRUEB" localSheetId="84">'[21]INF-JIP-CASC'!#REF!</definedName>
    <definedName name="PRUEB" localSheetId="85">'[21]INF-JIP-CASC'!#REF!</definedName>
    <definedName name="PRUEB" localSheetId="86">'[21]INF-JIP-CASC'!#REF!</definedName>
    <definedName name="PRUEB" localSheetId="87">'[21]INF-JIP-CASC'!#REF!</definedName>
    <definedName name="PRUEB" localSheetId="88">'[21]INF-JIP-CASC'!#REF!</definedName>
    <definedName name="PRUEB" localSheetId="89">'[21]INF-JIP-CASC'!#REF!</definedName>
    <definedName name="PRUEB" localSheetId="90">'[21]INF-JIP-CASC'!#REF!</definedName>
    <definedName name="PRUEB" localSheetId="91">'[21]INF-JIP-CASC'!#REF!</definedName>
    <definedName name="PRUEB" localSheetId="92">'[21]INF-JIP-CASC'!#REF!</definedName>
    <definedName name="PRUEB" localSheetId="12">'[21]INF-JIP-CASC'!#REF!</definedName>
    <definedName name="PRUEB">'[21]INF-JIP-CASC'!#REF!</definedName>
    <definedName name="PRUEBA" localSheetId="13">#REF!</definedName>
    <definedName name="PRUEBA" localSheetId="14">#REF!</definedName>
    <definedName name="PRUEBA" localSheetId="15">#REF!</definedName>
    <definedName name="PRUEBA" localSheetId="16">#REF!</definedName>
    <definedName name="PRUEBA" localSheetId="17">#REF!</definedName>
    <definedName name="PRUEBA" localSheetId="18">#REF!</definedName>
    <definedName name="PRUEBA" localSheetId="19">#REF!</definedName>
    <definedName name="PRUEBA" localSheetId="20">#REF!</definedName>
    <definedName name="PRUEBA" localSheetId="21">#REF!</definedName>
    <definedName name="PRUEBA" localSheetId="22">#REF!</definedName>
    <definedName name="PRUEBA" localSheetId="24">#REF!</definedName>
    <definedName name="PRUEBA" localSheetId="25">#REF!</definedName>
    <definedName name="PRUEBA" localSheetId="26">#REF!</definedName>
    <definedName name="PRUEBA" localSheetId="27">#REF!</definedName>
    <definedName name="PRUEBA" localSheetId="28">#REF!</definedName>
    <definedName name="PRUEBA" localSheetId="29">#REF!</definedName>
    <definedName name="PRUEBA" localSheetId="31">#REF!</definedName>
    <definedName name="PRUEBA" localSheetId="32">#REF!</definedName>
    <definedName name="PRUEBA" localSheetId="33">#REF!</definedName>
    <definedName name="PRUEBA" localSheetId="35">#REF!</definedName>
    <definedName name="PRUEBA" localSheetId="36">#REF!</definedName>
    <definedName name="PRUEBA" localSheetId="37">#REF!</definedName>
    <definedName name="PRUEBA" localSheetId="38">#REF!</definedName>
    <definedName name="PRUEBA" localSheetId="39">#REF!</definedName>
    <definedName name="PRUEBA" localSheetId="41">#REF!</definedName>
    <definedName name="PRUEBA" localSheetId="42">#REF!</definedName>
    <definedName name="PRUEBA" localSheetId="43">#REF!</definedName>
    <definedName name="PRUEBA" localSheetId="44">#REF!</definedName>
    <definedName name="PRUEBA" localSheetId="45">#REF!</definedName>
    <definedName name="PRUEBA" localSheetId="46">#REF!</definedName>
    <definedName name="PRUEBA" localSheetId="47">#REF!</definedName>
    <definedName name="PRUEBA" localSheetId="48">#REF!</definedName>
    <definedName name="PRUEBA" localSheetId="49">#REF!</definedName>
    <definedName name="PRUEBA" localSheetId="51">#REF!</definedName>
    <definedName name="PRUEBA" localSheetId="53">#REF!</definedName>
    <definedName name="PRUEBA" localSheetId="54">#REF!</definedName>
    <definedName name="PRUEBA" localSheetId="55">#REF!</definedName>
    <definedName name="PRUEBA" localSheetId="56">#REF!</definedName>
    <definedName name="PRUEBA" localSheetId="57">#REF!</definedName>
    <definedName name="PRUEBA" localSheetId="58">#REF!</definedName>
    <definedName name="PRUEBA" localSheetId="59">#REF!</definedName>
    <definedName name="PRUEBA" localSheetId="60">#REF!</definedName>
    <definedName name="PRUEBA" localSheetId="61">#REF!</definedName>
    <definedName name="PRUEBA" localSheetId="62">#REF!</definedName>
    <definedName name="PRUEBA" localSheetId="63">#REF!</definedName>
    <definedName name="PRUEBA" localSheetId="66">#REF!</definedName>
    <definedName name="PRUEBA" localSheetId="70">#REF!</definedName>
    <definedName name="PRUEBA" localSheetId="10">#REF!</definedName>
    <definedName name="PRUEBA" localSheetId="74">#REF!</definedName>
    <definedName name="PRUEBA" localSheetId="75">#REF!</definedName>
    <definedName name="PRUEBA" localSheetId="76">#REF!</definedName>
    <definedName name="PRUEBA" localSheetId="77">#REF!</definedName>
    <definedName name="PRUEBA" localSheetId="78">#REF!</definedName>
    <definedName name="PRUEBA" localSheetId="79">#REF!</definedName>
    <definedName name="PRUEBA" localSheetId="80">#REF!</definedName>
    <definedName name="PRUEBA" localSheetId="82">#REF!</definedName>
    <definedName name="PRUEBA" localSheetId="81">#REF!</definedName>
    <definedName name="PRUEBA" localSheetId="11">#REF!</definedName>
    <definedName name="PRUEBA" localSheetId="83">#REF!</definedName>
    <definedName name="PRUEBA" localSheetId="84">#REF!</definedName>
    <definedName name="PRUEBA" localSheetId="85">#REF!</definedName>
    <definedName name="PRUEBA" localSheetId="86">#REF!</definedName>
    <definedName name="PRUEBA" localSheetId="87">#REF!</definedName>
    <definedName name="PRUEBA" localSheetId="88">#REF!</definedName>
    <definedName name="PRUEBA" localSheetId="89">#REF!</definedName>
    <definedName name="PRUEBA" localSheetId="90">#REF!</definedName>
    <definedName name="PRUEBA" localSheetId="91">#REF!</definedName>
    <definedName name="PRUEBA" localSheetId="92">#REF!</definedName>
    <definedName name="PRUEBA" localSheetId="12">#REF!</definedName>
    <definedName name="PRUEBA">#REF!</definedName>
    <definedName name="Pueb" localSheetId="13">'[22]INF-JIP-CASC'!#REF!</definedName>
    <definedName name="Pueb" localSheetId="14">'[22]INF-JIP-CASC'!#REF!</definedName>
    <definedName name="Pueb" localSheetId="15">'[22]INF-JIP-CASC'!#REF!</definedName>
    <definedName name="Pueb" localSheetId="16">'[22]INF-JIP-CASC'!#REF!</definedName>
    <definedName name="Pueb" localSheetId="17">'[22]INF-JIP-CASC'!#REF!</definedName>
    <definedName name="Pueb" localSheetId="18">'[22]INF-JIP-CASC'!#REF!</definedName>
    <definedName name="Pueb" localSheetId="19">'[22]INF-JIP-CASC'!#REF!</definedName>
    <definedName name="Pueb" localSheetId="20">'[22]INF-JIP-CASC'!#REF!</definedName>
    <definedName name="Pueb" localSheetId="21">'[22]INF-JIP-CASC'!#REF!</definedName>
    <definedName name="Pueb" localSheetId="22">'[22]INF-JIP-CASC'!#REF!</definedName>
    <definedName name="Pueb" localSheetId="24">'[22]INF-JIP-CASC'!#REF!</definedName>
    <definedName name="Pueb" localSheetId="25">'[22]INF-JIP-CASC'!#REF!</definedName>
    <definedName name="Pueb" localSheetId="26">'[22]INF-JIP-CASC'!#REF!</definedName>
    <definedName name="Pueb" localSheetId="27">'[22]INF-JIP-CASC'!#REF!</definedName>
    <definedName name="Pueb" localSheetId="28">'[22]INF-JIP-CASC'!#REF!</definedName>
    <definedName name="Pueb" localSheetId="29">'[22]INF-JIP-CASC'!#REF!</definedName>
    <definedName name="Pueb" localSheetId="31">'[22]INF-JIP-CASC'!#REF!</definedName>
    <definedName name="Pueb" localSheetId="32">'[22]INF-JIP-CASC'!#REF!</definedName>
    <definedName name="Pueb" localSheetId="33">'[22]INF-JIP-CASC'!#REF!</definedName>
    <definedName name="Pueb" localSheetId="35">'[22]INF-JIP-CASC'!#REF!</definedName>
    <definedName name="Pueb" localSheetId="36">'[22]INF-JIP-CASC'!#REF!</definedName>
    <definedName name="Pueb" localSheetId="37">'[22]INF-JIP-CASC'!#REF!</definedName>
    <definedName name="Pueb" localSheetId="38">'[22]INF-JIP-CASC'!#REF!</definedName>
    <definedName name="Pueb" localSheetId="39">'[22]INF-JIP-CASC'!#REF!</definedName>
    <definedName name="Pueb" localSheetId="41">'[22]INF-JIP-CASC'!#REF!</definedName>
    <definedName name="Pueb" localSheetId="42">'[22]INF-JIP-CASC'!#REF!</definedName>
    <definedName name="Pueb" localSheetId="43">'[22]INF-JIP-CASC'!#REF!</definedName>
    <definedName name="Pueb" localSheetId="44">'[22]INF-JIP-CASC'!#REF!</definedName>
    <definedName name="Pueb" localSheetId="45">'[22]INF-JIP-CASC'!#REF!</definedName>
    <definedName name="Pueb" localSheetId="46">'[22]INF-JIP-CASC'!#REF!</definedName>
    <definedName name="Pueb" localSheetId="47">'[22]INF-JIP-CASC'!#REF!</definedName>
    <definedName name="Pueb" localSheetId="48">'[22]INF-JIP-CASC'!#REF!</definedName>
    <definedName name="Pueb" localSheetId="49">'[22]INF-JIP-CASC'!#REF!</definedName>
    <definedName name="Pueb" localSheetId="51">'[22]INF-JIP-CASC'!#REF!</definedName>
    <definedName name="Pueb" localSheetId="53">'[22]INF-JIP-CASC'!#REF!</definedName>
    <definedName name="Pueb" localSheetId="54">'[22]INF-JIP-CASC'!#REF!</definedName>
    <definedName name="Pueb" localSheetId="55">'[22]INF-JIP-CASC'!#REF!</definedName>
    <definedName name="Pueb" localSheetId="56">'[22]INF-JIP-CASC'!#REF!</definedName>
    <definedName name="Pueb" localSheetId="57">'[22]INF-JIP-CASC'!#REF!</definedName>
    <definedName name="Pueb" localSheetId="58">'[22]INF-JIP-CASC'!#REF!</definedName>
    <definedName name="Pueb" localSheetId="59">'[22]INF-JIP-CASC'!#REF!</definedName>
    <definedName name="Pueb" localSheetId="60">'[22]INF-JIP-CASC'!#REF!</definedName>
    <definedName name="Pueb" localSheetId="61">'[22]INF-JIP-CASC'!#REF!</definedName>
    <definedName name="Pueb" localSheetId="62">'[22]INF-JIP-CASC'!#REF!</definedName>
    <definedName name="Pueb" localSheetId="63">'[22]INF-JIP-CASC'!#REF!</definedName>
    <definedName name="Pueb" localSheetId="66">'[22]INF-JIP-CASC'!#REF!</definedName>
    <definedName name="Pueb" localSheetId="70">'[22]INF-JIP-CASC'!#REF!</definedName>
    <definedName name="Pueb" localSheetId="10">'[22]INF-JIP-CASC'!#REF!</definedName>
    <definedName name="Pueb" localSheetId="74">'[22]INF-JIP-CASC'!#REF!</definedName>
    <definedName name="Pueb" localSheetId="75">'[22]INF-JIP-CASC'!#REF!</definedName>
    <definedName name="Pueb" localSheetId="76">'[22]INF-JIP-CASC'!#REF!</definedName>
    <definedName name="Pueb" localSheetId="77">'[22]INF-JIP-CASC'!#REF!</definedName>
    <definedName name="Pueb" localSheetId="78">'[22]INF-JIP-CASC'!#REF!</definedName>
    <definedName name="Pueb" localSheetId="79">'[22]INF-JIP-CASC'!#REF!</definedName>
    <definedName name="Pueb" localSheetId="80">'[22]INF-JIP-CASC'!#REF!</definedName>
    <definedName name="Pueb" localSheetId="82">'[22]INF-JIP-CASC'!#REF!</definedName>
    <definedName name="Pueb" localSheetId="81">'[22]INF-JIP-CASC'!#REF!</definedName>
    <definedName name="Pueb" localSheetId="11">'[22]INF-JIP-CASC'!#REF!</definedName>
    <definedName name="Pueb" localSheetId="83">'[22]INF-JIP-CASC'!#REF!</definedName>
    <definedName name="Pueb" localSheetId="84">'[22]INF-JIP-CASC'!#REF!</definedName>
    <definedName name="Pueb" localSheetId="85">'[22]INF-JIP-CASC'!#REF!</definedName>
    <definedName name="Pueb" localSheetId="86">'[22]INF-JIP-CASC'!#REF!</definedName>
    <definedName name="Pueb" localSheetId="87">'[22]INF-JIP-CASC'!#REF!</definedName>
    <definedName name="Pueb" localSheetId="88">'[22]INF-JIP-CASC'!#REF!</definedName>
    <definedName name="Pueb" localSheetId="89">'[22]INF-JIP-CASC'!#REF!</definedName>
    <definedName name="Pueb" localSheetId="90">'[22]INF-JIP-CASC'!#REF!</definedName>
    <definedName name="Pueb" localSheetId="91">'[22]INF-JIP-CASC'!#REF!</definedName>
    <definedName name="Pueb" localSheetId="92">'[22]INF-JIP-CASC'!#REF!</definedName>
    <definedName name="Pueb" localSheetId="12">'[22]INF-JIP-CASC'!#REF!</definedName>
    <definedName name="Pueb">'[22]INF-JIP-CASC'!#REF!</definedName>
    <definedName name="q" localSheetId="13">'[2]LISTA PVP USD'!#REF!</definedName>
    <definedName name="q" localSheetId="14">'[2]LISTA PVP USD'!#REF!</definedName>
    <definedName name="q" localSheetId="15">'[2]LISTA PVP USD'!#REF!</definedName>
    <definedName name="q" localSheetId="16">'[2]LISTA PVP USD'!#REF!</definedName>
    <definedName name="q" localSheetId="17">'[2]LISTA PVP USD'!#REF!</definedName>
    <definedName name="q" localSheetId="18">'[2]LISTA PVP USD'!#REF!</definedName>
    <definedName name="q" localSheetId="19">'[2]LISTA PVP USD'!#REF!</definedName>
    <definedName name="q" localSheetId="20">'[2]LISTA PVP USD'!#REF!</definedName>
    <definedName name="q" localSheetId="21">'[2]LISTA PVP USD'!#REF!</definedName>
    <definedName name="q" localSheetId="22">'[2]LISTA PVP USD'!#REF!</definedName>
    <definedName name="q" localSheetId="24">'[2]LISTA PVP USD'!#REF!</definedName>
    <definedName name="q" localSheetId="25">'[2]LISTA PVP USD'!#REF!</definedName>
    <definedName name="q" localSheetId="26">'[2]LISTA PVP USD'!#REF!</definedName>
    <definedName name="q" localSheetId="27">'[2]LISTA PVP USD'!#REF!</definedName>
    <definedName name="q" localSheetId="28">'[2]LISTA PVP USD'!#REF!</definedName>
    <definedName name="q" localSheetId="29">'[2]LISTA PVP USD'!#REF!</definedName>
    <definedName name="q" localSheetId="31">'[2]LISTA PVP USD'!#REF!</definedName>
    <definedName name="q" localSheetId="32">'[2]LISTA PVP USD'!#REF!</definedName>
    <definedName name="q" localSheetId="33">'[2]LISTA PVP USD'!#REF!</definedName>
    <definedName name="q" localSheetId="35">'[2]LISTA PVP USD'!#REF!</definedName>
    <definedName name="q" localSheetId="36">'[2]LISTA PVP USD'!#REF!</definedName>
    <definedName name="q" localSheetId="37">'[2]LISTA PVP USD'!#REF!</definedName>
    <definedName name="q" localSheetId="38">'[2]LISTA PVP USD'!#REF!</definedName>
    <definedName name="q" localSheetId="39">'[2]LISTA PVP USD'!#REF!</definedName>
    <definedName name="q" localSheetId="41">'[2]LISTA PVP USD'!#REF!</definedName>
    <definedName name="q" localSheetId="42">'[2]LISTA PVP USD'!#REF!</definedName>
    <definedName name="q" localSheetId="43">'[2]LISTA PVP USD'!#REF!</definedName>
    <definedName name="q" localSheetId="44">'[2]LISTA PVP USD'!#REF!</definedName>
    <definedName name="q" localSheetId="45">'[2]LISTA PVP USD'!#REF!</definedName>
    <definedName name="q" localSheetId="46">'[2]LISTA PVP USD'!#REF!</definedName>
    <definedName name="q" localSheetId="47">'[2]LISTA PVP USD'!#REF!</definedName>
    <definedName name="q" localSheetId="48">'[2]LISTA PVP USD'!#REF!</definedName>
    <definedName name="q" localSheetId="49">'[2]LISTA PVP USD'!#REF!</definedName>
    <definedName name="q" localSheetId="51">'[2]LISTA PVP USD'!#REF!</definedName>
    <definedName name="q" localSheetId="53">'[2]LISTA PVP USD'!#REF!</definedName>
    <definedName name="q" localSheetId="54">'[2]LISTA PVP USD'!#REF!</definedName>
    <definedName name="q" localSheetId="55">'[2]LISTA PVP USD'!#REF!</definedName>
    <definedName name="q" localSheetId="56">'[2]LISTA PVP USD'!#REF!</definedName>
    <definedName name="q" localSheetId="57">'[2]LISTA PVP USD'!#REF!</definedName>
    <definedName name="q" localSheetId="58">'[2]LISTA PVP USD'!#REF!</definedName>
    <definedName name="q" localSheetId="59">'[2]LISTA PVP USD'!#REF!</definedName>
    <definedName name="q" localSheetId="60">'[2]LISTA PVP USD'!#REF!</definedName>
    <definedName name="q" localSheetId="61">'[2]LISTA PVP USD'!#REF!</definedName>
    <definedName name="q" localSheetId="62">'[2]LISTA PVP USD'!#REF!</definedName>
    <definedName name="q" localSheetId="63">'[2]LISTA PVP USD'!#REF!</definedName>
    <definedName name="q" localSheetId="66">'[2]LISTA PVP USD'!#REF!</definedName>
    <definedName name="q" localSheetId="70">'[2]LISTA PVP USD'!#REF!</definedName>
    <definedName name="q" localSheetId="10">'[2]LISTA PVP USD'!#REF!</definedName>
    <definedName name="q" localSheetId="74">'[2]LISTA PVP USD'!#REF!</definedName>
    <definedName name="q" localSheetId="75">'[2]LISTA PVP USD'!#REF!</definedName>
    <definedName name="q" localSheetId="76">'[2]LISTA PVP USD'!#REF!</definedName>
    <definedName name="q" localSheetId="77">'[2]LISTA PVP USD'!#REF!</definedName>
    <definedName name="q" localSheetId="78">'[2]LISTA PVP USD'!#REF!</definedName>
    <definedName name="q" localSheetId="79">'[2]LISTA PVP USD'!#REF!</definedName>
    <definedName name="q" localSheetId="80">'[2]LISTA PVP USD'!#REF!</definedName>
    <definedName name="q" localSheetId="82">'[2]LISTA PVP USD'!#REF!</definedName>
    <definedName name="q" localSheetId="81">'[2]LISTA PVP USD'!#REF!</definedName>
    <definedName name="q" localSheetId="11">'[2]LISTA PVP USD'!#REF!</definedName>
    <definedName name="q" localSheetId="83">'[2]LISTA PVP USD'!#REF!</definedName>
    <definedName name="q" localSheetId="84">'[2]LISTA PVP USD'!#REF!</definedName>
    <definedName name="q" localSheetId="85">'[2]LISTA PVP USD'!#REF!</definedName>
    <definedName name="q" localSheetId="86">'[2]LISTA PVP USD'!#REF!</definedName>
    <definedName name="q" localSheetId="87">'[2]LISTA PVP USD'!#REF!</definedName>
    <definedName name="q" localSheetId="88">'[2]LISTA PVP USD'!#REF!</definedName>
    <definedName name="q" localSheetId="89">'[2]LISTA PVP USD'!#REF!</definedName>
    <definedName name="q" localSheetId="90">'[2]LISTA PVP USD'!#REF!</definedName>
    <definedName name="q" localSheetId="91">'[2]LISTA PVP USD'!#REF!</definedName>
    <definedName name="q" localSheetId="92">'[2]LISTA PVP USD'!#REF!</definedName>
    <definedName name="q" localSheetId="12">'[2]LISTA PVP USD'!#REF!</definedName>
    <definedName name="q">'[2]LISTA PVP USD'!#REF!</definedName>
    <definedName name="QQ" localSheetId="13">#REF!</definedName>
    <definedName name="QQ" localSheetId="14">#REF!</definedName>
    <definedName name="QQ" localSheetId="15">#REF!</definedName>
    <definedName name="QQ" localSheetId="16">#REF!</definedName>
    <definedName name="QQ" localSheetId="17">#REF!</definedName>
    <definedName name="QQ" localSheetId="18">#REF!</definedName>
    <definedName name="QQ" localSheetId="19">#REF!</definedName>
    <definedName name="QQ" localSheetId="20">#REF!</definedName>
    <definedName name="QQ" localSheetId="21">#REF!</definedName>
    <definedName name="QQ" localSheetId="22">#REF!</definedName>
    <definedName name="QQ" localSheetId="24">#REF!</definedName>
    <definedName name="QQ" localSheetId="25">#REF!</definedName>
    <definedName name="QQ" localSheetId="26">#REF!</definedName>
    <definedName name="QQ" localSheetId="27">#REF!</definedName>
    <definedName name="QQ" localSheetId="28">#REF!</definedName>
    <definedName name="QQ" localSheetId="29">#REF!</definedName>
    <definedName name="QQ" localSheetId="31">#REF!</definedName>
    <definedName name="QQ" localSheetId="32">#REF!</definedName>
    <definedName name="QQ" localSheetId="33">#REF!</definedName>
    <definedName name="QQ" localSheetId="35">#REF!</definedName>
    <definedName name="QQ" localSheetId="36">#REF!</definedName>
    <definedName name="QQ" localSheetId="37">#REF!</definedName>
    <definedName name="QQ" localSheetId="38">#REF!</definedName>
    <definedName name="QQ" localSheetId="39">#REF!</definedName>
    <definedName name="QQ" localSheetId="41">#REF!</definedName>
    <definedName name="QQ" localSheetId="42">#REF!</definedName>
    <definedName name="QQ" localSheetId="43">#REF!</definedName>
    <definedName name="QQ" localSheetId="44">#REF!</definedName>
    <definedName name="QQ" localSheetId="45">#REF!</definedName>
    <definedName name="QQ" localSheetId="46">#REF!</definedName>
    <definedName name="QQ" localSheetId="47">#REF!</definedName>
    <definedName name="QQ" localSheetId="48">#REF!</definedName>
    <definedName name="QQ" localSheetId="49">#REF!</definedName>
    <definedName name="QQ" localSheetId="51">#REF!</definedName>
    <definedName name="QQ" localSheetId="53">#REF!</definedName>
    <definedName name="QQ" localSheetId="54">#REF!</definedName>
    <definedName name="QQ" localSheetId="55">#REF!</definedName>
    <definedName name="QQ" localSheetId="56">#REF!</definedName>
    <definedName name="QQ" localSheetId="57">#REF!</definedName>
    <definedName name="QQ" localSheetId="58">#REF!</definedName>
    <definedName name="QQ" localSheetId="59">#REF!</definedName>
    <definedName name="QQ" localSheetId="60">#REF!</definedName>
    <definedName name="QQ" localSheetId="61">#REF!</definedName>
    <definedName name="QQ" localSheetId="62">#REF!</definedName>
    <definedName name="QQ" localSheetId="63">#REF!</definedName>
    <definedName name="QQ" localSheetId="66">#REF!</definedName>
    <definedName name="QQ" localSheetId="70">#REF!</definedName>
    <definedName name="QQ" localSheetId="10">#REF!</definedName>
    <definedName name="QQ" localSheetId="74">#REF!</definedName>
    <definedName name="QQ" localSheetId="75">#REF!</definedName>
    <definedName name="QQ" localSheetId="76">#REF!</definedName>
    <definedName name="QQ" localSheetId="77">#REF!</definedName>
    <definedName name="QQ" localSheetId="78">#REF!</definedName>
    <definedName name="QQ" localSheetId="79">#REF!</definedName>
    <definedName name="QQ" localSheetId="80">#REF!</definedName>
    <definedName name="QQ" localSheetId="82">#REF!</definedName>
    <definedName name="QQ" localSheetId="81">#REF!</definedName>
    <definedName name="QQ" localSheetId="11">#REF!</definedName>
    <definedName name="QQ" localSheetId="83">#REF!</definedName>
    <definedName name="QQ" localSheetId="84">#REF!</definedName>
    <definedName name="QQ" localSheetId="85">#REF!</definedName>
    <definedName name="QQ" localSheetId="86">#REF!</definedName>
    <definedName name="QQ" localSheetId="87">#REF!</definedName>
    <definedName name="QQ" localSheetId="88">#REF!</definedName>
    <definedName name="QQ" localSheetId="89">#REF!</definedName>
    <definedName name="QQ" localSheetId="90">#REF!</definedName>
    <definedName name="QQ" localSheetId="91">#REF!</definedName>
    <definedName name="QQ" localSheetId="92">#REF!</definedName>
    <definedName name="QQ" localSheetId="12">#REF!</definedName>
    <definedName name="QQ">#REF!</definedName>
    <definedName name="QUE" localSheetId="13">#REF!</definedName>
    <definedName name="QUE" localSheetId="14">#REF!</definedName>
    <definedName name="QUE" localSheetId="15">#REF!</definedName>
    <definedName name="QUE" localSheetId="16">#REF!</definedName>
    <definedName name="QUE" localSheetId="17">#REF!</definedName>
    <definedName name="QUE" localSheetId="18">#REF!</definedName>
    <definedName name="QUE" localSheetId="19">#REF!</definedName>
    <definedName name="QUE" localSheetId="20">#REF!</definedName>
    <definedName name="QUE" localSheetId="21">#REF!</definedName>
    <definedName name="QUE" localSheetId="22">#REF!</definedName>
    <definedName name="QUE" localSheetId="24">#REF!</definedName>
    <definedName name="QUE" localSheetId="25">#REF!</definedName>
    <definedName name="QUE" localSheetId="26">#REF!</definedName>
    <definedName name="QUE" localSheetId="27">#REF!</definedName>
    <definedName name="QUE" localSheetId="28">#REF!</definedName>
    <definedName name="QUE" localSheetId="29">#REF!</definedName>
    <definedName name="QUE" localSheetId="31">#REF!</definedName>
    <definedName name="QUE" localSheetId="32">#REF!</definedName>
    <definedName name="QUE" localSheetId="33">#REF!</definedName>
    <definedName name="QUE" localSheetId="35">#REF!</definedName>
    <definedName name="QUE" localSheetId="36">#REF!</definedName>
    <definedName name="QUE" localSheetId="37">#REF!</definedName>
    <definedName name="QUE" localSheetId="38">#REF!</definedName>
    <definedName name="QUE" localSheetId="39">#REF!</definedName>
    <definedName name="QUE" localSheetId="41">#REF!</definedName>
    <definedName name="QUE" localSheetId="42">#REF!</definedName>
    <definedName name="QUE" localSheetId="43">#REF!</definedName>
    <definedName name="QUE" localSheetId="44">#REF!</definedName>
    <definedName name="QUE" localSheetId="45">#REF!</definedName>
    <definedName name="QUE" localSheetId="46">#REF!</definedName>
    <definedName name="QUE" localSheetId="47">#REF!</definedName>
    <definedName name="QUE" localSheetId="48">#REF!</definedName>
    <definedName name="QUE" localSheetId="49">#REF!</definedName>
    <definedName name="QUE" localSheetId="51">#REF!</definedName>
    <definedName name="QUE" localSheetId="53">#REF!</definedName>
    <definedName name="QUE" localSheetId="54">#REF!</definedName>
    <definedName name="QUE" localSheetId="55">#REF!</definedName>
    <definedName name="QUE" localSheetId="56">#REF!</definedName>
    <definedName name="QUE" localSheetId="57">#REF!</definedName>
    <definedName name="QUE" localSheetId="58">#REF!</definedName>
    <definedName name="QUE" localSheetId="59">#REF!</definedName>
    <definedName name="QUE" localSheetId="60">#REF!</definedName>
    <definedName name="QUE" localSheetId="61">#REF!</definedName>
    <definedName name="QUE" localSheetId="62">#REF!</definedName>
    <definedName name="QUE" localSheetId="63">#REF!</definedName>
    <definedName name="QUE" localSheetId="66">#REF!</definedName>
    <definedName name="QUE" localSheetId="70">#REF!</definedName>
    <definedName name="QUE" localSheetId="10">#REF!</definedName>
    <definedName name="QUE" localSheetId="74">#REF!</definedName>
    <definedName name="QUE" localSheetId="75">#REF!</definedName>
    <definedName name="QUE" localSheetId="76">#REF!</definedName>
    <definedName name="QUE" localSheetId="77">#REF!</definedName>
    <definedName name="QUE" localSheetId="78">#REF!</definedName>
    <definedName name="QUE" localSheetId="79">#REF!</definedName>
    <definedName name="QUE" localSheetId="80">#REF!</definedName>
    <definedName name="QUE" localSheetId="82">#REF!</definedName>
    <definedName name="QUE" localSheetId="81">#REF!</definedName>
    <definedName name="QUE" localSheetId="11">#REF!</definedName>
    <definedName name="QUE" localSheetId="83">#REF!</definedName>
    <definedName name="QUE" localSheetId="84">#REF!</definedName>
    <definedName name="QUE" localSheetId="85">#REF!</definedName>
    <definedName name="QUE" localSheetId="86">#REF!</definedName>
    <definedName name="QUE" localSheetId="87">#REF!</definedName>
    <definedName name="QUE" localSheetId="88">#REF!</definedName>
    <definedName name="QUE" localSheetId="89">#REF!</definedName>
    <definedName name="QUE" localSheetId="90">#REF!</definedName>
    <definedName name="QUE" localSheetId="91">#REF!</definedName>
    <definedName name="QUE" localSheetId="92">#REF!</definedName>
    <definedName name="QUE" localSheetId="12">#REF!</definedName>
    <definedName name="QUE">#REF!</definedName>
    <definedName name="Remember" localSheetId="13">'[8]Remoc. alcanta (A)'!#REF!</definedName>
    <definedName name="Remember" localSheetId="14">'[8]Remoc. alcanta (A)'!#REF!</definedName>
    <definedName name="Remember" localSheetId="15">'[8]Remoc. alcanta (A)'!#REF!</definedName>
    <definedName name="Remember" localSheetId="16">'[8]Remoc. alcanta (A)'!#REF!</definedName>
    <definedName name="Remember" localSheetId="17">'[8]Remoc. alcanta (A)'!#REF!</definedName>
    <definedName name="Remember" localSheetId="18">'[8]Remoc. alcanta (A)'!#REF!</definedName>
    <definedName name="Remember" localSheetId="19">'[8]Remoc. alcanta (A)'!#REF!</definedName>
    <definedName name="Remember" localSheetId="20">'[8]Remoc. alcanta (A)'!#REF!</definedName>
    <definedName name="Remember" localSheetId="21">'[8]Remoc. alcanta (A)'!#REF!</definedName>
    <definedName name="Remember" localSheetId="22">'[8]Remoc. alcanta (A)'!#REF!</definedName>
    <definedName name="Remember" localSheetId="24">'[8]Remoc. alcanta (A)'!#REF!</definedName>
    <definedName name="Remember" localSheetId="25">'[8]Remoc. alcanta (A)'!#REF!</definedName>
    <definedName name="Remember" localSheetId="26">'[8]Remoc. alcanta (A)'!#REF!</definedName>
    <definedName name="Remember" localSheetId="27">'[8]Remoc. alcanta (A)'!#REF!</definedName>
    <definedName name="Remember" localSheetId="28">'[8]Remoc. alcanta (A)'!#REF!</definedName>
    <definedName name="Remember" localSheetId="29">'[8]Remoc. alcanta (A)'!#REF!</definedName>
    <definedName name="Remember" localSheetId="31">'[8]Remoc. alcanta (A)'!#REF!</definedName>
    <definedName name="Remember" localSheetId="32">'[8]Remoc. alcanta (A)'!#REF!</definedName>
    <definedName name="Remember" localSheetId="33">'[8]Remoc. alcanta (A)'!#REF!</definedName>
    <definedName name="Remember" localSheetId="35">'[8]Remoc. alcanta (A)'!#REF!</definedName>
    <definedName name="Remember" localSheetId="36">'[8]Remoc. alcanta (A)'!#REF!</definedName>
    <definedName name="Remember" localSheetId="37">'[8]Remoc. alcanta (A)'!#REF!</definedName>
    <definedName name="Remember" localSheetId="38">'[8]Remoc. alcanta (A)'!#REF!</definedName>
    <definedName name="Remember" localSheetId="39">'[8]Remoc. alcanta (A)'!#REF!</definedName>
    <definedName name="Remember" localSheetId="41">'[8]Remoc. alcanta (A)'!#REF!</definedName>
    <definedName name="Remember" localSheetId="42">'[8]Remoc. alcanta (A)'!#REF!</definedName>
    <definedName name="Remember" localSheetId="43">'[8]Remoc. alcanta (A)'!#REF!</definedName>
    <definedName name="Remember" localSheetId="44">'[8]Remoc. alcanta (A)'!#REF!</definedName>
    <definedName name="Remember" localSheetId="45">'[8]Remoc. alcanta (A)'!#REF!</definedName>
    <definedName name="Remember" localSheetId="46">'[8]Remoc. alcanta (A)'!#REF!</definedName>
    <definedName name="Remember" localSheetId="47">'[8]Remoc. alcanta (A)'!#REF!</definedName>
    <definedName name="Remember" localSheetId="48">'[8]Remoc. alcanta (A)'!#REF!</definedName>
    <definedName name="Remember" localSheetId="49">'[8]Remoc. alcanta (A)'!#REF!</definedName>
    <definedName name="Remember" localSheetId="51">'[8]Remoc. alcanta (A)'!#REF!</definedName>
    <definedName name="Remember" localSheetId="53">'[8]Remoc. alcanta (A)'!#REF!</definedName>
    <definedName name="Remember" localSheetId="54">'[8]Remoc. alcanta (A)'!#REF!</definedName>
    <definedName name="Remember" localSheetId="55">'[8]Remoc. alcanta (A)'!#REF!</definedName>
    <definedName name="Remember" localSheetId="56">'[8]Remoc. alcanta (A)'!#REF!</definedName>
    <definedName name="Remember" localSheetId="57">'[8]Remoc. alcanta (A)'!#REF!</definedName>
    <definedName name="Remember" localSheetId="58">'[8]Remoc. alcanta (A)'!#REF!</definedName>
    <definedName name="Remember" localSheetId="59">'[8]Remoc. alcanta (A)'!#REF!</definedName>
    <definedName name="Remember" localSheetId="60">'[8]Remoc. alcanta (A)'!#REF!</definedName>
    <definedName name="Remember" localSheetId="61">'[8]Remoc. alcanta (A)'!#REF!</definedName>
    <definedName name="Remember" localSheetId="62">'[8]Remoc. alcanta (A)'!#REF!</definedName>
    <definedName name="Remember" localSheetId="63">'[8]Remoc. alcanta (A)'!#REF!</definedName>
    <definedName name="Remember" localSheetId="66">'[8]Remoc. alcanta (A)'!#REF!</definedName>
    <definedName name="Remember" localSheetId="70">'[8]Remoc. alcanta (A)'!#REF!</definedName>
    <definedName name="Remember" localSheetId="10">'[8]Remoc. alcanta (A)'!#REF!</definedName>
    <definedName name="Remember" localSheetId="74">'[8]Remoc. alcanta (A)'!#REF!</definedName>
    <definedName name="Remember" localSheetId="75">'[8]Remoc. alcanta (A)'!#REF!</definedName>
    <definedName name="Remember" localSheetId="76">'[8]Remoc. alcanta (A)'!#REF!</definedName>
    <definedName name="Remember" localSheetId="77">'[8]Remoc. alcanta (A)'!#REF!</definedName>
    <definedName name="Remember" localSheetId="78">'[8]Remoc. alcanta (A)'!#REF!</definedName>
    <definedName name="Remember" localSheetId="79">'[8]Remoc. alcanta (A)'!#REF!</definedName>
    <definedName name="Remember" localSheetId="80">'[8]Remoc. alcanta (A)'!#REF!</definedName>
    <definedName name="Remember" localSheetId="82">'[8]Remoc. alcanta (A)'!#REF!</definedName>
    <definedName name="Remember" localSheetId="81">'[8]Remoc. alcanta (A)'!#REF!</definedName>
    <definedName name="Remember" localSheetId="11">'[8]Remoc. alcanta (A)'!#REF!</definedName>
    <definedName name="Remember" localSheetId="83">'[8]Remoc. alcanta (A)'!#REF!</definedName>
    <definedName name="Remember" localSheetId="84">'[8]Remoc. alcanta (A)'!#REF!</definedName>
    <definedName name="Remember" localSheetId="85">'[8]Remoc. alcanta (A)'!#REF!</definedName>
    <definedName name="Remember" localSheetId="86">'[8]Remoc. alcanta (A)'!#REF!</definedName>
    <definedName name="Remember" localSheetId="87">'[8]Remoc. alcanta (A)'!#REF!</definedName>
    <definedName name="Remember" localSheetId="88">'[8]Remoc. alcanta (A)'!#REF!</definedName>
    <definedName name="Remember" localSheetId="89">'[8]Remoc. alcanta (A)'!#REF!</definedName>
    <definedName name="Remember" localSheetId="90">'[8]Remoc. alcanta (A)'!#REF!</definedName>
    <definedName name="Remember" localSheetId="91">'[8]Remoc. alcanta (A)'!#REF!</definedName>
    <definedName name="Remember" localSheetId="92">'[8]Remoc. alcanta (A)'!#REF!</definedName>
    <definedName name="Remember" localSheetId="12">'[8]Remoc. alcanta (A)'!#REF!</definedName>
    <definedName name="Remember">'[8]Remoc. alcanta (A)'!#REF!</definedName>
    <definedName name="REMO" localSheetId="13">'[16]Remoc. alcanta (A)'!#REF!</definedName>
    <definedName name="REMO" localSheetId="14">'[16]Remoc. alcanta (A)'!#REF!</definedName>
    <definedName name="REMO" localSheetId="15">'[16]Remoc. alcanta (A)'!#REF!</definedName>
    <definedName name="REMO" localSheetId="16">'[16]Remoc. alcanta (A)'!#REF!</definedName>
    <definedName name="REMO" localSheetId="17">'[16]Remoc. alcanta (A)'!#REF!</definedName>
    <definedName name="REMO" localSheetId="18">'[16]Remoc. alcanta (A)'!#REF!</definedName>
    <definedName name="REMO" localSheetId="19">'[16]Remoc. alcanta (A)'!#REF!</definedName>
    <definedName name="REMO" localSheetId="20">'[16]Remoc. alcanta (A)'!#REF!</definedName>
    <definedName name="REMO" localSheetId="21">'[16]Remoc. alcanta (A)'!#REF!</definedName>
    <definedName name="REMO" localSheetId="22">'[16]Remoc. alcanta (A)'!#REF!</definedName>
    <definedName name="REMO" localSheetId="24">'[16]Remoc. alcanta (A)'!#REF!</definedName>
    <definedName name="REMO" localSheetId="25">'[16]Remoc. alcanta (A)'!#REF!</definedName>
    <definedName name="REMO" localSheetId="26">'[16]Remoc. alcanta (A)'!#REF!</definedName>
    <definedName name="REMO" localSheetId="27">'[16]Remoc. alcanta (A)'!#REF!</definedName>
    <definedName name="REMO" localSheetId="28">'[16]Remoc. alcanta (A)'!#REF!</definedName>
    <definedName name="REMO" localSheetId="29">'[16]Remoc. alcanta (A)'!#REF!</definedName>
    <definedName name="REMO" localSheetId="31">'[16]Remoc. alcanta (A)'!#REF!</definedName>
    <definedName name="REMO" localSheetId="32">'[16]Remoc. alcanta (A)'!#REF!</definedName>
    <definedName name="REMO" localSheetId="33">'[16]Remoc. alcanta (A)'!#REF!</definedName>
    <definedName name="REMO" localSheetId="35">'[16]Remoc. alcanta (A)'!#REF!</definedName>
    <definedName name="REMO" localSheetId="36">'[16]Remoc. alcanta (A)'!#REF!</definedName>
    <definedName name="REMO" localSheetId="37">'[16]Remoc. alcanta (A)'!#REF!</definedName>
    <definedName name="REMO" localSheetId="38">'[16]Remoc. alcanta (A)'!#REF!</definedName>
    <definedName name="REMO" localSheetId="39">'[16]Remoc. alcanta (A)'!#REF!</definedName>
    <definedName name="REMO" localSheetId="41">'[16]Remoc. alcanta (A)'!#REF!</definedName>
    <definedName name="REMO" localSheetId="42">'[16]Remoc. alcanta (A)'!#REF!</definedName>
    <definedName name="REMO" localSheetId="43">'[16]Remoc. alcanta (A)'!#REF!</definedName>
    <definedName name="REMO" localSheetId="44">'[16]Remoc. alcanta (A)'!#REF!</definedName>
    <definedName name="REMO" localSheetId="45">'[16]Remoc. alcanta (A)'!#REF!</definedName>
    <definedName name="REMO" localSheetId="46">'[16]Remoc. alcanta (A)'!#REF!</definedName>
    <definedName name="REMO" localSheetId="47">'[16]Remoc. alcanta (A)'!#REF!</definedName>
    <definedName name="REMO" localSheetId="48">'[16]Remoc. alcanta (A)'!#REF!</definedName>
    <definedName name="REMO" localSheetId="49">'[16]Remoc. alcanta (A)'!#REF!</definedName>
    <definedName name="REMO" localSheetId="51">'[16]Remoc. alcanta (A)'!#REF!</definedName>
    <definedName name="REMO" localSheetId="53">'[16]Remoc. alcanta (A)'!#REF!</definedName>
    <definedName name="REMO" localSheetId="54">'[16]Remoc. alcanta (A)'!#REF!</definedName>
    <definedName name="REMO" localSheetId="55">'[16]Remoc. alcanta (A)'!#REF!</definedName>
    <definedName name="REMO" localSheetId="56">'[16]Remoc. alcanta (A)'!#REF!</definedName>
    <definedName name="REMO" localSheetId="57">'[16]Remoc. alcanta (A)'!#REF!</definedName>
    <definedName name="REMO" localSheetId="58">'[16]Remoc. alcanta (A)'!#REF!</definedName>
    <definedName name="REMO" localSheetId="59">'[16]Remoc. alcanta (A)'!#REF!</definedName>
    <definedName name="REMO" localSheetId="60">'[16]Remoc. alcanta (A)'!#REF!</definedName>
    <definedName name="REMO" localSheetId="61">'[16]Remoc. alcanta (A)'!#REF!</definedName>
    <definedName name="REMO" localSheetId="62">'[16]Remoc. alcanta (A)'!#REF!</definedName>
    <definedName name="REMO" localSheetId="63">'[16]Remoc. alcanta (A)'!#REF!</definedName>
    <definedName name="REMO" localSheetId="66">'[16]Remoc. alcanta (A)'!#REF!</definedName>
    <definedName name="REMO" localSheetId="70">'[16]Remoc. alcanta (A)'!#REF!</definedName>
    <definedName name="REMO" localSheetId="10">'[16]Remoc. alcanta (A)'!#REF!</definedName>
    <definedName name="REMO" localSheetId="74">'[16]Remoc. alcanta (A)'!#REF!</definedName>
    <definedName name="REMO" localSheetId="75">'[16]Remoc. alcanta (A)'!#REF!</definedName>
    <definedName name="REMO" localSheetId="76">'[16]Remoc. alcanta (A)'!#REF!</definedName>
    <definedName name="REMO" localSheetId="77">'[16]Remoc. alcanta (A)'!#REF!</definedName>
    <definedName name="REMO" localSheetId="78">'[16]Remoc. alcanta (A)'!#REF!</definedName>
    <definedName name="REMO" localSheetId="79">'[16]Remoc. alcanta (A)'!#REF!</definedName>
    <definedName name="REMO" localSheetId="80">'[16]Remoc. alcanta (A)'!#REF!</definedName>
    <definedName name="REMO" localSheetId="82">'[16]Remoc. alcanta (A)'!#REF!</definedName>
    <definedName name="REMO" localSheetId="81">'[16]Remoc. alcanta (A)'!#REF!</definedName>
    <definedName name="REMO" localSheetId="11">'[16]Remoc. alcanta (A)'!#REF!</definedName>
    <definedName name="REMO" localSheetId="83">'[16]Remoc. alcanta (A)'!#REF!</definedName>
    <definedName name="REMO" localSheetId="84">'[16]Remoc. alcanta (A)'!#REF!</definedName>
    <definedName name="REMO" localSheetId="85">'[16]Remoc. alcanta (A)'!#REF!</definedName>
    <definedName name="REMO" localSheetId="86">'[16]Remoc. alcanta (A)'!#REF!</definedName>
    <definedName name="REMO" localSheetId="87">'[16]Remoc. alcanta (A)'!#REF!</definedName>
    <definedName name="REMO" localSheetId="88">'[16]Remoc. alcanta (A)'!#REF!</definedName>
    <definedName name="REMO" localSheetId="89">'[16]Remoc. alcanta (A)'!#REF!</definedName>
    <definedName name="REMO" localSheetId="90">'[16]Remoc. alcanta (A)'!#REF!</definedName>
    <definedName name="REMO" localSheetId="91">'[16]Remoc. alcanta (A)'!#REF!</definedName>
    <definedName name="REMO" localSheetId="92">'[16]Remoc. alcanta (A)'!#REF!</definedName>
    <definedName name="REMO" localSheetId="12">'[16]Remoc. alcanta (A)'!#REF!</definedName>
    <definedName name="REMO">'[16]Remoc. alcanta (A)'!#REF!</definedName>
    <definedName name="remocio" localSheetId="13">'[8]Remoc. alcanta (A)'!#REF!</definedName>
    <definedName name="remocio" localSheetId="14">'[8]Remoc. alcanta (A)'!#REF!</definedName>
    <definedName name="remocio" localSheetId="15">'[8]Remoc. alcanta (A)'!#REF!</definedName>
    <definedName name="remocio" localSheetId="16">'[8]Remoc. alcanta (A)'!#REF!</definedName>
    <definedName name="remocio" localSheetId="17">'[8]Remoc. alcanta (A)'!#REF!</definedName>
    <definedName name="remocio" localSheetId="18">'[8]Remoc. alcanta (A)'!#REF!</definedName>
    <definedName name="remocio" localSheetId="19">'[8]Remoc. alcanta (A)'!#REF!</definedName>
    <definedName name="remocio" localSheetId="20">'[8]Remoc. alcanta (A)'!#REF!</definedName>
    <definedName name="remocio" localSheetId="21">'[8]Remoc. alcanta (A)'!#REF!</definedName>
    <definedName name="remocio" localSheetId="22">'[8]Remoc. alcanta (A)'!#REF!</definedName>
    <definedName name="remocio" localSheetId="24">'[8]Remoc. alcanta (A)'!#REF!</definedName>
    <definedName name="remocio" localSheetId="25">'[8]Remoc. alcanta (A)'!#REF!</definedName>
    <definedName name="remocio" localSheetId="26">'[8]Remoc. alcanta (A)'!#REF!</definedName>
    <definedName name="remocio" localSheetId="27">'[8]Remoc. alcanta (A)'!#REF!</definedName>
    <definedName name="remocio" localSheetId="28">'[8]Remoc. alcanta (A)'!#REF!</definedName>
    <definedName name="remocio" localSheetId="29">'[8]Remoc. alcanta (A)'!#REF!</definedName>
    <definedName name="remocio" localSheetId="31">'[8]Remoc. alcanta (A)'!#REF!</definedName>
    <definedName name="remocio" localSheetId="32">'[8]Remoc. alcanta (A)'!#REF!</definedName>
    <definedName name="remocio" localSheetId="33">'[8]Remoc. alcanta (A)'!#REF!</definedName>
    <definedName name="remocio" localSheetId="35">'[8]Remoc. alcanta (A)'!#REF!</definedName>
    <definedName name="remocio" localSheetId="36">'[8]Remoc. alcanta (A)'!#REF!</definedName>
    <definedName name="remocio" localSheetId="37">'[8]Remoc. alcanta (A)'!#REF!</definedName>
    <definedName name="remocio" localSheetId="38">'[8]Remoc. alcanta (A)'!#REF!</definedName>
    <definedName name="remocio" localSheetId="39">'[8]Remoc. alcanta (A)'!#REF!</definedName>
    <definedName name="remocio" localSheetId="41">'[8]Remoc. alcanta (A)'!#REF!</definedName>
    <definedName name="remocio" localSheetId="42">'[8]Remoc. alcanta (A)'!#REF!</definedName>
    <definedName name="remocio" localSheetId="43">'[8]Remoc. alcanta (A)'!#REF!</definedName>
    <definedName name="remocio" localSheetId="44">'[8]Remoc. alcanta (A)'!#REF!</definedName>
    <definedName name="remocio" localSheetId="45">'[8]Remoc. alcanta (A)'!#REF!</definedName>
    <definedName name="remocio" localSheetId="46">'[8]Remoc. alcanta (A)'!#REF!</definedName>
    <definedName name="remocio" localSheetId="47">'[8]Remoc. alcanta (A)'!#REF!</definedName>
    <definedName name="remocio" localSheetId="48">'[8]Remoc. alcanta (A)'!#REF!</definedName>
    <definedName name="remocio" localSheetId="49">'[8]Remoc. alcanta (A)'!#REF!</definedName>
    <definedName name="remocio" localSheetId="51">'[8]Remoc. alcanta (A)'!#REF!</definedName>
    <definedName name="remocio" localSheetId="53">'[8]Remoc. alcanta (A)'!#REF!</definedName>
    <definedName name="remocio" localSheetId="54">'[8]Remoc. alcanta (A)'!#REF!</definedName>
    <definedName name="remocio" localSheetId="55">'[8]Remoc. alcanta (A)'!#REF!</definedName>
    <definedName name="remocio" localSheetId="56">'[8]Remoc. alcanta (A)'!#REF!</definedName>
    <definedName name="remocio" localSheetId="57">'[8]Remoc. alcanta (A)'!#REF!</definedName>
    <definedName name="remocio" localSheetId="58">'[8]Remoc. alcanta (A)'!#REF!</definedName>
    <definedName name="remocio" localSheetId="59">'[8]Remoc. alcanta (A)'!#REF!</definedName>
    <definedName name="remocio" localSheetId="60">'[8]Remoc. alcanta (A)'!#REF!</definedName>
    <definedName name="remocio" localSheetId="61">'[8]Remoc. alcanta (A)'!#REF!</definedName>
    <definedName name="remocio" localSheetId="62">'[8]Remoc. alcanta (A)'!#REF!</definedName>
    <definedName name="remocio" localSheetId="63">'[8]Remoc. alcanta (A)'!#REF!</definedName>
    <definedName name="remocio" localSheetId="66">'[8]Remoc. alcanta (A)'!#REF!</definedName>
    <definedName name="remocio" localSheetId="70">'[8]Remoc. alcanta (A)'!#REF!</definedName>
    <definedName name="remocio" localSheetId="10">'[8]Remoc. alcanta (A)'!#REF!</definedName>
    <definedName name="remocio" localSheetId="74">'[8]Remoc. alcanta (A)'!#REF!</definedName>
    <definedName name="remocio" localSheetId="75">'[8]Remoc. alcanta (A)'!#REF!</definedName>
    <definedName name="remocio" localSheetId="76">'[8]Remoc. alcanta (A)'!#REF!</definedName>
    <definedName name="remocio" localSheetId="77">'[8]Remoc. alcanta (A)'!#REF!</definedName>
    <definedName name="remocio" localSheetId="78">'[8]Remoc. alcanta (A)'!#REF!</definedName>
    <definedName name="remocio" localSheetId="79">'[8]Remoc. alcanta (A)'!#REF!</definedName>
    <definedName name="remocio" localSheetId="80">'[8]Remoc. alcanta (A)'!#REF!</definedName>
    <definedName name="remocio" localSheetId="82">'[8]Remoc. alcanta (A)'!#REF!</definedName>
    <definedName name="remocio" localSheetId="81">'[8]Remoc. alcanta (A)'!#REF!</definedName>
    <definedName name="remocio" localSheetId="11">'[8]Remoc. alcanta (A)'!#REF!</definedName>
    <definedName name="remocio" localSheetId="83">'[8]Remoc. alcanta (A)'!#REF!</definedName>
    <definedName name="remocio" localSheetId="84">'[8]Remoc. alcanta (A)'!#REF!</definedName>
    <definedName name="remocio" localSheetId="85">'[8]Remoc. alcanta (A)'!#REF!</definedName>
    <definedName name="remocio" localSheetId="86">'[8]Remoc. alcanta (A)'!#REF!</definedName>
    <definedName name="remocio" localSheetId="87">'[8]Remoc. alcanta (A)'!#REF!</definedName>
    <definedName name="remocio" localSheetId="88">'[8]Remoc. alcanta (A)'!#REF!</definedName>
    <definedName name="remocio" localSheetId="89">'[8]Remoc. alcanta (A)'!#REF!</definedName>
    <definedName name="remocio" localSheetId="90">'[8]Remoc. alcanta (A)'!#REF!</definedName>
    <definedName name="remocio" localSheetId="91">'[8]Remoc. alcanta (A)'!#REF!</definedName>
    <definedName name="remocio" localSheetId="92">'[8]Remoc. alcanta (A)'!#REF!</definedName>
    <definedName name="remocio" localSheetId="12">'[8]Remoc. alcanta (A)'!#REF!</definedName>
    <definedName name="remocio">'[8]Remoc. alcanta (A)'!#REF!</definedName>
    <definedName name="remocion" localSheetId="13">'[16]Remoc. alcanta (A)'!#REF!</definedName>
    <definedName name="remocion" localSheetId="14">'[16]Remoc. alcanta (A)'!#REF!</definedName>
    <definedName name="remocion" localSheetId="15">'[16]Remoc. alcanta (A)'!#REF!</definedName>
    <definedName name="remocion" localSheetId="16">'[16]Remoc. alcanta (A)'!#REF!</definedName>
    <definedName name="remocion" localSheetId="17">'[16]Remoc. alcanta (A)'!#REF!</definedName>
    <definedName name="remocion" localSheetId="18">'[16]Remoc. alcanta (A)'!#REF!</definedName>
    <definedName name="remocion" localSheetId="19">'[16]Remoc. alcanta (A)'!#REF!</definedName>
    <definedName name="remocion" localSheetId="20">'[16]Remoc. alcanta (A)'!#REF!</definedName>
    <definedName name="remocion" localSheetId="21">'[16]Remoc. alcanta (A)'!#REF!</definedName>
    <definedName name="remocion" localSheetId="22">'[16]Remoc. alcanta (A)'!#REF!</definedName>
    <definedName name="remocion" localSheetId="24">'[16]Remoc. alcanta (A)'!#REF!</definedName>
    <definedName name="remocion" localSheetId="25">'[16]Remoc. alcanta (A)'!#REF!</definedName>
    <definedName name="remocion" localSheetId="26">'[16]Remoc. alcanta (A)'!#REF!</definedName>
    <definedName name="remocion" localSheetId="27">'[16]Remoc. alcanta (A)'!#REF!</definedName>
    <definedName name="remocion" localSheetId="28">'[16]Remoc. alcanta (A)'!#REF!</definedName>
    <definedName name="remocion" localSheetId="29">'[16]Remoc. alcanta (A)'!#REF!</definedName>
    <definedName name="remocion" localSheetId="31">'[16]Remoc. alcanta (A)'!#REF!</definedName>
    <definedName name="remocion" localSheetId="32">'[16]Remoc. alcanta (A)'!#REF!</definedName>
    <definedName name="remocion" localSheetId="33">'[16]Remoc. alcanta (A)'!#REF!</definedName>
    <definedName name="remocion" localSheetId="35">'[16]Remoc. alcanta (A)'!#REF!</definedName>
    <definedName name="remocion" localSheetId="36">'[16]Remoc. alcanta (A)'!#REF!</definedName>
    <definedName name="remocion" localSheetId="37">'[16]Remoc. alcanta (A)'!#REF!</definedName>
    <definedName name="remocion" localSheetId="38">'[16]Remoc. alcanta (A)'!#REF!</definedName>
    <definedName name="remocion" localSheetId="39">'[16]Remoc. alcanta (A)'!#REF!</definedName>
    <definedName name="remocion" localSheetId="41">'[16]Remoc. alcanta (A)'!#REF!</definedName>
    <definedName name="remocion" localSheetId="42">'[16]Remoc. alcanta (A)'!#REF!</definedName>
    <definedName name="remocion" localSheetId="43">'[16]Remoc. alcanta (A)'!#REF!</definedName>
    <definedName name="remocion" localSheetId="44">'[16]Remoc. alcanta (A)'!#REF!</definedName>
    <definedName name="remocion" localSheetId="45">'[16]Remoc. alcanta (A)'!#REF!</definedName>
    <definedName name="remocion" localSheetId="46">'[16]Remoc. alcanta (A)'!#REF!</definedName>
    <definedName name="remocion" localSheetId="47">'[16]Remoc. alcanta (A)'!#REF!</definedName>
    <definedName name="remocion" localSheetId="48">'[16]Remoc. alcanta (A)'!#REF!</definedName>
    <definedName name="remocion" localSheetId="49">'[16]Remoc. alcanta (A)'!#REF!</definedName>
    <definedName name="remocion" localSheetId="51">'[16]Remoc. alcanta (A)'!#REF!</definedName>
    <definedName name="remocion" localSheetId="53">'[16]Remoc. alcanta (A)'!#REF!</definedName>
    <definedName name="remocion" localSheetId="54">'[16]Remoc. alcanta (A)'!#REF!</definedName>
    <definedName name="remocion" localSheetId="55">'[16]Remoc. alcanta (A)'!#REF!</definedName>
    <definedName name="remocion" localSheetId="56">'[16]Remoc. alcanta (A)'!#REF!</definedName>
    <definedName name="remocion" localSheetId="57">'[16]Remoc. alcanta (A)'!#REF!</definedName>
    <definedName name="remocion" localSheetId="58">'[16]Remoc. alcanta (A)'!#REF!</definedName>
    <definedName name="remocion" localSheetId="59">'[16]Remoc. alcanta (A)'!#REF!</definedName>
    <definedName name="remocion" localSheetId="60">'[16]Remoc. alcanta (A)'!#REF!</definedName>
    <definedName name="remocion" localSheetId="61">'[16]Remoc. alcanta (A)'!#REF!</definedName>
    <definedName name="remocion" localSheetId="62">'[16]Remoc. alcanta (A)'!#REF!</definedName>
    <definedName name="remocion" localSheetId="63">'[16]Remoc. alcanta (A)'!#REF!</definedName>
    <definedName name="remocion" localSheetId="66">'[16]Remoc. alcanta (A)'!#REF!</definedName>
    <definedName name="remocion" localSheetId="70">'[16]Remoc. alcanta (A)'!#REF!</definedName>
    <definedName name="remocion" localSheetId="10">'[16]Remoc. alcanta (A)'!#REF!</definedName>
    <definedName name="remocion" localSheetId="74">'[16]Remoc. alcanta (A)'!#REF!</definedName>
    <definedName name="remocion" localSheetId="75">'[16]Remoc. alcanta (A)'!#REF!</definedName>
    <definedName name="remocion" localSheetId="76">'[16]Remoc. alcanta (A)'!#REF!</definedName>
    <definedName name="remocion" localSheetId="77">'[16]Remoc. alcanta (A)'!#REF!</definedName>
    <definedName name="remocion" localSheetId="78">'[16]Remoc. alcanta (A)'!#REF!</definedName>
    <definedName name="remocion" localSheetId="79">'[16]Remoc. alcanta (A)'!#REF!</definedName>
    <definedName name="remocion" localSheetId="80">'[16]Remoc. alcanta (A)'!#REF!</definedName>
    <definedName name="remocion" localSheetId="82">'[16]Remoc. alcanta (A)'!#REF!</definedName>
    <definedName name="remocion" localSheetId="81">'[16]Remoc. alcanta (A)'!#REF!</definedName>
    <definedName name="remocion" localSheetId="11">'[16]Remoc. alcanta (A)'!#REF!</definedName>
    <definedName name="remocion" localSheetId="83">'[16]Remoc. alcanta (A)'!#REF!</definedName>
    <definedName name="remocion" localSheetId="84">'[16]Remoc. alcanta (A)'!#REF!</definedName>
    <definedName name="remocion" localSheetId="85">'[16]Remoc. alcanta (A)'!#REF!</definedName>
    <definedName name="remocion" localSheetId="86">'[16]Remoc. alcanta (A)'!#REF!</definedName>
    <definedName name="remocion" localSheetId="87">'[16]Remoc. alcanta (A)'!#REF!</definedName>
    <definedName name="remocion" localSheetId="88">'[16]Remoc. alcanta (A)'!#REF!</definedName>
    <definedName name="remocion" localSheetId="89">'[16]Remoc. alcanta (A)'!#REF!</definedName>
    <definedName name="remocion" localSheetId="90">'[16]Remoc. alcanta (A)'!#REF!</definedName>
    <definedName name="remocion" localSheetId="91">'[16]Remoc. alcanta (A)'!#REF!</definedName>
    <definedName name="remocion" localSheetId="92">'[16]Remoc. alcanta (A)'!#REF!</definedName>
    <definedName name="remocion" localSheetId="12">'[16]Remoc. alcanta (A)'!#REF!</definedName>
    <definedName name="remocion">'[16]Remoc. alcanta (A)'!#REF!</definedName>
    <definedName name="Remover" localSheetId="13">'[8]Remoc. alcanta (A)'!#REF!</definedName>
    <definedName name="Remover" localSheetId="14">'[8]Remoc. alcanta (A)'!#REF!</definedName>
    <definedName name="Remover" localSheetId="15">'[8]Remoc. alcanta (A)'!#REF!</definedName>
    <definedName name="Remover" localSheetId="16">'[8]Remoc. alcanta (A)'!#REF!</definedName>
    <definedName name="Remover" localSheetId="17">'[8]Remoc. alcanta (A)'!#REF!</definedName>
    <definedName name="Remover" localSheetId="18">'[8]Remoc. alcanta (A)'!#REF!</definedName>
    <definedName name="Remover" localSheetId="19">'[8]Remoc. alcanta (A)'!#REF!</definedName>
    <definedName name="Remover" localSheetId="20">'[8]Remoc. alcanta (A)'!#REF!</definedName>
    <definedName name="Remover" localSheetId="21">'[8]Remoc. alcanta (A)'!#REF!</definedName>
    <definedName name="Remover" localSheetId="22">'[8]Remoc. alcanta (A)'!#REF!</definedName>
    <definedName name="Remover" localSheetId="24">'[8]Remoc. alcanta (A)'!#REF!</definedName>
    <definedName name="Remover" localSheetId="25">'[8]Remoc. alcanta (A)'!#REF!</definedName>
    <definedName name="Remover" localSheetId="26">'[8]Remoc. alcanta (A)'!#REF!</definedName>
    <definedName name="Remover" localSheetId="27">'[8]Remoc. alcanta (A)'!#REF!</definedName>
    <definedName name="Remover" localSheetId="28">'[8]Remoc. alcanta (A)'!#REF!</definedName>
    <definedName name="Remover" localSheetId="29">'[8]Remoc. alcanta (A)'!#REF!</definedName>
    <definedName name="Remover" localSheetId="31">'[8]Remoc. alcanta (A)'!#REF!</definedName>
    <definedName name="Remover" localSheetId="32">'[8]Remoc. alcanta (A)'!#REF!</definedName>
    <definedName name="Remover" localSheetId="33">'[8]Remoc. alcanta (A)'!#REF!</definedName>
    <definedName name="Remover" localSheetId="35">'[8]Remoc. alcanta (A)'!#REF!</definedName>
    <definedName name="Remover" localSheetId="36">'[8]Remoc. alcanta (A)'!#REF!</definedName>
    <definedName name="Remover" localSheetId="37">'[8]Remoc. alcanta (A)'!#REF!</definedName>
    <definedName name="Remover" localSheetId="38">'[8]Remoc. alcanta (A)'!#REF!</definedName>
    <definedName name="Remover" localSheetId="39">'[8]Remoc. alcanta (A)'!#REF!</definedName>
    <definedName name="Remover" localSheetId="41">'[8]Remoc. alcanta (A)'!#REF!</definedName>
    <definedName name="Remover" localSheetId="42">'[8]Remoc. alcanta (A)'!#REF!</definedName>
    <definedName name="Remover" localSheetId="43">'[8]Remoc. alcanta (A)'!#REF!</definedName>
    <definedName name="Remover" localSheetId="44">'[8]Remoc. alcanta (A)'!#REF!</definedName>
    <definedName name="Remover" localSheetId="45">'[8]Remoc. alcanta (A)'!#REF!</definedName>
    <definedName name="Remover" localSheetId="46">'[8]Remoc. alcanta (A)'!#REF!</definedName>
    <definedName name="Remover" localSheetId="47">'[8]Remoc. alcanta (A)'!#REF!</definedName>
    <definedName name="Remover" localSheetId="48">'[8]Remoc. alcanta (A)'!#REF!</definedName>
    <definedName name="Remover" localSheetId="49">'[8]Remoc. alcanta (A)'!#REF!</definedName>
    <definedName name="Remover" localSheetId="51">'[8]Remoc. alcanta (A)'!#REF!</definedName>
    <definedName name="Remover" localSheetId="53">'[8]Remoc. alcanta (A)'!#REF!</definedName>
    <definedName name="Remover" localSheetId="54">'[8]Remoc. alcanta (A)'!#REF!</definedName>
    <definedName name="Remover" localSheetId="55">'[8]Remoc. alcanta (A)'!#REF!</definedName>
    <definedName name="Remover" localSheetId="56">'[8]Remoc. alcanta (A)'!#REF!</definedName>
    <definedName name="Remover" localSheetId="57">'[8]Remoc. alcanta (A)'!#REF!</definedName>
    <definedName name="Remover" localSheetId="58">'[8]Remoc. alcanta (A)'!#REF!</definedName>
    <definedName name="Remover" localSheetId="59">'[8]Remoc. alcanta (A)'!#REF!</definedName>
    <definedName name="Remover" localSheetId="60">'[8]Remoc. alcanta (A)'!#REF!</definedName>
    <definedName name="Remover" localSheetId="61">'[8]Remoc. alcanta (A)'!#REF!</definedName>
    <definedName name="Remover" localSheetId="62">'[8]Remoc. alcanta (A)'!#REF!</definedName>
    <definedName name="Remover" localSheetId="63">'[8]Remoc. alcanta (A)'!#REF!</definedName>
    <definedName name="Remover" localSheetId="66">'[8]Remoc. alcanta (A)'!#REF!</definedName>
    <definedName name="Remover" localSheetId="70">'[8]Remoc. alcanta (A)'!#REF!</definedName>
    <definedName name="Remover" localSheetId="10">'[8]Remoc. alcanta (A)'!#REF!</definedName>
    <definedName name="Remover" localSheetId="74">'[8]Remoc. alcanta (A)'!#REF!</definedName>
    <definedName name="Remover" localSheetId="75">'[8]Remoc. alcanta (A)'!#REF!</definedName>
    <definedName name="Remover" localSheetId="76">'[8]Remoc. alcanta (A)'!#REF!</definedName>
    <definedName name="Remover" localSheetId="77">'[8]Remoc. alcanta (A)'!#REF!</definedName>
    <definedName name="Remover" localSheetId="78">'[8]Remoc. alcanta (A)'!#REF!</definedName>
    <definedName name="Remover" localSheetId="79">'[8]Remoc. alcanta (A)'!#REF!</definedName>
    <definedName name="Remover" localSheetId="80">'[8]Remoc. alcanta (A)'!#REF!</definedName>
    <definedName name="Remover" localSheetId="82">'[8]Remoc. alcanta (A)'!#REF!</definedName>
    <definedName name="Remover" localSheetId="81">'[8]Remoc. alcanta (A)'!#REF!</definedName>
    <definedName name="Remover" localSheetId="11">'[8]Remoc. alcanta (A)'!#REF!</definedName>
    <definedName name="Remover" localSheetId="83">'[8]Remoc. alcanta (A)'!#REF!</definedName>
    <definedName name="Remover" localSheetId="84">'[8]Remoc. alcanta (A)'!#REF!</definedName>
    <definedName name="Remover" localSheetId="85">'[8]Remoc. alcanta (A)'!#REF!</definedName>
    <definedName name="Remover" localSheetId="86">'[8]Remoc. alcanta (A)'!#REF!</definedName>
    <definedName name="Remover" localSheetId="87">'[8]Remoc. alcanta (A)'!#REF!</definedName>
    <definedName name="Remover" localSheetId="88">'[8]Remoc. alcanta (A)'!#REF!</definedName>
    <definedName name="Remover" localSheetId="89">'[8]Remoc. alcanta (A)'!#REF!</definedName>
    <definedName name="Remover" localSheetId="90">'[8]Remoc. alcanta (A)'!#REF!</definedName>
    <definedName name="Remover" localSheetId="91">'[8]Remoc. alcanta (A)'!#REF!</definedName>
    <definedName name="Remover" localSheetId="92">'[8]Remoc. alcanta (A)'!#REF!</definedName>
    <definedName name="Remover" localSheetId="12">'[8]Remoc. alcanta (A)'!#REF!</definedName>
    <definedName name="Remover">'[8]Remoc. alcanta (A)'!#REF!</definedName>
    <definedName name="RES" localSheetId="13">#REF!</definedName>
    <definedName name="RES" localSheetId="14">#REF!</definedName>
    <definedName name="RES" localSheetId="15">#REF!</definedName>
    <definedName name="RES" localSheetId="16">#REF!</definedName>
    <definedName name="RES" localSheetId="17">#REF!</definedName>
    <definedName name="RES" localSheetId="18">#REF!</definedName>
    <definedName name="RES" localSheetId="19">#REF!</definedName>
    <definedName name="RES" localSheetId="20">#REF!</definedName>
    <definedName name="RES" localSheetId="21">#REF!</definedName>
    <definedName name="RES" localSheetId="22">#REF!</definedName>
    <definedName name="RES" localSheetId="24">#REF!</definedName>
    <definedName name="RES" localSheetId="25">#REF!</definedName>
    <definedName name="RES" localSheetId="26">#REF!</definedName>
    <definedName name="RES" localSheetId="27">#REF!</definedName>
    <definedName name="RES" localSheetId="28">#REF!</definedName>
    <definedName name="RES" localSheetId="29">#REF!</definedName>
    <definedName name="RES" localSheetId="31">#REF!</definedName>
    <definedName name="RES" localSheetId="32">#REF!</definedName>
    <definedName name="RES" localSheetId="33">#REF!</definedName>
    <definedName name="RES" localSheetId="35">#REF!</definedName>
    <definedName name="RES" localSheetId="36">#REF!</definedName>
    <definedName name="RES" localSheetId="37">#REF!</definedName>
    <definedName name="RES" localSheetId="38">#REF!</definedName>
    <definedName name="RES" localSheetId="39">#REF!</definedName>
    <definedName name="RES" localSheetId="41">#REF!</definedName>
    <definedName name="RES" localSheetId="42">#REF!</definedName>
    <definedName name="RES" localSheetId="43">#REF!</definedName>
    <definedName name="RES" localSheetId="44">#REF!</definedName>
    <definedName name="RES" localSheetId="45">#REF!</definedName>
    <definedName name="RES" localSheetId="46">#REF!</definedName>
    <definedName name="RES" localSheetId="47">#REF!</definedName>
    <definedName name="RES" localSheetId="48">#REF!</definedName>
    <definedName name="RES" localSheetId="49">#REF!</definedName>
    <definedName name="RES" localSheetId="51">#REF!</definedName>
    <definedName name="RES" localSheetId="53">#REF!</definedName>
    <definedName name="RES" localSheetId="54">#REF!</definedName>
    <definedName name="RES" localSheetId="55">#REF!</definedName>
    <definedName name="RES" localSheetId="56">#REF!</definedName>
    <definedName name="RES" localSheetId="57">#REF!</definedName>
    <definedName name="RES" localSheetId="58">#REF!</definedName>
    <definedName name="RES" localSheetId="59">#REF!</definedName>
    <definedName name="RES" localSheetId="60">#REF!</definedName>
    <definedName name="RES" localSheetId="61">#REF!</definedName>
    <definedName name="RES" localSheetId="62">#REF!</definedName>
    <definedName name="RES" localSheetId="63">#REF!</definedName>
    <definedName name="RES" localSheetId="66">#REF!</definedName>
    <definedName name="RES" localSheetId="70">#REF!</definedName>
    <definedName name="RES" localSheetId="10">#REF!</definedName>
    <definedName name="RES" localSheetId="74">#REF!</definedName>
    <definedName name="RES" localSheetId="75">#REF!</definedName>
    <definedName name="RES" localSheetId="76">#REF!</definedName>
    <definedName name="RES" localSheetId="77">#REF!</definedName>
    <definedName name="RES" localSheetId="78">#REF!</definedName>
    <definedName name="RES" localSheetId="79">#REF!</definedName>
    <definedName name="RES" localSheetId="80">#REF!</definedName>
    <definedName name="RES" localSheetId="82">#REF!</definedName>
    <definedName name="RES" localSheetId="81">#REF!</definedName>
    <definedName name="RES" localSheetId="11">#REF!</definedName>
    <definedName name="RES" localSheetId="83">#REF!</definedName>
    <definedName name="RES" localSheetId="84">#REF!</definedName>
    <definedName name="RES" localSheetId="85">#REF!</definedName>
    <definedName name="RES" localSheetId="86">#REF!</definedName>
    <definedName name="RES" localSheetId="87">#REF!</definedName>
    <definedName name="RES" localSheetId="88">#REF!</definedName>
    <definedName name="RES" localSheetId="89">#REF!</definedName>
    <definedName name="RES" localSheetId="90">#REF!</definedName>
    <definedName name="RES" localSheetId="91">#REF!</definedName>
    <definedName name="RES" localSheetId="92">#REF!</definedName>
    <definedName name="RES" localSheetId="12">#REF!</definedName>
    <definedName name="RES">#REF!</definedName>
    <definedName name="RESUMEN" localSheetId="13">#REF!</definedName>
    <definedName name="RESUMEN" localSheetId="14">#REF!</definedName>
    <definedName name="RESUMEN" localSheetId="15">#REF!</definedName>
    <definedName name="RESUMEN" localSheetId="16">#REF!</definedName>
    <definedName name="RESUMEN" localSheetId="17">#REF!</definedName>
    <definedName name="RESUMEN" localSheetId="18">#REF!</definedName>
    <definedName name="RESUMEN" localSheetId="19">#REF!</definedName>
    <definedName name="RESUMEN" localSheetId="20">#REF!</definedName>
    <definedName name="RESUMEN" localSheetId="21">#REF!</definedName>
    <definedName name="RESUMEN" localSheetId="22">#REF!</definedName>
    <definedName name="RESUMEN" localSheetId="24">#REF!</definedName>
    <definedName name="RESUMEN" localSheetId="25">#REF!</definedName>
    <definedName name="RESUMEN" localSheetId="26">#REF!</definedName>
    <definedName name="RESUMEN" localSheetId="27">#REF!</definedName>
    <definedName name="RESUMEN" localSheetId="28">#REF!</definedName>
    <definedName name="RESUMEN" localSheetId="29">#REF!</definedName>
    <definedName name="RESUMEN" localSheetId="31">#REF!</definedName>
    <definedName name="RESUMEN" localSheetId="32">#REF!</definedName>
    <definedName name="RESUMEN" localSheetId="33">#REF!</definedName>
    <definedName name="RESUMEN" localSheetId="35">#REF!</definedName>
    <definedName name="RESUMEN" localSheetId="36">#REF!</definedName>
    <definedName name="RESUMEN" localSheetId="37">#REF!</definedName>
    <definedName name="RESUMEN" localSheetId="38">#REF!</definedName>
    <definedName name="RESUMEN" localSheetId="39">#REF!</definedName>
    <definedName name="RESUMEN" localSheetId="41">#REF!</definedName>
    <definedName name="RESUMEN" localSheetId="42">#REF!</definedName>
    <definedName name="RESUMEN" localSheetId="43">#REF!</definedName>
    <definedName name="RESUMEN" localSheetId="44">#REF!</definedName>
    <definedName name="RESUMEN" localSheetId="45">#REF!</definedName>
    <definedName name="RESUMEN" localSheetId="46">#REF!</definedName>
    <definedName name="RESUMEN" localSheetId="47">#REF!</definedName>
    <definedName name="RESUMEN" localSheetId="48">#REF!</definedName>
    <definedName name="RESUMEN" localSheetId="49">#REF!</definedName>
    <definedName name="RESUMEN" localSheetId="51">#REF!</definedName>
    <definedName name="RESUMEN" localSheetId="53">#REF!</definedName>
    <definedName name="RESUMEN" localSheetId="54">#REF!</definedName>
    <definedName name="RESUMEN" localSheetId="55">#REF!</definedName>
    <definedName name="RESUMEN" localSheetId="56">#REF!</definedName>
    <definedName name="RESUMEN" localSheetId="57">#REF!</definedName>
    <definedName name="RESUMEN" localSheetId="58">#REF!</definedName>
    <definedName name="RESUMEN" localSheetId="59">#REF!</definedName>
    <definedName name="RESUMEN" localSheetId="60">#REF!</definedName>
    <definedName name="RESUMEN" localSheetId="61">#REF!</definedName>
    <definedName name="RESUMEN" localSheetId="62">#REF!</definedName>
    <definedName name="RESUMEN" localSheetId="63">#REF!</definedName>
    <definedName name="RESUMEN" localSheetId="66">#REF!</definedName>
    <definedName name="RESUMEN" localSheetId="70">#REF!</definedName>
    <definedName name="RESUMEN" localSheetId="10">#REF!</definedName>
    <definedName name="RESUMEN" localSheetId="74">#REF!</definedName>
    <definedName name="RESUMEN" localSheetId="75">#REF!</definedName>
    <definedName name="RESUMEN" localSheetId="76">#REF!</definedName>
    <definedName name="RESUMEN" localSheetId="77">#REF!</definedName>
    <definedName name="RESUMEN" localSheetId="78">#REF!</definedName>
    <definedName name="RESUMEN" localSheetId="79">#REF!</definedName>
    <definedName name="RESUMEN" localSheetId="80">#REF!</definedName>
    <definedName name="RESUMEN" localSheetId="82">#REF!</definedName>
    <definedName name="RESUMEN" localSheetId="81">#REF!</definedName>
    <definedName name="RESUMEN" localSheetId="11">#REF!</definedName>
    <definedName name="RESUMEN" localSheetId="83">#REF!</definedName>
    <definedName name="RESUMEN" localSheetId="84">#REF!</definedName>
    <definedName name="RESUMEN" localSheetId="85">#REF!</definedName>
    <definedName name="RESUMEN" localSheetId="86">#REF!</definedName>
    <definedName name="RESUMEN" localSheetId="87">#REF!</definedName>
    <definedName name="RESUMEN" localSheetId="88">#REF!</definedName>
    <definedName name="RESUMEN" localSheetId="89">#REF!</definedName>
    <definedName name="RESUMEN" localSheetId="90">#REF!</definedName>
    <definedName name="RESUMEN" localSheetId="91">#REF!</definedName>
    <definedName name="RESUMEN" localSheetId="92">#REF!</definedName>
    <definedName name="RESUMEN" localSheetId="12">#REF!</definedName>
    <definedName name="RESUMEN">#REF!</definedName>
    <definedName name="road" localSheetId="13">#REF!</definedName>
    <definedName name="road" localSheetId="14">#REF!</definedName>
    <definedName name="road" localSheetId="15">#REF!</definedName>
    <definedName name="road" localSheetId="16">#REF!</definedName>
    <definedName name="road" localSheetId="17">#REF!</definedName>
    <definedName name="road" localSheetId="18">#REF!</definedName>
    <definedName name="road" localSheetId="19">#REF!</definedName>
    <definedName name="road" localSheetId="20">#REF!</definedName>
    <definedName name="road" localSheetId="21">#REF!</definedName>
    <definedName name="road" localSheetId="22">#REF!</definedName>
    <definedName name="road" localSheetId="24">#REF!</definedName>
    <definedName name="road" localSheetId="25">#REF!</definedName>
    <definedName name="road" localSheetId="26">#REF!</definedName>
    <definedName name="road" localSheetId="27">#REF!</definedName>
    <definedName name="road" localSheetId="28">#REF!</definedName>
    <definedName name="road" localSheetId="29">#REF!</definedName>
    <definedName name="road" localSheetId="31">#REF!</definedName>
    <definedName name="road" localSheetId="32">#REF!</definedName>
    <definedName name="road" localSheetId="33">#REF!</definedName>
    <definedName name="road" localSheetId="35">#REF!</definedName>
    <definedName name="road" localSheetId="36">#REF!</definedName>
    <definedName name="road" localSheetId="37">#REF!</definedName>
    <definedName name="road" localSheetId="38">#REF!</definedName>
    <definedName name="road" localSheetId="39">#REF!</definedName>
    <definedName name="road" localSheetId="41">#REF!</definedName>
    <definedName name="road" localSheetId="42">#REF!</definedName>
    <definedName name="road" localSheetId="43">#REF!</definedName>
    <definedName name="road" localSheetId="44">#REF!</definedName>
    <definedName name="road" localSheetId="45">#REF!</definedName>
    <definedName name="road" localSheetId="46">#REF!</definedName>
    <definedName name="road" localSheetId="47">#REF!</definedName>
    <definedName name="road" localSheetId="48">#REF!</definedName>
    <definedName name="road" localSheetId="49">#REF!</definedName>
    <definedName name="road" localSheetId="51">#REF!</definedName>
    <definedName name="road" localSheetId="53">#REF!</definedName>
    <definedName name="road" localSheetId="54">#REF!</definedName>
    <definedName name="road" localSheetId="55">#REF!</definedName>
    <definedName name="road" localSheetId="56">#REF!</definedName>
    <definedName name="road" localSheetId="57">#REF!</definedName>
    <definedName name="road" localSheetId="58">#REF!</definedName>
    <definedName name="road" localSheetId="59">#REF!</definedName>
    <definedName name="road" localSheetId="60">#REF!</definedName>
    <definedName name="road" localSheetId="61">#REF!</definedName>
    <definedName name="road" localSheetId="62">#REF!</definedName>
    <definedName name="road" localSheetId="63">#REF!</definedName>
    <definedName name="road" localSheetId="66">#REF!</definedName>
    <definedName name="road" localSheetId="70">#REF!</definedName>
    <definedName name="road" localSheetId="10">#REF!</definedName>
    <definedName name="road" localSheetId="74">#REF!</definedName>
    <definedName name="road" localSheetId="75">#REF!</definedName>
    <definedName name="road" localSheetId="76">#REF!</definedName>
    <definedName name="road" localSheetId="77">#REF!</definedName>
    <definedName name="road" localSheetId="78">#REF!</definedName>
    <definedName name="road" localSheetId="79">#REF!</definedName>
    <definedName name="road" localSheetId="80">#REF!</definedName>
    <definedName name="road" localSheetId="82">#REF!</definedName>
    <definedName name="road" localSheetId="81">#REF!</definedName>
    <definedName name="road" localSheetId="11">#REF!</definedName>
    <definedName name="road" localSheetId="83">#REF!</definedName>
    <definedName name="road" localSheetId="84">#REF!</definedName>
    <definedName name="road" localSheetId="85">#REF!</definedName>
    <definedName name="road" localSheetId="86">#REF!</definedName>
    <definedName name="road" localSheetId="87">#REF!</definedName>
    <definedName name="road" localSheetId="88">#REF!</definedName>
    <definedName name="road" localSheetId="89">#REF!</definedName>
    <definedName name="road" localSheetId="90">#REF!</definedName>
    <definedName name="road" localSheetId="91">#REF!</definedName>
    <definedName name="road" localSheetId="92">#REF!</definedName>
    <definedName name="road" localSheetId="12">#REF!</definedName>
    <definedName name="road">#REF!</definedName>
    <definedName name="ROSCABLE_1.2" localSheetId="13">#REF!</definedName>
    <definedName name="ROSCABLE_1.2" localSheetId="14">#REF!</definedName>
    <definedName name="ROSCABLE_1.2" localSheetId="15">#REF!</definedName>
    <definedName name="ROSCABLE_1.2" localSheetId="16">#REF!</definedName>
    <definedName name="ROSCABLE_1.2" localSheetId="17">#REF!</definedName>
    <definedName name="ROSCABLE_1.2" localSheetId="18">#REF!</definedName>
    <definedName name="ROSCABLE_1.2" localSheetId="19">#REF!</definedName>
    <definedName name="ROSCABLE_1.2" localSheetId="20">#REF!</definedName>
    <definedName name="ROSCABLE_1.2" localSheetId="21">#REF!</definedName>
    <definedName name="ROSCABLE_1.2" localSheetId="22">#REF!</definedName>
    <definedName name="ROSCABLE_1.2" localSheetId="24">#REF!</definedName>
    <definedName name="ROSCABLE_1.2" localSheetId="25">#REF!</definedName>
    <definedName name="ROSCABLE_1.2" localSheetId="26">#REF!</definedName>
    <definedName name="ROSCABLE_1.2" localSheetId="27">#REF!</definedName>
    <definedName name="ROSCABLE_1.2" localSheetId="28">#REF!</definedName>
    <definedName name="ROSCABLE_1.2" localSheetId="29">#REF!</definedName>
    <definedName name="ROSCABLE_1.2" localSheetId="31">#REF!</definedName>
    <definedName name="ROSCABLE_1.2" localSheetId="32">#REF!</definedName>
    <definedName name="ROSCABLE_1.2" localSheetId="33">#REF!</definedName>
    <definedName name="ROSCABLE_1.2" localSheetId="35">#REF!</definedName>
    <definedName name="ROSCABLE_1.2" localSheetId="36">#REF!</definedName>
    <definedName name="ROSCABLE_1.2" localSheetId="37">#REF!</definedName>
    <definedName name="ROSCABLE_1.2" localSheetId="38">#REF!</definedName>
    <definedName name="ROSCABLE_1.2" localSheetId="39">#REF!</definedName>
    <definedName name="ROSCABLE_1.2" localSheetId="41">#REF!</definedName>
    <definedName name="ROSCABLE_1.2" localSheetId="42">#REF!</definedName>
    <definedName name="ROSCABLE_1.2" localSheetId="43">#REF!</definedName>
    <definedName name="ROSCABLE_1.2" localSheetId="44">#REF!</definedName>
    <definedName name="ROSCABLE_1.2" localSheetId="45">#REF!</definedName>
    <definedName name="ROSCABLE_1.2" localSheetId="46">#REF!</definedName>
    <definedName name="ROSCABLE_1.2" localSheetId="47">#REF!</definedName>
    <definedName name="ROSCABLE_1.2" localSheetId="48">#REF!</definedName>
    <definedName name="ROSCABLE_1.2" localSheetId="49">#REF!</definedName>
    <definedName name="ROSCABLE_1.2" localSheetId="51">#REF!</definedName>
    <definedName name="ROSCABLE_1.2" localSheetId="53">#REF!</definedName>
    <definedName name="ROSCABLE_1.2" localSheetId="54">#REF!</definedName>
    <definedName name="ROSCABLE_1.2" localSheetId="55">#REF!</definedName>
    <definedName name="ROSCABLE_1.2" localSheetId="56">#REF!</definedName>
    <definedName name="ROSCABLE_1.2" localSheetId="57">#REF!</definedName>
    <definedName name="ROSCABLE_1.2" localSheetId="58">#REF!</definedName>
    <definedName name="ROSCABLE_1.2" localSheetId="59">#REF!</definedName>
    <definedName name="ROSCABLE_1.2" localSheetId="60">#REF!</definedName>
    <definedName name="ROSCABLE_1.2" localSheetId="61">#REF!</definedName>
    <definedName name="ROSCABLE_1.2" localSheetId="62">#REF!</definedName>
    <definedName name="ROSCABLE_1.2" localSheetId="63">#REF!</definedName>
    <definedName name="ROSCABLE_1.2" localSheetId="66">#REF!</definedName>
    <definedName name="ROSCABLE_1.2" localSheetId="70">#REF!</definedName>
    <definedName name="ROSCABLE_1.2" localSheetId="10">#REF!</definedName>
    <definedName name="ROSCABLE_1.2" localSheetId="74">#REF!</definedName>
    <definedName name="ROSCABLE_1.2" localSheetId="75">#REF!</definedName>
    <definedName name="ROSCABLE_1.2" localSheetId="76">#REF!</definedName>
    <definedName name="ROSCABLE_1.2" localSheetId="77">#REF!</definedName>
    <definedName name="ROSCABLE_1.2" localSheetId="78">#REF!</definedName>
    <definedName name="ROSCABLE_1.2" localSheetId="79">#REF!</definedName>
    <definedName name="ROSCABLE_1.2" localSheetId="80">#REF!</definedName>
    <definedName name="ROSCABLE_1.2" localSheetId="82">#REF!</definedName>
    <definedName name="ROSCABLE_1.2" localSheetId="81">#REF!</definedName>
    <definedName name="ROSCABLE_1.2" localSheetId="11">#REF!</definedName>
    <definedName name="ROSCABLE_1.2" localSheetId="83">#REF!</definedName>
    <definedName name="ROSCABLE_1.2" localSheetId="84">#REF!</definedName>
    <definedName name="ROSCABLE_1.2" localSheetId="85">#REF!</definedName>
    <definedName name="ROSCABLE_1.2" localSheetId="86">#REF!</definedName>
    <definedName name="ROSCABLE_1.2" localSheetId="87">#REF!</definedName>
    <definedName name="ROSCABLE_1.2" localSheetId="88">#REF!</definedName>
    <definedName name="ROSCABLE_1.2" localSheetId="89">#REF!</definedName>
    <definedName name="ROSCABLE_1.2" localSheetId="90">#REF!</definedName>
    <definedName name="ROSCABLE_1.2" localSheetId="91">#REF!</definedName>
    <definedName name="ROSCABLE_1.2" localSheetId="92">#REF!</definedName>
    <definedName name="ROSCABLE_1.2" localSheetId="12">#REF!</definedName>
    <definedName name="ROSCABLE_1.2">#REF!</definedName>
    <definedName name="ROSCABLE_2.2" localSheetId="13">#REF!</definedName>
    <definedName name="ROSCABLE_2.2" localSheetId="14">#REF!</definedName>
    <definedName name="ROSCABLE_2.2" localSheetId="15">#REF!</definedName>
    <definedName name="ROSCABLE_2.2" localSheetId="16">#REF!</definedName>
    <definedName name="ROSCABLE_2.2" localSheetId="17">#REF!</definedName>
    <definedName name="ROSCABLE_2.2" localSheetId="18">#REF!</definedName>
    <definedName name="ROSCABLE_2.2" localSheetId="19">#REF!</definedName>
    <definedName name="ROSCABLE_2.2" localSheetId="20">#REF!</definedName>
    <definedName name="ROSCABLE_2.2" localSheetId="21">#REF!</definedName>
    <definedName name="ROSCABLE_2.2" localSheetId="22">#REF!</definedName>
    <definedName name="ROSCABLE_2.2" localSheetId="24">#REF!</definedName>
    <definedName name="ROSCABLE_2.2" localSheetId="25">#REF!</definedName>
    <definedName name="ROSCABLE_2.2" localSheetId="26">#REF!</definedName>
    <definedName name="ROSCABLE_2.2" localSheetId="27">#REF!</definedName>
    <definedName name="ROSCABLE_2.2" localSheetId="28">#REF!</definedName>
    <definedName name="ROSCABLE_2.2" localSheetId="29">#REF!</definedName>
    <definedName name="ROSCABLE_2.2" localSheetId="31">#REF!</definedName>
    <definedName name="ROSCABLE_2.2" localSheetId="32">#REF!</definedName>
    <definedName name="ROSCABLE_2.2" localSheetId="33">#REF!</definedName>
    <definedName name="ROSCABLE_2.2" localSheetId="35">#REF!</definedName>
    <definedName name="ROSCABLE_2.2" localSheetId="36">#REF!</definedName>
    <definedName name="ROSCABLE_2.2" localSheetId="37">#REF!</definedName>
    <definedName name="ROSCABLE_2.2" localSheetId="38">#REF!</definedName>
    <definedName name="ROSCABLE_2.2" localSheetId="39">#REF!</definedName>
    <definedName name="ROSCABLE_2.2" localSheetId="41">#REF!</definedName>
    <definedName name="ROSCABLE_2.2" localSheetId="42">#REF!</definedName>
    <definedName name="ROSCABLE_2.2" localSheetId="43">#REF!</definedName>
    <definedName name="ROSCABLE_2.2" localSheetId="44">#REF!</definedName>
    <definedName name="ROSCABLE_2.2" localSheetId="45">#REF!</definedName>
    <definedName name="ROSCABLE_2.2" localSheetId="46">#REF!</definedName>
    <definedName name="ROSCABLE_2.2" localSheetId="47">#REF!</definedName>
    <definedName name="ROSCABLE_2.2" localSheetId="48">#REF!</definedName>
    <definedName name="ROSCABLE_2.2" localSheetId="49">#REF!</definedName>
    <definedName name="ROSCABLE_2.2" localSheetId="51">#REF!</definedName>
    <definedName name="ROSCABLE_2.2" localSheetId="53">#REF!</definedName>
    <definedName name="ROSCABLE_2.2" localSheetId="54">#REF!</definedName>
    <definedName name="ROSCABLE_2.2" localSheetId="55">#REF!</definedName>
    <definedName name="ROSCABLE_2.2" localSheetId="56">#REF!</definedName>
    <definedName name="ROSCABLE_2.2" localSheetId="57">#REF!</definedName>
    <definedName name="ROSCABLE_2.2" localSheetId="58">#REF!</definedName>
    <definedName name="ROSCABLE_2.2" localSheetId="59">#REF!</definedName>
    <definedName name="ROSCABLE_2.2" localSheetId="60">#REF!</definedName>
    <definedName name="ROSCABLE_2.2" localSheetId="61">#REF!</definedName>
    <definedName name="ROSCABLE_2.2" localSheetId="62">#REF!</definedName>
    <definedName name="ROSCABLE_2.2" localSheetId="63">#REF!</definedName>
    <definedName name="ROSCABLE_2.2" localSheetId="66">#REF!</definedName>
    <definedName name="ROSCABLE_2.2" localSheetId="70">#REF!</definedName>
    <definedName name="ROSCABLE_2.2" localSheetId="10">#REF!</definedName>
    <definedName name="ROSCABLE_2.2" localSheetId="74">#REF!</definedName>
    <definedName name="ROSCABLE_2.2" localSheetId="75">#REF!</definedName>
    <definedName name="ROSCABLE_2.2" localSheetId="76">#REF!</definedName>
    <definedName name="ROSCABLE_2.2" localSheetId="77">#REF!</definedName>
    <definedName name="ROSCABLE_2.2" localSheetId="78">#REF!</definedName>
    <definedName name="ROSCABLE_2.2" localSheetId="79">#REF!</definedName>
    <definedName name="ROSCABLE_2.2" localSheetId="80">#REF!</definedName>
    <definedName name="ROSCABLE_2.2" localSheetId="82">#REF!</definedName>
    <definedName name="ROSCABLE_2.2" localSheetId="81">#REF!</definedName>
    <definedName name="ROSCABLE_2.2" localSheetId="11">#REF!</definedName>
    <definedName name="ROSCABLE_2.2" localSheetId="83">#REF!</definedName>
    <definedName name="ROSCABLE_2.2" localSheetId="84">#REF!</definedName>
    <definedName name="ROSCABLE_2.2" localSheetId="85">#REF!</definedName>
    <definedName name="ROSCABLE_2.2" localSheetId="86">#REF!</definedName>
    <definedName name="ROSCABLE_2.2" localSheetId="87">#REF!</definedName>
    <definedName name="ROSCABLE_2.2" localSheetId="88">#REF!</definedName>
    <definedName name="ROSCABLE_2.2" localSheetId="89">#REF!</definedName>
    <definedName name="ROSCABLE_2.2" localSheetId="90">#REF!</definedName>
    <definedName name="ROSCABLE_2.2" localSheetId="91">#REF!</definedName>
    <definedName name="ROSCABLE_2.2" localSheetId="92">#REF!</definedName>
    <definedName name="ROSCABLE_2.2" localSheetId="12">#REF!</definedName>
    <definedName name="ROSCABLE_2.2">#REF!</definedName>
    <definedName name="ROSCABLE_ISO_1.2" localSheetId="13">#REF!</definedName>
    <definedName name="ROSCABLE_ISO_1.2" localSheetId="14">#REF!</definedName>
    <definedName name="ROSCABLE_ISO_1.2" localSheetId="15">#REF!</definedName>
    <definedName name="ROSCABLE_ISO_1.2" localSheetId="16">#REF!</definedName>
    <definedName name="ROSCABLE_ISO_1.2" localSheetId="17">#REF!</definedName>
    <definedName name="ROSCABLE_ISO_1.2" localSheetId="18">#REF!</definedName>
    <definedName name="ROSCABLE_ISO_1.2" localSheetId="19">#REF!</definedName>
    <definedName name="ROSCABLE_ISO_1.2" localSheetId="20">#REF!</definedName>
    <definedName name="ROSCABLE_ISO_1.2" localSheetId="21">#REF!</definedName>
    <definedName name="ROSCABLE_ISO_1.2" localSheetId="22">#REF!</definedName>
    <definedName name="ROSCABLE_ISO_1.2" localSheetId="24">#REF!</definedName>
    <definedName name="ROSCABLE_ISO_1.2" localSheetId="25">#REF!</definedName>
    <definedName name="ROSCABLE_ISO_1.2" localSheetId="26">#REF!</definedName>
    <definedName name="ROSCABLE_ISO_1.2" localSheetId="27">#REF!</definedName>
    <definedName name="ROSCABLE_ISO_1.2" localSheetId="28">#REF!</definedName>
    <definedName name="ROSCABLE_ISO_1.2" localSheetId="29">#REF!</definedName>
    <definedName name="ROSCABLE_ISO_1.2" localSheetId="31">#REF!</definedName>
    <definedName name="ROSCABLE_ISO_1.2" localSheetId="32">#REF!</definedName>
    <definedName name="ROSCABLE_ISO_1.2" localSheetId="33">#REF!</definedName>
    <definedName name="ROSCABLE_ISO_1.2" localSheetId="35">#REF!</definedName>
    <definedName name="ROSCABLE_ISO_1.2" localSheetId="36">#REF!</definedName>
    <definedName name="ROSCABLE_ISO_1.2" localSheetId="37">#REF!</definedName>
    <definedName name="ROSCABLE_ISO_1.2" localSheetId="38">#REF!</definedName>
    <definedName name="ROSCABLE_ISO_1.2" localSheetId="39">#REF!</definedName>
    <definedName name="ROSCABLE_ISO_1.2" localSheetId="41">#REF!</definedName>
    <definedName name="ROSCABLE_ISO_1.2" localSheetId="42">#REF!</definedName>
    <definedName name="ROSCABLE_ISO_1.2" localSheetId="43">#REF!</definedName>
    <definedName name="ROSCABLE_ISO_1.2" localSheetId="44">#REF!</definedName>
    <definedName name="ROSCABLE_ISO_1.2" localSheetId="45">#REF!</definedName>
    <definedName name="ROSCABLE_ISO_1.2" localSheetId="46">#REF!</definedName>
    <definedName name="ROSCABLE_ISO_1.2" localSheetId="47">#REF!</definedName>
    <definedName name="ROSCABLE_ISO_1.2" localSheetId="48">#REF!</definedName>
    <definedName name="ROSCABLE_ISO_1.2" localSheetId="49">#REF!</definedName>
    <definedName name="ROSCABLE_ISO_1.2" localSheetId="51">#REF!</definedName>
    <definedName name="ROSCABLE_ISO_1.2" localSheetId="53">#REF!</definedName>
    <definedName name="ROSCABLE_ISO_1.2" localSheetId="54">#REF!</definedName>
    <definedName name="ROSCABLE_ISO_1.2" localSheetId="55">#REF!</definedName>
    <definedName name="ROSCABLE_ISO_1.2" localSheetId="56">#REF!</definedName>
    <definedName name="ROSCABLE_ISO_1.2" localSheetId="57">#REF!</definedName>
    <definedName name="ROSCABLE_ISO_1.2" localSheetId="58">#REF!</definedName>
    <definedName name="ROSCABLE_ISO_1.2" localSheetId="59">#REF!</definedName>
    <definedName name="ROSCABLE_ISO_1.2" localSheetId="60">#REF!</definedName>
    <definedName name="ROSCABLE_ISO_1.2" localSheetId="61">#REF!</definedName>
    <definedName name="ROSCABLE_ISO_1.2" localSheetId="62">#REF!</definedName>
    <definedName name="ROSCABLE_ISO_1.2" localSheetId="63">#REF!</definedName>
    <definedName name="ROSCABLE_ISO_1.2" localSheetId="66">#REF!</definedName>
    <definedName name="ROSCABLE_ISO_1.2" localSheetId="70">#REF!</definedName>
    <definedName name="ROSCABLE_ISO_1.2" localSheetId="10">#REF!</definedName>
    <definedName name="ROSCABLE_ISO_1.2" localSheetId="74">#REF!</definedName>
    <definedName name="ROSCABLE_ISO_1.2" localSheetId="75">#REF!</definedName>
    <definedName name="ROSCABLE_ISO_1.2" localSheetId="76">#REF!</definedName>
    <definedName name="ROSCABLE_ISO_1.2" localSheetId="77">#REF!</definedName>
    <definedName name="ROSCABLE_ISO_1.2" localSheetId="78">#REF!</definedName>
    <definedName name="ROSCABLE_ISO_1.2" localSheetId="79">#REF!</definedName>
    <definedName name="ROSCABLE_ISO_1.2" localSheetId="80">#REF!</definedName>
    <definedName name="ROSCABLE_ISO_1.2" localSheetId="82">#REF!</definedName>
    <definedName name="ROSCABLE_ISO_1.2" localSheetId="81">#REF!</definedName>
    <definedName name="ROSCABLE_ISO_1.2" localSheetId="11">#REF!</definedName>
    <definedName name="ROSCABLE_ISO_1.2" localSheetId="83">#REF!</definedName>
    <definedName name="ROSCABLE_ISO_1.2" localSheetId="84">#REF!</definedName>
    <definedName name="ROSCABLE_ISO_1.2" localSheetId="85">#REF!</definedName>
    <definedName name="ROSCABLE_ISO_1.2" localSheetId="86">#REF!</definedName>
    <definedName name="ROSCABLE_ISO_1.2" localSheetId="87">#REF!</definedName>
    <definedName name="ROSCABLE_ISO_1.2" localSheetId="88">#REF!</definedName>
    <definedName name="ROSCABLE_ISO_1.2" localSheetId="89">#REF!</definedName>
    <definedName name="ROSCABLE_ISO_1.2" localSheetId="90">#REF!</definedName>
    <definedName name="ROSCABLE_ISO_1.2" localSheetId="91">#REF!</definedName>
    <definedName name="ROSCABLE_ISO_1.2" localSheetId="92">#REF!</definedName>
    <definedName name="ROSCABLE_ISO_1.2" localSheetId="12">#REF!</definedName>
    <definedName name="ROSCABLE_ISO_1.2">#REF!</definedName>
    <definedName name="ROSCABLE_ISO_2.2" localSheetId="13">#REF!</definedName>
    <definedName name="ROSCABLE_ISO_2.2" localSheetId="14">#REF!</definedName>
    <definedName name="ROSCABLE_ISO_2.2" localSheetId="15">#REF!</definedName>
    <definedName name="ROSCABLE_ISO_2.2" localSheetId="16">#REF!</definedName>
    <definedName name="ROSCABLE_ISO_2.2" localSheetId="17">#REF!</definedName>
    <definedName name="ROSCABLE_ISO_2.2" localSheetId="18">#REF!</definedName>
    <definedName name="ROSCABLE_ISO_2.2" localSheetId="19">#REF!</definedName>
    <definedName name="ROSCABLE_ISO_2.2" localSheetId="20">#REF!</definedName>
    <definedName name="ROSCABLE_ISO_2.2" localSheetId="21">#REF!</definedName>
    <definedName name="ROSCABLE_ISO_2.2" localSheetId="22">#REF!</definedName>
    <definedName name="ROSCABLE_ISO_2.2" localSheetId="24">#REF!</definedName>
    <definedName name="ROSCABLE_ISO_2.2" localSheetId="25">#REF!</definedName>
    <definedName name="ROSCABLE_ISO_2.2" localSheetId="26">#REF!</definedName>
    <definedName name="ROSCABLE_ISO_2.2" localSheetId="27">#REF!</definedName>
    <definedName name="ROSCABLE_ISO_2.2" localSheetId="28">#REF!</definedName>
    <definedName name="ROSCABLE_ISO_2.2" localSheetId="29">#REF!</definedName>
    <definedName name="ROSCABLE_ISO_2.2" localSheetId="31">#REF!</definedName>
    <definedName name="ROSCABLE_ISO_2.2" localSheetId="32">#REF!</definedName>
    <definedName name="ROSCABLE_ISO_2.2" localSheetId="33">#REF!</definedName>
    <definedName name="ROSCABLE_ISO_2.2" localSheetId="35">#REF!</definedName>
    <definedName name="ROSCABLE_ISO_2.2" localSheetId="36">#REF!</definedName>
    <definedName name="ROSCABLE_ISO_2.2" localSheetId="37">#REF!</definedName>
    <definedName name="ROSCABLE_ISO_2.2" localSheetId="38">#REF!</definedName>
    <definedName name="ROSCABLE_ISO_2.2" localSheetId="39">#REF!</definedName>
    <definedName name="ROSCABLE_ISO_2.2" localSheetId="41">#REF!</definedName>
    <definedName name="ROSCABLE_ISO_2.2" localSheetId="42">#REF!</definedName>
    <definedName name="ROSCABLE_ISO_2.2" localSheetId="43">#REF!</definedName>
    <definedName name="ROSCABLE_ISO_2.2" localSheetId="44">#REF!</definedName>
    <definedName name="ROSCABLE_ISO_2.2" localSheetId="45">#REF!</definedName>
    <definedName name="ROSCABLE_ISO_2.2" localSheetId="46">#REF!</definedName>
    <definedName name="ROSCABLE_ISO_2.2" localSheetId="47">#REF!</definedName>
    <definedName name="ROSCABLE_ISO_2.2" localSheetId="48">#REF!</definedName>
    <definedName name="ROSCABLE_ISO_2.2" localSheetId="49">#REF!</definedName>
    <definedName name="ROSCABLE_ISO_2.2" localSheetId="51">#REF!</definedName>
    <definedName name="ROSCABLE_ISO_2.2" localSheetId="53">#REF!</definedName>
    <definedName name="ROSCABLE_ISO_2.2" localSheetId="54">#REF!</definedName>
    <definedName name="ROSCABLE_ISO_2.2" localSheetId="55">#REF!</definedName>
    <definedName name="ROSCABLE_ISO_2.2" localSheetId="56">#REF!</definedName>
    <definedName name="ROSCABLE_ISO_2.2" localSheetId="57">#REF!</definedName>
    <definedName name="ROSCABLE_ISO_2.2" localSheetId="58">#REF!</definedName>
    <definedName name="ROSCABLE_ISO_2.2" localSheetId="59">#REF!</definedName>
    <definedName name="ROSCABLE_ISO_2.2" localSheetId="60">#REF!</definedName>
    <definedName name="ROSCABLE_ISO_2.2" localSheetId="61">#REF!</definedName>
    <definedName name="ROSCABLE_ISO_2.2" localSheetId="62">#REF!</definedName>
    <definedName name="ROSCABLE_ISO_2.2" localSheetId="63">#REF!</definedName>
    <definedName name="ROSCABLE_ISO_2.2" localSheetId="66">#REF!</definedName>
    <definedName name="ROSCABLE_ISO_2.2" localSheetId="70">#REF!</definedName>
    <definedName name="ROSCABLE_ISO_2.2" localSheetId="10">#REF!</definedName>
    <definedName name="ROSCABLE_ISO_2.2" localSheetId="74">#REF!</definedName>
    <definedName name="ROSCABLE_ISO_2.2" localSheetId="75">#REF!</definedName>
    <definedName name="ROSCABLE_ISO_2.2" localSheetId="76">#REF!</definedName>
    <definedName name="ROSCABLE_ISO_2.2" localSheetId="77">#REF!</definedName>
    <definedName name="ROSCABLE_ISO_2.2" localSheetId="78">#REF!</definedName>
    <definedName name="ROSCABLE_ISO_2.2" localSheetId="79">#REF!</definedName>
    <definedName name="ROSCABLE_ISO_2.2" localSheetId="80">#REF!</definedName>
    <definedName name="ROSCABLE_ISO_2.2" localSheetId="82">#REF!</definedName>
    <definedName name="ROSCABLE_ISO_2.2" localSheetId="81">#REF!</definedName>
    <definedName name="ROSCABLE_ISO_2.2" localSheetId="11">#REF!</definedName>
    <definedName name="ROSCABLE_ISO_2.2" localSheetId="83">#REF!</definedName>
    <definedName name="ROSCABLE_ISO_2.2" localSheetId="84">#REF!</definedName>
    <definedName name="ROSCABLE_ISO_2.2" localSheetId="85">#REF!</definedName>
    <definedName name="ROSCABLE_ISO_2.2" localSheetId="86">#REF!</definedName>
    <definedName name="ROSCABLE_ISO_2.2" localSheetId="87">#REF!</definedName>
    <definedName name="ROSCABLE_ISO_2.2" localSheetId="88">#REF!</definedName>
    <definedName name="ROSCABLE_ISO_2.2" localSheetId="89">#REF!</definedName>
    <definedName name="ROSCABLE_ISO_2.2" localSheetId="90">#REF!</definedName>
    <definedName name="ROSCABLE_ISO_2.2" localSheetId="91">#REF!</definedName>
    <definedName name="ROSCABLE_ISO_2.2" localSheetId="92">#REF!</definedName>
    <definedName name="ROSCABLE_ISO_2.2" localSheetId="12">#REF!</definedName>
    <definedName name="ROSCABLE_ISO_2.2">#REF!</definedName>
    <definedName name="rou" localSheetId="13">#REF!</definedName>
    <definedName name="rou" localSheetId="14">#REF!</definedName>
    <definedName name="rou" localSheetId="15">#REF!</definedName>
    <definedName name="rou" localSheetId="16">#REF!</definedName>
    <definedName name="rou" localSheetId="17">#REF!</definedName>
    <definedName name="rou" localSheetId="18">#REF!</definedName>
    <definedName name="rou" localSheetId="19">#REF!</definedName>
    <definedName name="rou" localSheetId="20">#REF!</definedName>
    <definedName name="rou" localSheetId="21">#REF!</definedName>
    <definedName name="rou" localSheetId="22">#REF!</definedName>
    <definedName name="rou" localSheetId="24">#REF!</definedName>
    <definedName name="rou" localSheetId="25">#REF!</definedName>
    <definedName name="rou" localSheetId="26">#REF!</definedName>
    <definedName name="rou" localSheetId="27">#REF!</definedName>
    <definedName name="rou" localSheetId="28">#REF!</definedName>
    <definedName name="rou" localSheetId="29">#REF!</definedName>
    <definedName name="rou" localSheetId="31">#REF!</definedName>
    <definedName name="rou" localSheetId="32">#REF!</definedName>
    <definedName name="rou" localSheetId="33">#REF!</definedName>
    <definedName name="rou" localSheetId="35">#REF!</definedName>
    <definedName name="rou" localSheetId="36">#REF!</definedName>
    <definedName name="rou" localSheetId="37">#REF!</definedName>
    <definedName name="rou" localSheetId="38">#REF!</definedName>
    <definedName name="rou" localSheetId="39">#REF!</definedName>
    <definedName name="rou" localSheetId="41">#REF!</definedName>
    <definedName name="rou" localSheetId="42">#REF!</definedName>
    <definedName name="rou" localSheetId="43">#REF!</definedName>
    <definedName name="rou" localSheetId="44">#REF!</definedName>
    <definedName name="rou" localSheetId="45">#REF!</definedName>
    <definedName name="rou" localSheetId="46">#REF!</definedName>
    <definedName name="rou" localSheetId="47">#REF!</definedName>
    <definedName name="rou" localSheetId="48">#REF!</definedName>
    <definedName name="rou" localSheetId="49">#REF!</definedName>
    <definedName name="rou" localSheetId="51">#REF!</definedName>
    <definedName name="rou" localSheetId="53">#REF!</definedName>
    <definedName name="rou" localSheetId="54">#REF!</definedName>
    <definedName name="rou" localSheetId="55">#REF!</definedName>
    <definedName name="rou" localSheetId="56">#REF!</definedName>
    <definedName name="rou" localSheetId="57">#REF!</definedName>
    <definedName name="rou" localSheetId="58">#REF!</definedName>
    <definedName name="rou" localSheetId="59">#REF!</definedName>
    <definedName name="rou" localSheetId="60">#REF!</definedName>
    <definedName name="rou" localSheetId="61">#REF!</definedName>
    <definedName name="rou" localSheetId="62">#REF!</definedName>
    <definedName name="rou" localSheetId="63">#REF!</definedName>
    <definedName name="rou" localSheetId="66">#REF!</definedName>
    <definedName name="rou" localSheetId="70">#REF!</definedName>
    <definedName name="rou" localSheetId="10">#REF!</definedName>
    <definedName name="rou" localSheetId="74">#REF!</definedName>
    <definedName name="rou" localSheetId="75">#REF!</definedName>
    <definedName name="rou" localSheetId="76">#REF!</definedName>
    <definedName name="rou" localSheetId="77">#REF!</definedName>
    <definedName name="rou" localSheetId="78">#REF!</definedName>
    <definedName name="rou" localSheetId="79">#REF!</definedName>
    <definedName name="rou" localSheetId="80">#REF!</definedName>
    <definedName name="rou" localSheetId="82">#REF!</definedName>
    <definedName name="rou" localSheetId="81">#REF!</definedName>
    <definedName name="rou" localSheetId="11">#REF!</definedName>
    <definedName name="rou" localSheetId="83">#REF!</definedName>
    <definedName name="rou" localSheetId="84">#REF!</definedName>
    <definedName name="rou" localSheetId="85">#REF!</definedName>
    <definedName name="rou" localSheetId="86">#REF!</definedName>
    <definedName name="rou" localSheetId="87">#REF!</definedName>
    <definedName name="rou" localSheetId="88">#REF!</definedName>
    <definedName name="rou" localSheetId="89">#REF!</definedName>
    <definedName name="rou" localSheetId="90">#REF!</definedName>
    <definedName name="rou" localSheetId="91">#REF!</definedName>
    <definedName name="rou" localSheetId="92">#REF!</definedName>
    <definedName name="rou" localSheetId="12">#REF!</definedName>
    <definedName name="rou">#REF!</definedName>
    <definedName name="RUBRO">[23]RUBROS!$A$6:$J$373</definedName>
    <definedName name="RUBRO1">[24]PUcalculo!$C$9</definedName>
    <definedName name="RUBRO10">[24]PUcalculo!$C$648</definedName>
    <definedName name="RUBRO11">[24]PUcalculo!$C$719</definedName>
    <definedName name="RUBRO12">[24]PUcalculo!$C$790</definedName>
    <definedName name="RUBRO13">[24]PUcalculo!$C$861</definedName>
    <definedName name="RUBRO14">[24]PUcalculo!$C$932</definedName>
    <definedName name="RUBRO15">[24]PUcalculo!$C$1003</definedName>
    <definedName name="RUBRO16">[24]PUcalculo!$C$1074</definedName>
    <definedName name="RUBRO17">[24]PUcalculo!$C$1145</definedName>
    <definedName name="RUBRO18">[24]PUcalculo!$C$1216</definedName>
    <definedName name="RUBRO19">[24]PUcalculo!$C$1287</definedName>
    <definedName name="RUBRO2">[24]PUcalculo!$C$80</definedName>
    <definedName name="RUBRO20">[24]PUcalculo!$C$1358</definedName>
    <definedName name="RUBRO21">[24]PUcalculo!$C$1429</definedName>
    <definedName name="RUBRO22">[24]PUcalculo!$C$1500</definedName>
    <definedName name="RUBRO23">[24]PUcalculo!$C$1571</definedName>
    <definedName name="RUBRO24">[24]PUcalculo!$C$1642</definedName>
    <definedName name="RUBRO25">[24]PUcalculo!$C$1713</definedName>
    <definedName name="RUBRO26">[24]PUcalculo!$C$1784</definedName>
    <definedName name="RUBRO27">[24]PUcalculo!$C$1855</definedName>
    <definedName name="RUBRO28">[24]PUcalculo!$C$1926</definedName>
    <definedName name="RUBRO29">[24]PUcalculo!$C$1997</definedName>
    <definedName name="RUBRO3">[24]PUcalculo!$C$151</definedName>
    <definedName name="RUBRO30">[24]PUcalculo!$C$2068</definedName>
    <definedName name="RUBRO31">[24]PUcalculo!$C$2139</definedName>
    <definedName name="RUBRO32">[24]PUcalculo!$C$2210</definedName>
    <definedName name="RUBRO33">[24]PUcalculo!$C$2281</definedName>
    <definedName name="RUBRO34">[24]PUcalculo!$C$2352</definedName>
    <definedName name="RUBRO35">[24]PUcalculo!$C$2423</definedName>
    <definedName name="RUBRO36">[24]PUcalculo!$C$2494</definedName>
    <definedName name="RUBRO37">[24]PUcalculo!$C$2565</definedName>
    <definedName name="RUBRO38">[24]PUcalculo!$C$2635</definedName>
    <definedName name="RUBRO39">[24]PUcalculo!$C$2706</definedName>
    <definedName name="RUBRO4">[24]PUcalculo!$C$222</definedName>
    <definedName name="RUBRO40">[24]PUcalculo!$C$2777</definedName>
    <definedName name="RUBRO41">[24]PUcalculo!$C$2848</definedName>
    <definedName name="RUBRO42">[24]PUcalculo!$C$2919</definedName>
    <definedName name="RUBRO43">[24]PUcalculo!$C$2990</definedName>
    <definedName name="RUBRO44">[24]PUcalculo!$C$3061</definedName>
    <definedName name="RUBRO45">[24]PUcalculo!$C$3132</definedName>
    <definedName name="RUBRO46">[24]PUcalculo!$C$3203</definedName>
    <definedName name="RUBRO47">[24]PUcalculo!$C$3274</definedName>
    <definedName name="RUBRO48">[24]PUcalculo!$C$3345</definedName>
    <definedName name="RUBRO49">[24]PUcalculo!$C$3416</definedName>
    <definedName name="RUBRO5">[24]PUcalculo!$C$293</definedName>
    <definedName name="RUBRO50">[24]PUcalculo!$C$3487</definedName>
    <definedName name="RUBRO51">[24]PUcalculo!$C$3558</definedName>
    <definedName name="RUBRO52">[24]PUcalculo!$C$3629</definedName>
    <definedName name="RUBRO53">[24]PUcalculo!$C$3700</definedName>
    <definedName name="RUBRO54">[24]PUcalculo!$C$3771</definedName>
    <definedName name="RUBRO55">[24]PUcalculo!$C$3842</definedName>
    <definedName name="RUBRO56">[24]PUcalculo!$C$3913</definedName>
    <definedName name="RUBRO57">[24]PUcalculo!$C$3984</definedName>
    <definedName name="RUBRO58">[24]PUcalculo!$C$4055</definedName>
    <definedName name="RUBRO59">[24]PUcalculo!$C$4126</definedName>
    <definedName name="RUBRO6">[24]PUcalculo!$C$364</definedName>
    <definedName name="RUBRO60">[24]PUcalculo!$C$4197</definedName>
    <definedName name="RUBRO61">[24]PUcalculo!$C$4268</definedName>
    <definedName name="RUBRO62">[24]PUcalculo!$C$4339</definedName>
    <definedName name="RUBRO63">[24]PUcalculo!$C$4410</definedName>
    <definedName name="RUBRO64">[24]PUcalculo!$C$4481</definedName>
    <definedName name="RUBRO65">[24]PUcalculo!$C$4552</definedName>
    <definedName name="RUBRO66">[24]PUcalculo!$C$4623</definedName>
    <definedName name="RUBRO67">[24]PUcalculo!$C$4694</definedName>
    <definedName name="RUBRO68">[24]PUcalculo!$C$4765</definedName>
    <definedName name="RUBRO69">[24]PUcalculo!$C$4836</definedName>
    <definedName name="RUBRO7">[24]PUcalculo!$C$435</definedName>
    <definedName name="RUBRO70">[24]PUcalculo!$C$4907</definedName>
    <definedName name="RUBRO71">[24]PUcalculo!$C$4978</definedName>
    <definedName name="RUBRO72">[24]PUcalculo!$C$5049</definedName>
    <definedName name="RUBRO73">[24]PUcalculo!$C$5120</definedName>
    <definedName name="RUBRO74">[24]PUcalculo!$C$5191</definedName>
    <definedName name="RUBRO75">[24]PUcalculo!$C$5262</definedName>
    <definedName name="RUBRO76">[24]PUcalculo!$C$5333</definedName>
    <definedName name="RUBRO77">[24]PUcalculo!$C$5404</definedName>
    <definedName name="RUBRO78">[24]PUcalculo!$C$5475</definedName>
    <definedName name="RUBRO79">[24]PUcalculo!$C$5546</definedName>
    <definedName name="RUBRO8">[24]PUcalculo!$C$506</definedName>
    <definedName name="RUBRO80">[24]PUcalculo!$C$5617</definedName>
    <definedName name="RUBRO81">[24]PUcalculo!$C$5688</definedName>
    <definedName name="RUBRO82">[24]PUcalculo!$C$5759</definedName>
    <definedName name="RUBRO83">[24]PUcalculo!$C$5830</definedName>
    <definedName name="RUBRO84">[24]PUcalculo!$C$5901</definedName>
    <definedName name="RUBRO85">[24]PUcalculo!$C$5972</definedName>
    <definedName name="RUBRO86">[24]PUcalculo!$C$6043</definedName>
    <definedName name="RUBRO87">[24]PUcalculo!$C$6114</definedName>
    <definedName name="RUBRO88">[24]PUcalculo!$C$6185</definedName>
    <definedName name="RUBRO89">[24]PUcalculo!$C$6256</definedName>
    <definedName name="RUBRO9">[24]PUcalculo!$C$577</definedName>
    <definedName name="RUBRO90">[24]PUcalculo!$C$6327</definedName>
    <definedName name="rubros" localSheetId="2">'[25]BASE DATOS'!$A$1:$IV$65536</definedName>
    <definedName name="RUBROS">'[26]BAL FIALLOS 1'!$A$15:$G$140</definedName>
    <definedName name="S" localSheetId="13">#REF!</definedName>
    <definedName name="S" localSheetId="14">#REF!</definedName>
    <definedName name="S" localSheetId="15">#REF!</definedName>
    <definedName name="S" localSheetId="16">#REF!</definedName>
    <definedName name="S" localSheetId="17">#REF!</definedName>
    <definedName name="S" localSheetId="18">#REF!</definedName>
    <definedName name="S" localSheetId="19">#REF!</definedName>
    <definedName name="S" localSheetId="20">#REF!</definedName>
    <definedName name="S" localSheetId="21">#REF!</definedName>
    <definedName name="S" localSheetId="22">#REF!</definedName>
    <definedName name="S" localSheetId="24">#REF!</definedName>
    <definedName name="S" localSheetId="25">#REF!</definedName>
    <definedName name="S" localSheetId="26">#REF!</definedName>
    <definedName name="S" localSheetId="27">#REF!</definedName>
    <definedName name="S" localSheetId="28">#REF!</definedName>
    <definedName name="S" localSheetId="29">#REF!</definedName>
    <definedName name="S" localSheetId="31">#REF!</definedName>
    <definedName name="S" localSheetId="32">#REF!</definedName>
    <definedName name="S" localSheetId="33">#REF!</definedName>
    <definedName name="S" localSheetId="35">#REF!</definedName>
    <definedName name="S" localSheetId="36">#REF!</definedName>
    <definedName name="S" localSheetId="37">#REF!</definedName>
    <definedName name="S" localSheetId="38">#REF!</definedName>
    <definedName name="S" localSheetId="39">#REF!</definedName>
    <definedName name="S" localSheetId="41">#REF!</definedName>
    <definedName name="S" localSheetId="42">#REF!</definedName>
    <definedName name="S" localSheetId="43">#REF!</definedName>
    <definedName name="S" localSheetId="44">#REF!</definedName>
    <definedName name="S" localSheetId="45">#REF!</definedName>
    <definedName name="S" localSheetId="46">#REF!</definedName>
    <definedName name="S" localSheetId="47">#REF!</definedName>
    <definedName name="S" localSheetId="48">#REF!</definedName>
    <definedName name="S" localSheetId="49">#REF!</definedName>
    <definedName name="S" localSheetId="51">#REF!</definedName>
    <definedName name="S" localSheetId="53">#REF!</definedName>
    <definedName name="S" localSheetId="54">#REF!</definedName>
    <definedName name="S" localSheetId="55">#REF!</definedName>
    <definedName name="S" localSheetId="56">#REF!</definedName>
    <definedName name="S" localSheetId="57">#REF!</definedName>
    <definedName name="S" localSheetId="58">#REF!</definedName>
    <definedName name="S" localSheetId="59">#REF!</definedName>
    <definedName name="S" localSheetId="60">#REF!</definedName>
    <definedName name="S" localSheetId="61">#REF!</definedName>
    <definedName name="S" localSheetId="62">#REF!</definedName>
    <definedName name="S" localSheetId="63">#REF!</definedName>
    <definedName name="S" localSheetId="66">#REF!</definedName>
    <definedName name="S" localSheetId="70">#REF!</definedName>
    <definedName name="S" localSheetId="10">#REF!</definedName>
    <definedName name="S" localSheetId="74">#REF!</definedName>
    <definedName name="S" localSheetId="75">#REF!</definedName>
    <definedName name="S" localSheetId="76">#REF!</definedName>
    <definedName name="S" localSheetId="77">#REF!</definedName>
    <definedName name="S" localSheetId="78">#REF!</definedName>
    <definedName name="S" localSheetId="79">#REF!</definedName>
    <definedName name="S" localSheetId="80">#REF!</definedName>
    <definedName name="S" localSheetId="82">#REF!</definedName>
    <definedName name="S" localSheetId="81">#REF!</definedName>
    <definedName name="S" localSheetId="11">#REF!</definedName>
    <definedName name="S" localSheetId="83">#REF!</definedName>
    <definedName name="S" localSheetId="84">#REF!</definedName>
    <definedName name="S" localSheetId="85">#REF!</definedName>
    <definedName name="S" localSheetId="86">#REF!</definedName>
    <definedName name="S" localSheetId="87">#REF!</definedName>
    <definedName name="S" localSheetId="88">#REF!</definedName>
    <definedName name="S" localSheetId="89">#REF!</definedName>
    <definedName name="S" localSheetId="90">#REF!</definedName>
    <definedName name="S" localSheetId="91">#REF!</definedName>
    <definedName name="S" localSheetId="92">#REF!</definedName>
    <definedName name="S" localSheetId="12">#REF!</definedName>
    <definedName name="S">#REF!</definedName>
    <definedName name="SHARED_FORMULA_0">#N/A</definedName>
    <definedName name="SHARED_FORMULA_1">#N/A</definedName>
    <definedName name="SHARED_FORMULA_10">#N/A</definedName>
    <definedName name="SHARED_FORMULA_11">#N/A</definedName>
    <definedName name="SHARED_FORMULA_12">#N/A</definedName>
    <definedName name="SHARED_FORMULA_13">#N/A</definedName>
    <definedName name="SHARED_FORMULA_14">#N/A</definedName>
    <definedName name="SHARED_FORMULA_15">#N/A</definedName>
    <definedName name="SHARED_FORMULA_16">#N/A</definedName>
    <definedName name="SHARED_FORMULA_17">#N/A</definedName>
    <definedName name="SHARED_FORMULA_18">#N/A</definedName>
    <definedName name="SHARED_FORMULA_19">#N/A</definedName>
    <definedName name="SHARED_FORMULA_2">#N/A</definedName>
    <definedName name="SHARED_FORMULA_20">#N/A</definedName>
    <definedName name="SHARED_FORMULA_21">#N/A</definedName>
    <definedName name="SHARED_FORMULA_22">#N/A</definedName>
    <definedName name="SHARED_FORMULA_23">#N/A</definedName>
    <definedName name="SHARED_FORMULA_24">#N/A</definedName>
    <definedName name="SHARED_FORMULA_25">#N/A</definedName>
    <definedName name="SHARED_FORMULA_26">#N/A</definedName>
    <definedName name="SHARED_FORMULA_27">#N/A</definedName>
    <definedName name="SHARED_FORMULA_28">#N/A</definedName>
    <definedName name="SHARED_FORMULA_29">#N/A</definedName>
    <definedName name="SHARED_FORMULA_3">#N/A</definedName>
    <definedName name="SHARED_FORMULA_30">#N/A</definedName>
    <definedName name="SHARED_FORMULA_31">#N/A</definedName>
    <definedName name="SHARED_FORMULA_32">#N/A</definedName>
    <definedName name="SHARED_FORMULA_33">#N/A</definedName>
    <definedName name="SHARED_FORMULA_34">#N/A</definedName>
    <definedName name="SHARED_FORMULA_35">#N/A</definedName>
    <definedName name="SHARED_FORMULA_4">#N/A</definedName>
    <definedName name="SHARED_FORMULA_5">#N/A</definedName>
    <definedName name="SHARED_FORMULA_6">#N/A</definedName>
    <definedName name="SHARED_FORMULA_7">#N/A</definedName>
    <definedName name="SHARED_FORMULA_8">#N/A</definedName>
    <definedName name="SHARED_FORMULA_9">#N/A</definedName>
    <definedName name="SMV" localSheetId="13">[27]Rol1!#REF!</definedName>
    <definedName name="SMV" localSheetId="14">[27]Rol1!#REF!</definedName>
    <definedName name="SMV" localSheetId="15">[27]Rol1!#REF!</definedName>
    <definedName name="SMV" localSheetId="16">[27]Rol1!#REF!</definedName>
    <definedName name="SMV" localSheetId="17">[27]Rol1!#REF!</definedName>
    <definedName name="SMV" localSheetId="18">[27]Rol1!#REF!</definedName>
    <definedName name="SMV" localSheetId="19">[27]Rol1!#REF!</definedName>
    <definedName name="SMV" localSheetId="20">[27]Rol1!#REF!</definedName>
    <definedName name="SMV" localSheetId="21">[27]Rol1!#REF!</definedName>
    <definedName name="SMV" localSheetId="22">[27]Rol1!#REF!</definedName>
    <definedName name="SMV" localSheetId="24">[27]Rol1!#REF!</definedName>
    <definedName name="SMV" localSheetId="25">[27]Rol1!#REF!</definedName>
    <definedName name="SMV" localSheetId="26">[27]Rol1!#REF!</definedName>
    <definedName name="SMV" localSheetId="27">[27]Rol1!#REF!</definedName>
    <definedName name="SMV" localSheetId="28">[27]Rol1!#REF!</definedName>
    <definedName name="SMV" localSheetId="29">[27]Rol1!#REF!</definedName>
    <definedName name="SMV" localSheetId="31">[27]Rol1!#REF!</definedName>
    <definedName name="SMV" localSheetId="32">[27]Rol1!#REF!</definedName>
    <definedName name="SMV" localSheetId="33">[27]Rol1!#REF!</definedName>
    <definedName name="SMV" localSheetId="35">[27]Rol1!#REF!</definedName>
    <definedName name="SMV" localSheetId="36">[27]Rol1!#REF!</definedName>
    <definedName name="SMV" localSheetId="37">[27]Rol1!#REF!</definedName>
    <definedName name="SMV" localSheetId="38">[27]Rol1!#REF!</definedName>
    <definedName name="SMV" localSheetId="39">[27]Rol1!#REF!</definedName>
    <definedName name="SMV" localSheetId="41">[27]Rol1!#REF!</definedName>
    <definedName name="SMV" localSheetId="42">[27]Rol1!#REF!</definedName>
    <definedName name="SMV" localSheetId="43">[27]Rol1!#REF!</definedName>
    <definedName name="SMV" localSheetId="44">[27]Rol1!#REF!</definedName>
    <definedName name="SMV" localSheetId="45">[27]Rol1!#REF!</definedName>
    <definedName name="SMV" localSheetId="46">[27]Rol1!#REF!</definedName>
    <definedName name="SMV" localSheetId="47">[27]Rol1!#REF!</definedName>
    <definedName name="SMV" localSheetId="48">[27]Rol1!#REF!</definedName>
    <definedName name="SMV" localSheetId="49">[27]Rol1!#REF!</definedName>
    <definedName name="SMV" localSheetId="51">[27]Rol1!#REF!</definedName>
    <definedName name="SMV" localSheetId="53">[27]Rol1!#REF!</definedName>
    <definedName name="SMV" localSheetId="54">[27]Rol1!#REF!</definedName>
    <definedName name="SMV" localSheetId="55">[27]Rol1!#REF!</definedName>
    <definedName name="SMV" localSheetId="56">[27]Rol1!#REF!</definedName>
    <definedName name="SMV" localSheetId="57">[27]Rol1!#REF!</definedName>
    <definedName name="SMV" localSheetId="58">[27]Rol1!#REF!</definedName>
    <definedName name="SMV" localSheetId="59">[27]Rol1!#REF!</definedName>
    <definedName name="SMV" localSheetId="60">[27]Rol1!#REF!</definedName>
    <definedName name="SMV" localSheetId="61">[27]Rol1!#REF!</definedName>
    <definedName name="SMV" localSheetId="62">[27]Rol1!#REF!</definedName>
    <definedName name="SMV" localSheetId="63">[27]Rol1!#REF!</definedName>
    <definedName name="SMV" localSheetId="66">[27]Rol1!#REF!</definedName>
    <definedName name="SMV" localSheetId="70">[27]Rol1!#REF!</definedName>
    <definedName name="SMV" localSheetId="10">[27]Rol1!#REF!</definedName>
    <definedName name="SMV" localSheetId="74">[27]Rol1!#REF!</definedName>
    <definedName name="SMV" localSheetId="75">[27]Rol1!#REF!</definedName>
    <definedName name="SMV" localSheetId="76">[27]Rol1!#REF!</definedName>
    <definedName name="SMV" localSheetId="77">[27]Rol1!#REF!</definedName>
    <definedName name="SMV" localSheetId="78">[27]Rol1!#REF!</definedName>
    <definedName name="SMV" localSheetId="79">[27]Rol1!#REF!</definedName>
    <definedName name="SMV" localSheetId="80">[27]Rol1!#REF!</definedName>
    <definedName name="SMV" localSheetId="82">[27]Rol1!#REF!</definedName>
    <definedName name="SMV" localSheetId="81">[27]Rol1!#REF!</definedName>
    <definedName name="SMV" localSheetId="11">[27]Rol1!#REF!</definedName>
    <definedName name="SMV" localSheetId="83">[27]Rol1!#REF!</definedName>
    <definedName name="SMV" localSheetId="84">[27]Rol1!#REF!</definedName>
    <definedName name="SMV" localSheetId="85">[27]Rol1!#REF!</definedName>
    <definedName name="SMV" localSheetId="86">[27]Rol1!#REF!</definedName>
    <definedName name="SMV" localSheetId="87">[27]Rol1!#REF!</definedName>
    <definedName name="SMV" localSheetId="88">[27]Rol1!#REF!</definedName>
    <definedName name="SMV" localSheetId="89">[27]Rol1!#REF!</definedName>
    <definedName name="SMV" localSheetId="90">[27]Rol1!#REF!</definedName>
    <definedName name="SMV" localSheetId="91">[27]Rol1!#REF!</definedName>
    <definedName name="SMV" localSheetId="92">[27]Rol1!#REF!</definedName>
    <definedName name="SMV" localSheetId="12">[27]Rol1!#REF!</definedName>
    <definedName name="SMV">[27]Rol1!#REF!</definedName>
    <definedName name="SOLDABLE_1.1" localSheetId="13">#REF!</definedName>
    <definedName name="SOLDABLE_1.1" localSheetId="14">#REF!</definedName>
    <definedName name="SOLDABLE_1.1" localSheetId="15">#REF!</definedName>
    <definedName name="SOLDABLE_1.1" localSheetId="16">#REF!</definedName>
    <definedName name="SOLDABLE_1.1" localSheetId="17">#REF!</definedName>
    <definedName name="SOLDABLE_1.1" localSheetId="18">#REF!</definedName>
    <definedName name="SOLDABLE_1.1" localSheetId="19">#REF!</definedName>
    <definedName name="SOLDABLE_1.1" localSheetId="20">#REF!</definedName>
    <definedName name="SOLDABLE_1.1" localSheetId="21">#REF!</definedName>
    <definedName name="SOLDABLE_1.1" localSheetId="22">#REF!</definedName>
    <definedName name="SOLDABLE_1.1" localSheetId="24">#REF!</definedName>
    <definedName name="SOLDABLE_1.1" localSheetId="25">#REF!</definedName>
    <definedName name="SOLDABLE_1.1" localSheetId="26">#REF!</definedName>
    <definedName name="SOLDABLE_1.1" localSheetId="27">#REF!</definedName>
    <definedName name="SOLDABLE_1.1" localSheetId="28">#REF!</definedName>
    <definedName name="SOLDABLE_1.1" localSheetId="29">#REF!</definedName>
    <definedName name="SOLDABLE_1.1" localSheetId="31">#REF!</definedName>
    <definedName name="SOLDABLE_1.1" localSheetId="32">#REF!</definedName>
    <definedName name="SOLDABLE_1.1" localSheetId="33">#REF!</definedName>
    <definedName name="SOLDABLE_1.1" localSheetId="35">#REF!</definedName>
    <definedName name="SOLDABLE_1.1" localSheetId="36">#REF!</definedName>
    <definedName name="SOLDABLE_1.1" localSheetId="37">#REF!</definedName>
    <definedName name="SOLDABLE_1.1" localSheetId="38">#REF!</definedName>
    <definedName name="SOLDABLE_1.1" localSheetId="39">#REF!</definedName>
    <definedName name="SOLDABLE_1.1" localSheetId="41">#REF!</definedName>
    <definedName name="SOLDABLE_1.1" localSheetId="42">#REF!</definedName>
    <definedName name="SOLDABLE_1.1" localSheetId="43">#REF!</definedName>
    <definedName name="SOLDABLE_1.1" localSheetId="44">#REF!</definedName>
    <definedName name="SOLDABLE_1.1" localSheetId="45">#REF!</definedName>
    <definedName name="SOLDABLE_1.1" localSheetId="46">#REF!</definedName>
    <definedName name="SOLDABLE_1.1" localSheetId="47">#REF!</definedName>
    <definedName name="SOLDABLE_1.1" localSheetId="48">#REF!</definedName>
    <definedName name="SOLDABLE_1.1" localSheetId="49">#REF!</definedName>
    <definedName name="SOLDABLE_1.1" localSheetId="51">#REF!</definedName>
    <definedName name="SOLDABLE_1.1" localSheetId="53">#REF!</definedName>
    <definedName name="SOLDABLE_1.1" localSheetId="54">#REF!</definedName>
    <definedName name="SOLDABLE_1.1" localSheetId="55">#REF!</definedName>
    <definedName name="SOLDABLE_1.1" localSheetId="56">#REF!</definedName>
    <definedName name="SOLDABLE_1.1" localSheetId="57">#REF!</definedName>
    <definedName name="SOLDABLE_1.1" localSheetId="58">#REF!</definedName>
    <definedName name="SOLDABLE_1.1" localSheetId="59">#REF!</definedName>
    <definedName name="SOLDABLE_1.1" localSheetId="60">#REF!</definedName>
    <definedName name="SOLDABLE_1.1" localSheetId="61">#REF!</definedName>
    <definedName name="SOLDABLE_1.1" localSheetId="62">#REF!</definedName>
    <definedName name="SOLDABLE_1.1" localSheetId="63">#REF!</definedName>
    <definedName name="SOLDABLE_1.1" localSheetId="66">#REF!</definedName>
    <definedName name="SOLDABLE_1.1" localSheetId="70">#REF!</definedName>
    <definedName name="SOLDABLE_1.1" localSheetId="10">#REF!</definedName>
    <definedName name="SOLDABLE_1.1" localSheetId="74">#REF!</definedName>
    <definedName name="SOLDABLE_1.1" localSheetId="75">#REF!</definedName>
    <definedName name="SOLDABLE_1.1" localSheetId="76">#REF!</definedName>
    <definedName name="SOLDABLE_1.1" localSheetId="77">#REF!</definedName>
    <definedName name="SOLDABLE_1.1" localSheetId="78">#REF!</definedName>
    <definedName name="SOLDABLE_1.1" localSheetId="79">#REF!</definedName>
    <definedName name="SOLDABLE_1.1" localSheetId="80">#REF!</definedName>
    <definedName name="SOLDABLE_1.1" localSheetId="82">#REF!</definedName>
    <definedName name="SOLDABLE_1.1" localSheetId="81">#REF!</definedName>
    <definedName name="SOLDABLE_1.1" localSheetId="11">#REF!</definedName>
    <definedName name="SOLDABLE_1.1" localSheetId="83">#REF!</definedName>
    <definedName name="SOLDABLE_1.1" localSheetId="84">#REF!</definedName>
    <definedName name="SOLDABLE_1.1" localSheetId="85">#REF!</definedName>
    <definedName name="SOLDABLE_1.1" localSheetId="86">#REF!</definedName>
    <definedName name="SOLDABLE_1.1" localSheetId="87">#REF!</definedName>
    <definedName name="SOLDABLE_1.1" localSheetId="88">#REF!</definedName>
    <definedName name="SOLDABLE_1.1" localSheetId="89">#REF!</definedName>
    <definedName name="SOLDABLE_1.1" localSheetId="90">#REF!</definedName>
    <definedName name="SOLDABLE_1.1" localSheetId="91">#REF!</definedName>
    <definedName name="SOLDABLE_1.1" localSheetId="92">#REF!</definedName>
    <definedName name="SOLDABLE_1.1" localSheetId="12">#REF!</definedName>
    <definedName name="SOLDABLE_1.1">#REF!</definedName>
    <definedName name="SOLDADURA_1.1" localSheetId="13">#REF!</definedName>
    <definedName name="SOLDADURA_1.1" localSheetId="14">#REF!</definedName>
    <definedName name="SOLDADURA_1.1" localSheetId="15">#REF!</definedName>
    <definedName name="SOLDADURA_1.1" localSheetId="16">#REF!</definedName>
    <definedName name="SOLDADURA_1.1" localSheetId="17">#REF!</definedName>
    <definedName name="SOLDADURA_1.1" localSheetId="18">#REF!</definedName>
    <definedName name="SOLDADURA_1.1" localSheetId="19">#REF!</definedName>
    <definedName name="SOLDADURA_1.1" localSheetId="20">#REF!</definedName>
    <definedName name="SOLDADURA_1.1" localSheetId="21">#REF!</definedName>
    <definedName name="SOLDADURA_1.1" localSheetId="22">#REF!</definedName>
    <definedName name="SOLDADURA_1.1" localSheetId="24">#REF!</definedName>
    <definedName name="SOLDADURA_1.1" localSheetId="25">#REF!</definedName>
    <definedName name="SOLDADURA_1.1" localSheetId="26">#REF!</definedName>
    <definedName name="SOLDADURA_1.1" localSheetId="27">#REF!</definedName>
    <definedName name="SOLDADURA_1.1" localSheetId="28">#REF!</definedName>
    <definedName name="SOLDADURA_1.1" localSheetId="29">#REF!</definedName>
    <definedName name="SOLDADURA_1.1" localSheetId="31">#REF!</definedName>
    <definedName name="SOLDADURA_1.1" localSheetId="32">#REF!</definedName>
    <definedName name="SOLDADURA_1.1" localSheetId="33">#REF!</definedName>
    <definedName name="SOLDADURA_1.1" localSheetId="35">#REF!</definedName>
    <definedName name="SOLDADURA_1.1" localSheetId="36">#REF!</definedName>
    <definedName name="SOLDADURA_1.1" localSheetId="37">#REF!</definedName>
    <definedName name="SOLDADURA_1.1" localSheetId="38">#REF!</definedName>
    <definedName name="SOLDADURA_1.1" localSheetId="39">#REF!</definedName>
    <definedName name="SOLDADURA_1.1" localSheetId="41">#REF!</definedName>
    <definedName name="SOLDADURA_1.1" localSheetId="42">#REF!</definedName>
    <definedName name="SOLDADURA_1.1" localSheetId="43">#REF!</definedName>
    <definedName name="SOLDADURA_1.1" localSheetId="44">#REF!</definedName>
    <definedName name="SOLDADURA_1.1" localSheetId="45">#REF!</definedName>
    <definedName name="SOLDADURA_1.1" localSheetId="46">#REF!</definedName>
    <definedName name="SOLDADURA_1.1" localSheetId="47">#REF!</definedName>
    <definedName name="SOLDADURA_1.1" localSheetId="48">#REF!</definedName>
    <definedName name="SOLDADURA_1.1" localSheetId="49">#REF!</definedName>
    <definedName name="SOLDADURA_1.1" localSheetId="51">#REF!</definedName>
    <definedName name="SOLDADURA_1.1" localSheetId="53">#REF!</definedName>
    <definedName name="SOLDADURA_1.1" localSheetId="54">#REF!</definedName>
    <definedName name="SOLDADURA_1.1" localSheetId="55">#REF!</definedName>
    <definedName name="SOLDADURA_1.1" localSheetId="56">#REF!</definedName>
    <definedName name="SOLDADURA_1.1" localSheetId="57">#REF!</definedName>
    <definedName name="SOLDADURA_1.1" localSheetId="58">#REF!</definedName>
    <definedName name="SOLDADURA_1.1" localSheetId="59">#REF!</definedName>
    <definedName name="SOLDADURA_1.1" localSheetId="60">#REF!</definedName>
    <definedName name="SOLDADURA_1.1" localSheetId="61">#REF!</definedName>
    <definedName name="SOLDADURA_1.1" localSheetId="62">#REF!</definedName>
    <definedName name="SOLDADURA_1.1" localSheetId="63">#REF!</definedName>
    <definedName name="SOLDADURA_1.1" localSheetId="66">#REF!</definedName>
    <definedName name="SOLDADURA_1.1" localSheetId="70">#REF!</definedName>
    <definedName name="SOLDADURA_1.1" localSheetId="10">#REF!</definedName>
    <definedName name="SOLDADURA_1.1" localSheetId="74">#REF!</definedName>
    <definedName name="SOLDADURA_1.1" localSheetId="75">#REF!</definedName>
    <definedName name="SOLDADURA_1.1" localSheetId="76">#REF!</definedName>
    <definedName name="SOLDADURA_1.1" localSheetId="77">#REF!</definedName>
    <definedName name="SOLDADURA_1.1" localSheetId="78">#REF!</definedName>
    <definedName name="SOLDADURA_1.1" localSheetId="79">#REF!</definedName>
    <definedName name="SOLDADURA_1.1" localSheetId="80">#REF!</definedName>
    <definedName name="SOLDADURA_1.1" localSheetId="82">#REF!</definedName>
    <definedName name="SOLDADURA_1.1" localSheetId="81">#REF!</definedName>
    <definedName name="SOLDADURA_1.1" localSheetId="11">#REF!</definedName>
    <definedName name="SOLDADURA_1.1" localSheetId="83">#REF!</definedName>
    <definedName name="SOLDADURA_1.1" localSheetId="84">#REF!</definedName>
    <definedName name="SOLDADURA_1.1" localSheetId="85">#REF!</definedName>
    <definedName name="SOLDADURA_1.1" localSheetId="86">#REF!</definedName>
    <definedName name="SOLDADURA_1.1" localSheetId="87">#REF!</definedName>
    <definedName name="SOLDADURA_1.1" localSheetId="88">#REF!</definedName>
    <definedName name="SOLDADURA_1.1" localSheetId="89">#REF!</definedName>
    <definedName name="SOLDADURA_1.1" localSheetId="90">#REF!</definedName>
    <definedName name="SOLDADURA_1.1" localSheetId="91">#REF!</definedName>
    <definedName name="SOLDADURA_1.1" localSheetId="92">#REF!</definedName>
    <definedName name="SOLDADURA_1.1" localSheetId="12">#REF!</definedName>
    <definedName name="SOLDADURA_1.1">#REF!</definedName>
    <definedName name="SS">#N/A</definedName>
    <definedName name="Subdren" localSheetId="13">#REF!</definedName>
    <definedName name="Subdren" localSheetId="14">#REF!</definedName>
    <definedName name="Subdren" localSheetId="15">#REF!</definedName>
    <definedName name="Subdren" localSheetId="16">#REF!</definedName>
    <definedName name="Subdren" localSheetId="17">#REF!</definedName>
    <definedName name="Subdren" localSheetId="18">#REF!</definedName>
    <definedName name="Subdren" localSheetId="19">#REF!</definedName>
    <definedName name="Subdren" localSheetId="20">#REF!</definedName>
    <definedName name="Subdren" localSheetId="21">#REF!</definedName>
    <definedName name="Subdren" localSheetId="22">#REF!</definedName>
    <definedName name="Subdren" localSheetId="24">#REF!</definedName>
    <definedName name="Subdren" localSheetId="25">#REF!</definedName>
    <definedName name="Subdren" localSheetId="26">#REF!</definedName>
    <definedName name="Subdren" localSheetId="27">#REF!</definedName>
    <definedName name="Subdren" localSheetId="28">#REF!</definedName>
    <definedName name="Subdren" localSheetId="29">#REF!</definedName>
    <definedName name="Subdren" localSheetId="31">#REF!</definedName>
    <definedName name="Subdren" localSheetId="32">#REF!</definedName>
    <definedName name="Subdren" localSheetId="33">#REF!</definedName>
    <definedName name="Subdren" localSheetId="35">#REF!</definedName>
    <definedName name="Subdren" localSheetId="36">#REF!</definedName>
    <definedName name="Subdren" localSheetId="37">#REF!</definedName>
    <definedName name="Subdren" localSheetId="38">#REF!</definedName>
    <definedName name="Subdren" localSheetId="39">#REF!</definedName>
    <definedName name="Subdren" localSheetId="41">#REF!</definedName>
    <definedName name="Subdren" localSheetId="42">#REF!</definedName>
    <definedName name="Subdren" localSheetId="43">#REF!</definedName>
    <definedName name="Subdren" localSheetId="44">#REF!</definedName>
    <definedName name="Subdren" localSheetId="45">#REF!</definedName>
    <definedName name="Subdren" localSheetId="46">#REF!</definedName>
    <definedName name="Subdren" localSheetId="47">#REF!</definedName>
    <definedName name="Subdren" localSheetId="48">#REF!</definedName>
    <definedName name="Subdren" localSheetId="49">#REF!</definedName>
    <definedName name="Subdren" localSheetId="51">#REF!</definedName>
    <definedName name="Subdren" localSheetId="53">#REF!</definedName>
    <definedName name="Subdren" localSheetId="54">#REF!</definedName>
    <definedName name="Subdren" localSheetId="55">#REF!</definedName>
    <definedName name="Subdren" localSheetId="56">#REF!</definedName>
    <definedName name="Subdren" localSheetId="57">#REF!</definedName>
    <definedName name="Subdren" localSheetId="58">#REF!</definedName>
    <definedName name="Subdren" localSheetId="59">#REF!</definedName>
    <definedName name="Subdren" localSheetId="60">#REF!</definedName>
    <definedName name="Subdren" localSheetId="61">#REF!</definedName>
    <definedName name="Subdren" localSheetId="62">#REF!</definedName>
    <definedName name="Subdren" localSheetId="63">#REF!</definedName>
    <definedName name="Subdren" localSheetId="66">#REF!</definedName>
    <definedName name="Subdren" localSheetId="70">#REF!</definedName>
    <definedName name="Subdren" localSheetId="10">#REF!</definedName>
    <definedName name="Subdren" localSheetId="74">#REF!</definedName>
    <definedName name="Subdren" localSheetId="75">#REF!</definedName>
    <definedName name="Subdren" localSheetId="76">#REF!</definedName>
    <definedName name="Subdren" localSheetId="77">#REF!</definedName>
    <definedName name="Subdren" localSheetId="78">#REF!</definedName>
    <definedName name="Subdren" localSheetId="79">#REF!</definedName>
    <definedName name="Subdren" localSheetId="80">#REF!</definedName>
    <definedName name="Subdren" localSheetId="82">#REF!</definedName>
    <definedName name="Subdren" localSheetId="81">#REF!</definedName>
    <definedName name="Subdren" localSheetId="11">#REF!</definedName>
    <definedName name="Subdren" localSheetId="83">#REF!</definedName>
    <definedName name="Subdren" localSheetId="84">#REF!</definedName>
    <definedName name="Subdren" localSheetId="85">#REF!</definedName>
    <definedName name="Subdren" localSheetId="86">#REF!</definedName>
    <definedName name="Subdren" localSheetId="87">#REF!</definedName>
    <definedName name="Subdren" localSheetId="88">#REF!</definedName>
    <definedName name="Subdren" localSheetId="89">#REF!</definedName>
    <definedName name="Subdren" localSheetId="90">#REF!</definedName>
    <definedName name="Subdren" localSheetId="91">#REF!</definedName>
    <definedName name="Subdren" localSheetId="92">#REF!</definedName>
    <definedName name="Subdren" localSheetId="12">#REF!</definedName>
    <definedName name="Subdren">#REF!</definedName>
    <definedName name="SUELDO" localSheetId="13">[27]Rol1!#REF!</definedName>
    <definedName name="SUELDO" localSheetId="14">[27]Rol1!#REF!</definedName>
    <definedName name="SUELDO" localSheetId="15">[27]Rol1!#REF!</definedName>
    <definedName name="SUELDO" localSheetId="16">[27]Rol1!#REF!</definedName>
    <definedName name="SUELDO" localSheetId="17">[27]Rol1!#REF!</definedName>
    <definedName name="SUELDO" localSheetId="18">[27]Rol1!#REF!</definedName>
    <definedName name="SUELDO" localSheetId="19">[27]Rol1!#REF!</definedName>
    <definedName name="SUELDO" localSheetId="20">[27]Rol1!#REF!</definedName>
    <definedName name="SUELDO" localSheetId="21">[27]Rol1!#REF!</definedName>
    <definedName name="SUELDO" localSheetId="22">[27]Rol1!#REF!</definedName>
    <definedName name="SUELDO" localSheetId="24">[27]Rol1!#REF!</definedName>
    <definedName name="SUELDO" localSheetId="25">[27]Rol1!#REF!</definedName>
    <definedName name="SUELDO" localSheetId="26">[27]Rol1!#REF!</definedName>
    <definedName name="SUELDO" localSheetId="27">[27]Rol1!#REF!</definedName>
    <definedName name="SUELDO" localSheetId="28">[27]Rol1!#REF!</definedName>
    <definedName name="SUELDO" localSheetId="29">[27]Rol1!#REF!</definedName>
    <definedName name="SUELDO" localSheetId="31">[27]Rol1!#REF!</definedName>
    <definedName name="SUELDO" localSheetId="32">[27]Rol1!#REF!</definedName>
    <definedName name="SUELDO" localSheetId="33">[27]Rol1!#REF!</definedName>
    <definedName name="SUELDO" localSheetId="35">[27]Rol1!#REF!</definedName>
    <definedName name="SUELDO" localSheetId="36">[27]Rol1!#REF!</definedName>
    <definedName name="SUELDO" localSheetId="37">[27]Rol1!#REF!</definedName>
    <definedName name="SUELDO" localSheetId="38">[27]Rol1!#REF!</definedName>
    <definedName name="SUELDO" localSheetId="39">[27]Rol1!#REF!</definedName>
    <definedName name="SUELDO" localSheetId="41">[27]Rol1!#REF!</definedName>
    <definedName name="SUELDO" localSheetId="42">[27]Rol1!#REF!</definedName>
    <definedName name="SUELDO" localSheetId="43">[27]Rol1!#REF!</definedName>
    <definedName name="SUELDO" localSheetId="44">[27]Rol1!#REF!</definedName>
    <definedName name="SUELDO" localSheetId="45">[27]Rol1!#REF!</definedName>
    <definedName name="SUELDO" localSheetId="46">[27]Rol1!#REF!</definedName>
    <definedName name="SUELDO" localSheetId="47">[27]Rol1!#REF!</definedName>
    <definedName name="SUELDO" localSheetId="48">[27]Rol1!#REF!</definedName>
    <definedName name="SUELDO" localSheetId="49">[27]Rol1!#REF!</definedName>
    <definedName name="SUELDO" localSheetId="51">[27]Rol1!#REF!</definedName>
    <definedName name="SUELDO" localSheetId="53">[27]Rol1!#REF!</definedName>
    <definedName name="SUELDO" localSheetId="54">[27]Rol1!#REF!</definedName>
    <definedName name="SUELDO" localSheetId="55">[27]Rol1!#REF!</definedName>
    <definedName name="SUELDO" localSheetId="56">[27]Rol1!#REF!</definedName>
    <definedName name="SUELDO" localSheetId="57">[27]Rol1!#REF!</definedName>
    <definedName name="SUELDO" localSheetId="58">[27]Rol1!#REF!</definedName>
    <definedName name="SUELDO" localSheetId="59">[27]Rol1!#REF!</definedName>
    <definedName name="SUELDO" localSheetId="60">[27]Rol1!#REF!</definedName>
    <definedName name="SUELDO" localSheetId="61">[27]Rol1!#REF!</definedName>
    <definedName name="SUELDO" localSheetId="62">[27]Rol1!#REF!</definedName>
    <definedName name="SUELDO" localSheetId="63">[27]Rol1!#REF!</definedName>
    <definedName name="SUELDO" localSheetId="66">[27]Rol1!#REF!</definedName>
    <definedName name="SUELDO" localSheetId="70">[27]Rol1!#REF!</definedName>
    <definedName name="SUELDO" localSheetId="10">[27]Rol1!#REF!</definedName>
    <definedName name="SUELDO" localSheetId="74">[27]Rol1!#REF!</definedName>
    <definedName name="SUELDO" localSheetId="75">[27]Rol1!#REF!</definedName>
    <definedName name="SUELDO" localSheetId="76">[27]Rol1!#REF!</definedName>
    <definedName name="SUELDO" localSheetId="77">[27]Rol1!#REF!</definedName>
    <definedName name="SUELDO" localSheetId="78">[27]Rol1!#REF!</definedName>
    <definedName name="SUELDO" localSheetId="79">[27]Rol1!#REF!</definedName>
    <definedName name="SUELDO" localSheetId="80">[27]Rol1!#REF!</definedName>
    <definedName name="SUELDO" localSheetId="82">[27]Rol1!#REF!</definedName>
    <definedName name="SUELDO" localSheetId="81">[27]Rol1!#REF!</definedName>
    <definedName name="SUELDO" localSheetId="11">[27]Rol1!#REF!</definedName>
    <definedName name="SUELDO" localSheetId="83">[27]Rol1!#REF!</definedName>
    <definedName name="SUELDO" localSheetId="84">[27]Rol1!#REF!</definedName>
    <definedName name="SUELDO" localSheetId="85">[27]Rol1!#REF!</definedName>
    <definedName name="SUELDO" localSheetId="86">[27]Rol1!#REF!</definedName>
    <definedName name="SUELDO" localSheetId="87">[27]Rol1!#REF!</definedName>
    <definedName name="SUELDO" localSheetId="88">[27]Rol1!#REF!</definedName>
    <definedName name="SUELDO" localSheetId="89">[27]Rol1!#REF!</definedName>
    <definedName name="SUELDO" localSheetId="90">[27]Rol1!#REF!</definedName>
    <definedName name="SUELDO" localSheetId="91">[27]Rol1!#REF!</definedName>
    <definedName name="SUELDO" localSheetId="92">[27]Rol1!#REF!</definedName>
    <definedName name="SUELDO" localSheetId="12">[27]Rol1!#REF!</definedName>
    <definedName name="SUELDO">[27]Rol1!#REF!</definedName>
    <definedName name="T" localSheetId="13">#REF!</definedName>
    <definedName name="T" localSheetId="14">#REF!</definedName>
    <definedName name="T" localSheetId="15">#REF!</definedName>
    <definedName name="T" localSheetId="16">#REF!</definedName>
    <definedName name="T" localSheetId="17">#REF!</definedName>
    <definedName name="T" localSheetId="18">#REF!</definedName>
    <definedName name="T" localSheetId="19">#REF!</definedName>
    <definedName name="T" localSheetId="20">#REF!</definedName>
    <definedName name="T" localSheetId="21">#REF!</definedName>
    <definedName name="T" localSheetId="22">#REF!</definedName>
    <definedName name="T" localSheetId="24">#REF!</definedName>
    <definedName name="T" localSheetId="25">#REF!</definedName>
    <definedName name="T" localSheetId="26">#REF!</definedName>
    <definedName name="T" localSheetId="27">#REF!</definedName>
    <definedName name="T" localSheetId="28">#REF!</definedName>
    <definedName name="T" localSheetId="29">#REF!</definedName>
    <definedName name="T" localSheetId="31">#REF!</definedName>
    <definedName name="T" localSheetId="32">#REF!</definedName>
    <definedName name="T" localSheetId="33">#REF!</definedName>
    <definedName name="T" localSheetId="35">#REF!</definedName>
    <definedName name="T" localSheetId="36">#REF!</definedName>
    <definedName name="T" localSheetId="37">#REF!</definedName>
    <definedName name="T" localSheetId="38">#REF!</definedName>
    <definedName name="T" localSheetId="39">#REF!</definedName>
    <definedName name="T" localSheetId="41">#REF!</definedName>
    <definedName name="T" localSheetId="42">#REF!</definedName>
    <definedName name="T" localSheetId="43">#REF!</definedName>
    <definedName name="T" localSheetId="44">#REF!</definedName>
    <definedName name="T" localSheetId="45">#REF!</definedName>
    <definedName name="T" localSheetId="46">#REF!</definedName>
    <definedName name="T" localSheetId="47">#REF!</definedName>
    <definedName name="T" localSheetId="48">#REF!</definedName>
    <definedName name="T" localSheetId="49">#REF!</definedName>
    <definedName name="T" localSheetId="51">#REF!</definedName>
    <definedName name="T" localSheetId="53">#REF!</definedName>
    <definedName name="T" localSheetId="54">#REF!</definedName>
    <definedName name="T" localSheetId="55">#REF!</definedName>
    <definedName name="T" localSheetId="56">#REF!</definedName>
    <definedName name="T" localSheetId="57">#REF!</definedName>
    <definedName name="T" localSheetId="58">#REF!</definedName>
    <definedName name="T" localSheetId="59">#REF!</definedName>
    <definedName name="T" localSheetId="60">#REF!</definedName>
    <definedName name="T" localSheetId="61">#REF!</definedName>
    <definedName name="T" localSheetId="62">#REF!</definedName>
    <definedName name="T" localSheetId="63">#REF!</definedName>
    <definedName name="T" localSheetId="66">#REF!</definedName>
    <definedName name="T" localSheetId="70">#REF!</definedName>
    <definedName name="T" localSheetId="10">#REF!</definedName>
    <definedName name="T" localSheetId="74">#REF!</definedName>
    <definedName name="T" localSheetId="75">#REF!</definedName>
    <definedName name="T" localSheetId="76">#REF!</definedName>
    <definedName name="T" localSheetId="77">#REF!</definedName>
    <definedName name="T" localSheetId="78">#REF!</definedName>
    <definedName name="T" localSheetId="79">#REF!</definedName>
    <definedName name="T" localSheetId="80">#REF!</definedName>
    <definedName name="T" localSheetId="82">#REF!</definedName>
    <definedName name="T" localSheetId="81">#REF!</definedName>
    <definedName name="T" localSheetId="11">#REF!</definedName>
    <definedName name="T" localSheetId="83">#REF!</definedName>
    <definedName name="T" localSheetId="84">#REF!</definedName>
    <definedName name="T" localSheetId="85">#REF!</definedName>
    <definedName name="T" localSheetId="86">#REF!</definedName>
    <definedName name="T" localSheetId="87">#REF!</definedName>
    <definedName name="T" localSheetId="88">#REF!</definedName>
    <definedName name="T" localSheetId="89">#REF!</definedName>
    <definedName name="T" localSheetId="90">#REF!</definedName>
    <definedName name="T" localSheetId="91">#REF!</definedName>
    <definedName name="T" localSheetId="92">#REF!</definedName>
    <definedName name="T" localSheetId="12">#REF!</definedName>
    <definedName name="T">#REF!</definedName>
    <definedName name="TABLA" localSheetId="13">#REF!</definedName>
    <definedName name="TABLA" localSheetId="14">#REF!</definedName>
    <definedName name="TABLA" localSheetId="15">#REF!</definedName>
    <definedName name="TABLA" localSheetId="16">#REF!</definedName>
    <definedName name="TABLA" localSheetId="17">#REF!</definedName>
    <definedName name="TABLA" localSheetId="18">#REF!</definedName>
    <definedName name="TABLA" localSheetId="19">#REF!</definedName>
    <definedName name="TABLA" localSheetId="20">#REF!</definedName>
    <definedName name="TABLA" localSheetId="21">#REF!</definedName>
    <definedName name="TABLA" localSheetId="22">#REF!</definedName>
    <definedName name="TABLA" localSheetId="24">#REF!</definedName>
    <definedName name="TABLA" localSheetId="25">#REF!</definedName>
    <definedName name="TABLA" localSheetId="26">#REF!</definedName>
    <definedName name="TABLA" localSheetId="27">#REF!</definedName>
    <definedName name="TABLA" localSheetId="28">#REF!</definedName>
    <definedName name="TABLA" localSheetId="29">#REF!</definedName>
    <definedName name="TABLA" localSheetId="31">#REF!</definedName>
    <definedName name="TABLA" localSheetId="32">#REF!</definedName>
    <definedName name="TABLA" localSheetId="33">#REF!</definedName>
    <definedName name="TABLA" localSheetId="35">#REF!</definedName>
    <definedName name="TABLA" localSheetId="36">#REF!</definedName>
    <definedName name="TABLA" localSheetId="37">#REF!</definedName>
    <definedName name="TABLA" localSheetId="38">#REF!</definedName>
    <definedName name="TABLA" localSheetId="39">#REF!</definedName>
    <definedName name="TABLA" localSheetId="41">#REF!</definedName>
    <definedName name="TABLA" localSheetId="42">#REF!</definedName>
    <definedName name="TABLA" localSheetId="43">#REF!</definedName>
    <definedName name="TABLA" localSheetId="44">#REF!</definedName>
    <definedName name="TABLA" localSheetId="45">#REF!</definedName>
    <definedName name="TABLA" localSheetId="46">#REF!</definedName>
    <definedName name="TABLA" localSheetId="47">#REF!</definedName>
    <definedName name="TABLA" localSheetId="48">#REF!</definedName>
    <definedName name="TABLA" localSheetId="49">#REF!</definedName>
    <definedName name="TABLA" localSheetId="51">#REF!</definedName>
    <definedName name="TABLA" localSheetId="53">#REF!</definedName>
    <definedName name="TABLA" localSheetId="54">#REF!</definedName>
    <definedName name="TABLA" localSheetId="55">#REF!</definedName>
    <definedName name="TABLA" localSheetId="56">#REF!</definedName>
    <definedName name="TABLA" localSheetId="57">#REF!</definedName>
    <definedName name="TABLA" localSheetId="58">#REF!</definedName>
    <definedName name="TABLA" localSheetId="59">#REF!</definedName>
    <definedName name="TABLA" localSheetId="60">#REF!</definedName>
    <definedName name="TABLA" localSheetId="61">#REF!</definedName>
    <definedName name="TABLA" localSheetId="62">#REF!</definedName>
    <definedName name="TABLA" localSheetId="63">#REF!</definedName>
    <definedName name="TABLA" localSheetId="66">#REF!</definedName>
    <definedName name="TABLA" localSheetId="70">#REF!</definedName>
    <definedName name="TABLA" localSheetId="10">#REF!</definedName>
    <definedName name="TABLA" localSheetId="74">#REF!</definedName>
    <definedName name="TABLA" localSheetId="75">#REF!</definedName>
    <definedName name="TABLA" localSheetId="76">#REF!</definedName>
    <definedName name="TABLA" localSheetId="77">#REF!</definedName>
    <definedName name="TABLA" localSheetId="78">#REF!</definedName>
    <definedName name="TABLA" localSheetId="79">#REF!</definedName>
    <definedName name="TABLA" localSheetId="80">#REF!</definedName>
    <definedName name="TABLA" localSheetId="82">#REF!</definedName>
    <definedName name="TABLA" localSheetId="81">#REF!</definedName>
    <definedName name="TABLA" localSheetId="11">#REF!</definedName>
    <definedName name="TABLA" localSheetId="83">#REF!</definedName>
    <definedName name="TABLA" localSheetId="84">#REF!</definedName>
    <definedName name="TABLA" localSheetId="85">#REF!</definedName>
    <definedName name="TABLA" localSheetId="86">#REF!</definedName>
    <definedName name="TABLA" localSheetId="87">#REF!</definedName>
    <definedName name="TABLA" localSheetId="88">#REF!</definedName>
    <definedName name="TABLA" localSheetId="89">#REF!</definedName>
    <definedName name="TABLA" localSheetId="90">#REF!</definedName>
    <definedName name="TABLA" localSheetId="91">#REF!</definedName>
    <definedName name="TABLA" localSheetId="92">#REF!</definedName>
    <definedName name="TABLA" localSheetId="12">#REF!</definedName>
    <definedName name="TABLA">#REF!</definedName>
    <definedName name="taller2" localSheetId="13">#REF!</definedName>
    <definedName name="taller2" localSheetId="14">#REF!</definedName>
    <definedName name="taller2" localSheetId="15">#REF!</definedName>
    <definedName name="taller2" localSheetId="16">#REF!</definedName>
    <definedName name="taller2" localSheetId="17">#REF!</definedName>
    <definedName name="taller2" localSheetId="18">#REF!</definedName>
    <definedName name="taller2" localSheetId="19">#REF!</definedName>
    <definedName name="taller2" localSheetId="20">#REF!</definedName>
    <definedName name="taller2" localSheetId="21">#REF!</definedName>
    <definedName name="taller2" localSheetId="22">#REF!</definedName>
    <definedName name="taller2" localSheetId="24">#REF!</definedName>
    <definedName name="taller2" localSheetId="25">#REF!</definedName>
    <definedName name="taller2" localSheetId="26">#REF!</definedName>
    <definedName name="taller2" localSheetId="27">#REF!</definedName>
    <definedName name="taller2" localSheetId="28">#REF!</definedName>
    <definedName name="taller2" localSheetId="29">#REF!</definedName>
    <definedName name="taller2" localSheetId="31">#REF!</definedName>
    <definedName name="taller2" localSheetId="32">#REF!</definedName>
    <definedName name="taller2" localSheetId="33">#REF!</definedName>
    <definedName name="taller2" localSheetId="35">#REF!</definedName>
    <definedName name="taller2" localSheetId="36">#REF!</definedName>
    <definedName name="taller2" localSheetId="37">#REF!</definedName>
    <definedName name="taller2" localSheetId="38">#REF!</definedName>
    <definedName name="taller2" localSheetId="39">#REF!</definedName>
    <definedName name="taller2" localSheetId="41">#REF!</definedName>
    <definedName name="taller2" localSheetId="42">#REF!</definedName>
    <definedName name="taller2" localSheetId="43">#REF!</definedName>
    <definedName name="taller2" localSheetId="44">#REF!</definedName>
    <definedName name="taller2" localSheetId="45">#REF!</definedName>
    <definedName name="taller2" localSheetId="46">#REF!</definedName>
    <definedName name="taller2" localSheetId="47">#REF!</definedName>
    <definedName name="taller2" localSheetId="48">#REF!</definedName>
    <definedName name="taller2" localSheetId="49">#REF!</definedName>
    <definedName name="taller2" localSheetId="51">#REF!</definedName>
    <definedName name="taller2" localSheetId="53">#REF!</definedName>
    <definedName name="taller2" localSheetId="54">#REF!</definedName>
    <definedName name="taller2" localSheetId="55">#REF!</definedName>
    <definedName name="taller2" localSheetId="56">#REF!</definedName>
    <definedName name="taller2" localSheetId="57">#REF!</definedName>
    <definedName name="taller2" localSheetId="58">#REF!</definedName>
    <definedName name="taller2" localSheetId="59">#REF!</definedName>
    <definedName name="taller2" localSheetId="60">#REF!</definedName>
    <definedName name="taller2" localSheetId="61">#REF!</definedName>
    <definedName name="taller2" localSheetId="62">#REF!</definedName>
    <definedName name="taller2" localSheetId="63">#REF!</definedName>
    <definedName name="taller2" localSheetId="66">#REF!</definedName>
    <definedName name="taller2" localSheetId="70">#REF!</definedName>
    <definedName name="taller2" localSheetId="10">#REF!</definedName>
    <definedName name="taller2" localSheetId="74">#REF!</definedName>
    <definedName name="taller2" localSheetId="75">#REF!</definedName>
    <definedName name="taller2" localSheetId="76">#REF!</definedName>
    <definedName name="taller2" localSheetId="77">#REF!</definedName>
    <definedName name="taller2" localSheetId="78">#REF!</definedName>
    <definedName name="taller2" localSheetId="79">#REF!</definedName>
    <definedName name="taller2" localSheetId="80">#REF!</definedName>
    <definedName name="taller2" localSheetId="82">#REF!</definedName>
    <definedName name="taller2" localSheetId="81">#REF!</definedName>
    <definedName name="taller2" localSheetId="11">#REF!</definedName>
    <definedName name="taller2" localSheetId="83">#REF!</definedName>
    <definedName name="taller2" localSheetId="84">#REF!</definedName>
    <definedName name="taller2" localSheetId="85">#REF!</definedName>
    <definedName name="taller2" localSheetId="86">#REF!</definedName>
    <definedName name="taller2" localSheetId="87">#REF!</definedName>
    <definedName name="taller2" localSheetId="88">#REF!</definedName>
    <definedName name="taller2" localSheetId="89">#REF!</definedName>
    <definedName name="taller2" localSheetId="90">#REF!</definedName>
    <definedName name="taller2" localSheetId="91">#REF!</definedName>
    <definedName name="taller2" localSheetId="92">#REF!</definedName>
    <definedName name="taller2" localSheetId="12">#REF!</definedName>
    <definedName name="taller2">#REF!</definedName>
    <definedName name="TANQUE_1.1" localSheetId="13">#REF!</definedName>
    <definedName name="TANQUE_1.1" localSheetId="14">#REF!</definedName>
    <definedName name="TANQUE_1.1" localSheetId="15">#REF!</definedName>
    <definedName name="TANQUE_1.1" localSheetId="16">#REF!</definedName>
    <definedName name="TANQUE_1.1" localSheetId="17">#REF!</definedName>
    <definedName name="TANQUE_1.1" localSheetId="18">#REF!</definedName>
    <definedName name="TANQUE_1.1" localSheetId="19">#REF!</definedName>
    <definedName name="TANQUE_1.1" localSheetId="20">#REF!</definedName>
    <definedName name="TANQUE_1.1" localSheetId="21">#REF!</definedName>
    <definedName name="TANQUE_1.1" localSheetId="22">#REF!</definedName>
    <definedName name="TANQUE_1.1" localSheetId="24">#REF!</definedName>
    <definedName name="TANQUE_1.1" localSheetId="25">#REF!</definedName>
    <definedName name="TANQUE_1.1" localSheetId="26">#REF!</definedName>
    <definedName name="TANQUE_1.1" localSheetId="27">#REF!</definedName>
    <definedName name="TANQUE_1.1" localSheetId="28">#REF!</definedName>
    <definedName name="TANQUE_1.1" localSheetId="29">#REF!</definedName>
    <definedName name="TANQUE_1.1" localSheetId="31">#REF!</definedName>
    <definedName name="TANQUE_1.1" localSheetId="32">#REF!</definedName>
    <definedName name="TANQUE_1.1" localSheetId="33">#REF!</definedName>
    <definedName name="TANQUE_1.1" localSheetId="35">#REF!</definedName>
    <definedName name="TANQUE_1.1" localSheetId="36">#REF!</definedName>
    <definedName name="TANQUE_1.1" localSheetId="37">#REF!</definedName>
    <definedName name="TANQUE_1.1" localSheetId="38">#REF!</definedName>
    <definedName name="TANQUE_1.1" localSheetId="39">#REF!</definedName>
    <definedName name="TANQUE_1.1" localSheetId="41">#REF!</definedName>
    <definedName name="TANQUE_1.1" localSheetId="42">#REF!</definedName>
    <definedName name="TANQUE_1.1" localSheetId="43">#REF!</definedName>
    <definedName name="TANQUE_1.1" localSheetId="44">#REF!</definedName>
    <definedName name="TANQUE_1.1" localSheetId="45">#REF!</definedName>
    <definedName name="TANQUE_1.1" localSheetId="46">#REF!</definedName>
    <definedName name="TANQUE_1.1" localSheetId="47">#REF!</definedName>
    <definedName name="TANQUE_1.1" localSheetId="48">#REF!</definedName>
    <definedName name="TANQUE_1.1" localSheetId="49">#REF!</definedName>
    <definedName name="TANQUE_1.1" localSheetId="51">#REF!</definedName>
    <definedName name="TANQUE_1.1" localSheetId="53">#REF!</definedName>
    <definedName name="TANQUE_1.1" localSheetId="54">#REF!</definedName>
    <definedName name="TANQUE_1.1" localSheetId="55">#REF!</definedName>
    <definedName name="TANQUE_1.1" localSheetId="56">#REF!</definedName>
    <definedName name="TANQUE_1.1" localSheetId="57">#REF!</definedName>
    <definedName name="TANQUE_1.1" localSheetId="58">#REF!</definedName>
    <definedName name="TANQUE_1.1" localSheetId="59">#REF!</definedName>
    <definedName name="TANQUE_1.1" localSheetId="60">#REF!</definedName>
    <definedName name="TANQUE_1.1" localSheetId="61">#REF!</definedName>
    <definedName name="TANQUE_1.1" localSheetId="62">#REF!</definedName>
    <definedName name="TANQUE_1.1" localSheetId="63">#REF!</definedName>
    <definedName name="TANQUE_1.1" localSheetId="66">#REF!</definedName>
    <definedName name="TANQUE_1.1" localSheetId="70">#REF!</definedName>
    <definedName name="TANQUE_1.1" localSheetId="10">#REF!</definedName>
    <definedName name="TANQUE_1.1" localSheetId="74">#REF!</definedName>
    <definedName name="TANQUE_1.1" localSheetId="75">#REF!</definedName>
    <definedName name="TANQUE_1.1" localSheetId="76">#REF!</definedName>
    <definedName name="TANQUE_1.1" localSheetId="77">#REF!</definedName>
    <definedName name="TANQUE_1.1" localSheetId="78">#REF!</definedName>
    <definedName name="TANQUE_1.1" localSheetId="79">#REF!</definedName>
    <definedName name="TANQUE_1.1" localSheetId="80">#REF!</definedName>
    <definedName name="TANQUE_1.1" localSheetId="82">#REF!</definedName>
    <definedName name="TANQUE_1.1" localSheetId="81">#REF!</definedName>
    <definedName name="TANQUE_1.1" localSheetId="11">#REF!</definedName>
    <definedName name="TANQUE_1.1" localSheetId="83">#REF!</definedName>
    <definedName name="TANQUE_1.1" localSheetId="84">#REF!</definedName>
    <definedName name="TANQUE_1.1" localSheetId="85">#REF!</definedName>
    <definedName name="TANQUE_1.1" localSheetId="86">#REF!</definedName>
    <definedName name="TANQUE_1.1" localSheetId="87">#REF!</definedName>
    <definedName name="TANQUE_1.1" localSheetId="88">#REF!</definedName>
    <definedName name="TANQUE_1.1" localSheetId="89">#REF!</definedName>
    <definedName name="TANQUE_1.1" localSheetId="90">#REF!</definedName>
    <definedName name="TANQUE_1.1" localSheetId="91">#REF!</definedName>
    <definedName name="TANQUE_1.1" localSheetId="92">#REF!</definedName>
    <definedName name="TANQUE_1.1" localSheetId="12">#REF!</definedName>
    <definedName name="TANQUE_1.1">#REF!</definedName>
    <definedName name="TERMOFUSION_1.4" localSheetId="13">#REF!</definedName>
    <definedName name="TERMOFUSION_1.4" localSheetId="14">#REF!</definedName>
    <definedName name="TERMOFUSION_1.4" localSheetId="15">#REF!</definedName>
    <definedName name="TERMOFUSION_1.4" localSheetId="16">#REF!</definedName>
    <definedName name="TERMOFUSION_1.4" localSheetId="17">#REF!</definedName>
    <definedName name="TERMOFUSION_1.4" localSheetId="18">#REF!</definedName>
    <definedName name="TERMOFUSION_1.4" localSheetId="19">#REF!</definedName>
    <definedName name="TERMOFUSION_1.4" localSheetId="20">#REF!</definedName>
    <definedName name="TERMOFUSION_1.4" localSheetId="21">#REF!</definedName>
    <definedName name="TERMOFUSION_1.4" localSheetId="22">#REF!</definedName>
    <definedName name="TERMOFUSION_1.4" localSheetId="24">#REF!</definedName>
    <definedName name="TERMOFUSION_1.4" localSheetId="25">#REF!</definedName>
    <definedName name="TERMOFUSION_1.4" localSheetId="26">#REF!</definedName>
    <definedName name="TERMOFUSION_1.4" localSheetId="27">#REF!</definedName>
    <definedName name="TERMOFUSION_1.4" localSheetId="28">#REF!</definedName>
    <definedName name="TERMOFUSION_1.4" localSheetId="29">#REF!</definedName>
    <definedName name="TERMOFUSION_1.4" localSheetId="31">#REF!</definedName>
    <definedName name="TERMOFUSION_1.4" localSheetId="32">#REF!</definedName>
    <definedName name="TERMOFUSION_1.4" localSheetId="33">#REF!</definedName>
    <definedName name="TERMOFUSION_1.4" localSheetId="35">#REF!</definedName>
    <definedName name="TERMOFUSION_1.4" localSheetId="36">#REF!</definedName>
    <definedName name="TERMOFUSION_1.4" localSheetId="37">#REF!</definedName>
    <definedName name="TERMOFUSION_1.4" localSheetId="38">#REF!</definedName>
    <definedName name="TERMOFUSION_1.4" localSheetId="39">#REF!</definedName>
    <definedName name="TERMOFUSION_1.4" localSheetId="41">#REF!</definedName>
    <definedName name="TERMOFUSION_1.4" localSheetId="42">#REF!</definedName>
    <definedName name="TERMOFUSION_1.4" localSheetId="43">#REF!</definedName>
    <definedName name="TERMOFUSION_1.4" localSheetId="44">#REF!</definedName>
    <definedName name="TERMOFUSION_1.4" localSheetId="45">#REF!</definedName>
    <definedName name="TERMOFUSION_1.4" localSheetId="46">#REF!</definedName>
    <definedName name="TERMOFUSION_1.4" localSheetId="47">#REF!</definedName>
    <definedName name="TERMOFUSION_1.4" localSheetId="48">#REF!</definedName>
    <definedName name="TERMOFUSION_1.4" localSheetId="49">#REF!</definedName>
    <definedName name="TERMOFUSION_1.4" localSheetId="51">#REF!</definedName>
    <definedName name="TERMOFUSION_1.4" localSheetId="53">#REF!</definedName>
    <definedName name="TERMOFUSION_1.4" localSheetId="54">#REF!</definedName>
    <definedName name="TERMOFUSION_1.4" localSheetId="55">#REF!</definedName>
    <definedName name="TERMOFUSION_1.4" localSheetId="56">#REF!</definedName>
    <definedName name="TERMOFUSION_1.4" localSheetId="57">#REF!</definedName>
    <definedName name="TERMOFUSION_1.4" localSheetId="58">#REF!</definedName>
    <definedName name="TERMOFUSION_1.4" localSheetId="59">#REF!</definedName>
    <definedName name="TERMOFUSION_1.4" localSheetId="60">#REF!</definedName>
    <definedName name="TERMOFUSION_1.4" localSheetId="61">#REF!</definedName>
    <definedName name="TERMOFUSION_1.4" localSheetId="62">#REF!</definedName>
    <definedName name="TERMOFUSION_1.4" localSheetId="63">#REF!</definedName>
    <definedName name="TERMOFUSION_1.4" localSheetId="66">#REF!</definedName>
    <definedName name="TERMOFUSION_1.4" localSheetId="70">#REF!</definedName>
    <definedName name="TERMOFUSION_1.4" localSheetId="10">#REF!</definedName>
    <definedName name="TERMOFUSION_1.4" localSheetId="74">#REF!</definedName>
    <definedName name="TERMOFUSION_1.4" localSheetId="75">#REF!</definedName>
    <definedName name="TERMOFUSION_1.4" localSheetId="76">#REF!</definedName>
    <definedName name="TERMOFUSION_1.4" localSheetId="77">#REF!</definedName>
    <definedName name="TERMOFUSION_1.4" localSheetId="78">#REF!</definedName>
    <definedName name="TERMOFUSION_1.4" localSheetId="79">#REF!</definedName>
    <definedName name="TERMOFUSION_1.4" localSheetId="80">#REF!</definedName>
    <definedName name="TERMOFUSION_1.4" localSheetId="82">#REF!</definedName>
    <definedName name="TERMOFUSION_1.4" localSheetId="81">#REF!</definedName>
    <definedName name="TERMOFUSION_1.4" localSheetId="11">#REF!</definedName>
    <definedName name="TERMOFUSION_1.4" localSheetId="83">#REF!</definedName>
    <definedName name="TERMOFUSION_1.4" localSheetId="84">#REF!</definedName>
    <definedName name="TERMOFUSION_1.4" localSheetId="85">#REF!</definedName>
    <definedName name="TERMOFUSION_1.4" localSheetId="86">#REF!</definedName>
    <definedName name="TERMOFUSION_1.4" localSheetId="87">#REF!</definedName>
    <definedName name="TERMOFUSION_1.4" localSheetId="88">#REF!</definedName>
    <definedName name="TERMOFUSION_1.4" localSheetId="89">#REF!</definedName>
    <definedName name="TERMOFUSION_1.4" localSheetId="90">#REF!</definedName>
    <definedName name="TERMOFUSION_1.4" localSheetId="91">#REF!</definedName>
    <definedName name="TERMOFUSION_1.4" localSheetId="92">#REF!</definedName>
    <definedName name="TERMOFUSION_1.4" localSheetId="12">#REF!</definedName>
    <definedName name="TERMOFUSION_1.4">#REF!</definedName>
    <definedName name="TERMOFUSION_1.5" localSheetId="13">#REF!</definedName>
    <definedName name="TERMOFUSION_1.5" localSheetId="14">#REF!</definedName>
    <definedName name="TERMOFUSION_1.5" localSheetId="15">#REF!</definedName>
    <definedName name="TERMOFUSION_1.5" localSheetId="16">#REF!</definedName>
    <definedName name="TERMOFUSION_1.5" localSheetId="17">#REF!</definedName>
    <definedName name="TERMOFUSION_1.5" localSheetId="18">#REF!</definedName>
    <definedName name="TERMOFUSION_1.5" localSheetId="19">#REF!</definedName>
    <definedName name="TERMOFUSION_1.5" localSheetId="20">#REF!</definedName>
    <definedName name="TERMOFUSION_1.5" localSheetId="21">#REF!</definedName>
    <definedName name="TERMOFUSION_1.5" localSheetId="22">#REF!</definedName>
    <definedName name="TERMOFUSION_1.5" localSheetId="24">#REF!</definedName>
    <definedName name="TERMOFUSION_1.5" localSheetId="25">#REF!</definedName>
    <definedName name="TERMOFUSION_1.5" localSheetId="26">#REF!</definedName>
    <definedName name="TERMOFUSION_1.5" localSheetId="27">#REF!</definedName>
    <definedName name="TERMOFUSION_1.5" localSheetId="28">#REF!</definedName>
    <definedName name="TERMOFUSION_1.5" localSheetId="29">#REF!</definedName>
    <definedName name="TERMOFUSION_1.5" localSheetId="31">#REF!</definedName>
    <definedName name="TERMOFUSION_1.5" localSheetId="32">#REF!</definedName>
    <definedName name="TERMOFUSION_1.5" localSheetId="33">#REF!</definedName>
    <definedName name="TERMOFUSION_1.5" localSheetId="35">#REF!</definedName>
    <definedName name="TERMOFUSION_1.5" localSheetId="36">#REF!</definedName>
    <definedName name="TERMOFUSION_1.5" localSheetId="37">#REF!</definedName>
    <definedName name="TERMOFUSION_1.5" localSheetId="38">#REF!</definedName>
    <definedName name="TERMOFUSION_1.5" localSheetId="39">#REF!</definedName>
    <definedName name="TERMOFUSION_1.5" localSheetId="41">#REF!</definedName>
    <definedName name="TERMOFUSION_1.5" localSheetId="42">#REF!</definedName>
    <definedName name="TERMOFUSION_1.5" localSheetId="43">#REF!</definedName>
    <definedName name="TERMOFUSION_1.5" localSheetId="44">#REF!</definedName>
    <definedName name="TERMOFUSION_1.5" localSheetId="45">#REF!</definedName>
    <definedName name="TERMOFUSION_1.5" localSheetId="46">#REF!</definedName>
    <definedName name="TERMOFUSION_1.5" localSheetId="47">#REF!</definedName>
    <definedName name="TERMOFUSION_1.5" localSheetId="48">#REF!</definedName>
    <definedName name="TERMOFUSION_1.5" localSheetId="49">#REF!</definedName>
    <definedName name="TERMOFUSION_1.5" localSheetId="51">#REF!</definedName>
    <definedName name="TERMOFUSION_1.5" localSheetId="53">#REF!</definedName>
    <definedName name="TERMOFUSION_1.5" localSheetId="54">#REF!</definedName>
    <definedName name="TERMOFUSION_1.5" localSheetId="55">#REF!</definedName>
    <definedName name="TERMOFUSION_1.5" localSheetId="56">#REF!</definedName>
    <definedName name="TERMOFUSION_1.5" localSheetId="57">#REF!</definedName>
    <definedName name="TERMOFUSION_1.5" localSheetId="58">#REF!</definedName>
    <definedName name="TERMOFUSION_1.5" localSheetId="59">#REF!</definedName>
    <definedName name="TERMOFUSION_1.5" localSheetId="60">#REF!</definedName>
    <definedName name="TERMOFUSION_1.5" localSheetId="61">#REF!</definedName>
    <definedName name="TERMOFUSION_1.5" localSheetId="62">#REF!</definedName>
    <definedName name="TERMOFUSION_1.5" localSheetId="63">#REF!</definedName>
    <definedName name="TERMOFUSION_1.5" localSheetId="66">#REF!</definedName>
    <definedName name="TERMOFUSION_1.5" localSheetId="70">#REF!</definedName>
    <definedName name="TERMOFUSION_1.5" localSheetId="10">#REF!</definedName>
    <definedName name="TERMOFUSION_1.5" localSheetId="74">#REF!</definedName>
    <definedName name="TERMOFUSION_1.5" localSheetId="75">#REF!</definedName>
    <definedName name="TERMOFUSION_1.5" localSheetId="76">#REF!</definedName>
    <definedName name="TERMOFUSION_1.5" localSheetId="77">#REF!</definedName>
    <definedName name="TERMOFUSION_1.5" localSheetId="78">#REF!</definedName>
    <definedName name="TERMOFUSION_1.5" localSheetId="79">#REF!</definedName>
    <definedName name="TERMOFUSION_1.5" localSheetId="80">#REF!</definedName>
    <definedName name="TERMOFUSION_1.5" localSheetId="82">#REF!</definedName>
    <definedName name="TERMOFUSION_1.5" localSheetId="81">#REF!</definedName>
    <definedName name="TERMOFUSION_1.5" localSheetId="11">#REF!</definedName>
    <definedName name="TERMOFUSION_1.5" localSheetId="83">#REF!</definedName>
    <definedName name="TERMOFUSION_1.5" localSheetId="84">#REF!</definedName>
    <definedName name="TERMOFUSION_1.5" localSheetId="85">#REF!</definedName>
    <definedName name="TERMOFUSION_1.5" localSheetId="86">#REF!</definedName>
    <definedName name="TERMOFUSION_1.5" localSheetId="87">#REF!</definedName>
    <definedName name="TERMOFUSION_1.5" localSheetId="88">#REF!</definedName>
    <definedName name="TERMOFUSION_1.5" localSheetId="89">#REF!</definedName>
    <definedName name="TERMOFUSION_1.5" localSheetId="90">#REF!</definedName>
    <definedName name="TERMOFUSION_1.5" localSheetId="91">#REF!</definedName>
    <definedName name="TERMOFUSION_1.5" localSheetId="92">#REF!</definedName>
    <definedName name="TERMOFUSION_1.5" localSheetId="12">#REF!</definedName>
    <definedName name="TERMOFUSION_1.5">#REF!</definedName>
    <definedName name="TERMOFUSION_2.4" localSheetId="13">#REF!</definedName>
    <definedName name="TERMOFUSION_2.4" localSheetId="14">#REF!</definedName>
    <definedName name="TERMOFUSION_2.4" localSheetId="15">#REF!</definedName>
    <definedName name="TERMOFUSION_2.4" localSheetId="16">#REF!</definedName>
    <definedName name="TERMOFUSION_2.4" localSheetId="17">#REF!</definedName>
    <definedName name="TERMOFUSION_2.4" localSheetId="18">#REF!</definedName>
    <definedName name="TERMOFUSION_2.4" localSheetId="19">#REF!</definedName>
    <definedName name="TERMOFUSION_2.4" localSheetId="20">#REF!</definedName>
    <definedName name="TERMOFUSION_2.4" localSheetId="21">#REF!</definedName>
    <definedName name="TERMOFUSION_2.4" localSheetId="22">#REF!</definedName>
    <definedName name="TERMOFUSION_2.4" localSheetId="24">#REF!</definedName>
    <definedName name="TERMOFUSION_2.4" localSheetId="25">#REF!</definedName>
    <definedName name="TERMOFUSION_2.4" localSheetId="26">#REF!</definedName>
    <definedName name="TERMOFUSION_2.4" localSheetId="27">#REF!</definedName>
    <definedName name="TERMOFUSION_2.4" localSheetId="28">#REF!</definedName>
    <definedName name="TERMOFUSION_2.4" localSheetId="29">#REF!</definedName>
    <definedName name="TERMOFUSION_2.4" localSheetId="31">#REF!</definedName>
    <definedName name="TERMOFUSION_2.4" localSheetId="32">#REF!</definedName>
    <definedName name="TERMOFUSION_2.4" localSheetId="33">#REF!</definedName>
    <definedName name="TERMOFUSION_2.4" localSheetId="35">#REF!</definedName>
    <definedName name="TERMOFUSION_2.4" localSheetId="36">#REF!</definedName>
    <definedName name="TERMOFUSION_2.4" localSheetId="37">#REF!</definedName>
    <definedName name="TERMOFUSION_2.4" localSheetId="38">#REF!</definedName>
    <definedName name="TERMOFUSION_2.4" localSheetId="39">#REF!</definedName>
    <definedName name="TERMOFUSION_2.4" localSheetId="41">#REF!</definedName>
    <definedName name="TERMOFUSION_2.4" localSheetId="42">#REF!</definedName>
    <definedName name="TERMOFUSION_2.4" localSheetId="43">#REF!</definedName>
    <definedName name="TERMOFUSION_2.4" localSheetId="44">#REF!</definedName>
    <definedName name="TERMOFUSION_2.4" localSheetId="45">#REF!</definedName>
    <definedName name="TERMOFUSION_2.4" localSheetId="46">#REF!</definedName>
    <definedName name="TERMOFUSION_2.4" localSheetId="47">#REF!</definedName>
    <definedName name="TERMOFUSION_2.4" localSheetId="48">#REF!</definedName>
    <definedName name="TERMOFUSION_2.4" localSheetId="49">#REF!</definedName>
    <definedName name="TERMOFUSION_2.4" localSheetId="51">#REF!</definedName>
    <definedName name="TERMOFUSION_2.4" localSheetId="53">#REF!</definedName>
    <definedName name="TERMOFUSION_2.4" localSheetId="54">#REF!</definedName>
    <definedName name="TERMOFUSION_2.4" localSheetId="55">#REF!</definedName>
    <definedName name="TERMOFUSION_2.4" localSheetId="56">#REF!</definedName>
    <definedName name="TERMOFUSION_2.4" localSheetId="57">#REF!</definedName>
    <definedName name="TERMOFUSION_2.4" localSheetId="58">#REF!</definedName>
    <definedName name="TERMOFUSION_2.4" localSheetId="59">#REF!</definedName>
    <definedName name="TERMOFUSION_2.4" localSheetId="60">#REF!</definedName>
    <definedName name="TERMOFUSION_2.4" localSheetId="61">#REF!</definedName>
    <definedName name="TERMOFUSION_2.4" localSheetId="62">#REF!</definedName>
    <definedName name="TERMOFUSION_2.4" localSheetId="63">#REF!</definedName>
    <definedName name="TERMOFUSION_2.4" localSheetId="66">#REF!</definedName>
    <definedName name="TERMOFUSION_2.4" localSheetId="70">#REF!</definedName>
    <definedName name="TERMOFUSION_2.4" localSheetId="10">#REF!</definedName>
    <definedName name="TERMOFUSION_2.4" localSheetId="74">#REF!</definedName>
    <definedName name="TERMOFUSION_2.4" localSheetId="75">#REF!</definedName>
    <definedName name="TERMOFUSION_2.4" localSheetId="76">#REF!</definedName>
    <definedName name="TERMOFUSION_2.4" localSheetId="77">#REF!</definedName>
    <definedName name="TERMOFUSION_2.4" localSheetId="78">#REF!</definedName>
    <definedName name="TERMOFUSION_2.4" localSheetId="79">#REF!</definedName>
    <definedName name="TERMOFUSION_2.4" localSheetId="80">#REF!</definedName>
    <definedName name="TERMOFUSION_2.4" localSheetId="82">#REF!</definedName>
    <definedName name="TERMOFUSION_2.4" localSheetId="81">#REF!</definedName>
    <definedName name="TERMOFUSION_2.4" localSheetId="11">#REF!</definedName>
    <definedName name="TERMOFUSION_2.4" localSheetId="83">#REF!</definedName>
    <definedName name="TERMOFUSION_2.4" localSheetId="84">#REF!</definedName>
    <definedName name="TERMOFUSION_2.4" localSheetId="85">#REF!</definedName>
    <definedName name="TERMOFUSION_2.4" localSheetId="86">#REF!</definedName>
    <definedName name="TERMOFUSION_2.4" localSheetId="87">#REF!</definedName>
    <definedName name="TERMOFUSION_2.4" localSheetId="88">#REF!</definedName>
    <definedName name="TERMOFUSION_2.4" localSheetId="89">#REF!</definedName>
    <definedName name="TERMOFUSION_2.4" localSheetId="90">#REF!</definedName>
    <definedName name="TERMOFUSION_2.4" localSheetId="91">#REF!</definedName>
    <definedName name="TERMOFUSION_2.4" localSheetId="92">#REF!</definedName>
    <definedName name="TERMOFUSION_2.4" localSheetId="12">#REF!</definedName>
    <definedName name="TERMOFUSION_2.4">#REF!</definedName>
    <definedName name="TERMOFUSION_2.5" localSheetId="13">#REF!</definedName>
    <definedName name="TERMOFUSION_2.5" localSheetId="14">#REF!</definedName>
    <definedName name="TERMOFUSION_2.5" localSheetId="15">#REF!</definedName>
    <definedName name="TERMOFUSION_2.5" localSheetId="16">#REF!</definedName>
    <definedName name="TERMOFUSION_2.5" localSheetId="17">#REF!</definedName>
    <definedName name="TERMOFUSION_2.5" localSheetId="18">#REF!</definedName>
    <definedName name="TERMOFUSION_2.5" localSheetId="19">#REF!</definedName>
    <definedName name="TERMOFUSION_2.5" localSheetId="20">#REF!</definedName>
    <definedName name="TERMOFUSION_2.5" localSheetId="21">#REF!</definedName>
    <definedName name="TERMOFUSION_2.5" localSheetId="22">#REF!</definedName>
    <definedName name="TERMOFUSION_2.5" localSheetId="24">#REF!</definedName>
    <definedName name="TERMOFUSION_2.5" localSheetId="25">#REF!</definedName>
    <definedName name="TERMOFUSION_2.5" localSheetId="26">#REF!</definedName>
    <definedName name="TERMOFUSION_2.5" localSheetId="27">#REF!</definedName>
    <definedName name="TERMOFUSION_2.5" localSheetId="28">#REF!</definedName>
    <definedName name="TERMOFUSION_2.5" localSheetId="29">#REF!</definedName>
    <definedName name="TERMOFUSION_2.5" localSheetId="31">#REF!</definedName>
    <definedName name="TERMOFUSION_2.5" localSheetId="32">#REF!</definedName>
    <definedName name="TERMOFUSION_2.5" localSheetId="33">#REF!</definedName>
    <definedName name="TERMOFUSION_2.5" localSheetId="35">#REF!</definedName>
    <definedName name="TERMOFUSION_2.5" localSheetId="36">#REF!</definedName>
    <definedName name="TERMOFUSION_2.5" localSheetId="37">#REF!</definedName>
    <definedName name="TERMOFUSION_2.5" localSheetId="38">#REF!</definedName>
    <definedName name="TERMOFUSION_2.5" localSheetId="39">#REF!</definedName>
    <definedName name="TERMOFUSION_2.5" localSheetId="41">#REF!</definedName>
    <definedName name="TERMOFUSION_2.5" localSheetId="42">#REF!</definedName>
    <definedName name="TERMOFUSION_2.5" localSheetId="43">#REF!</definedName>
    <definedName name="TERMOFUSION_2.5" localSheetId="44">#REF!</definedName>
    <definedName name="TERMOFUSION_2.5" localSheetId="45">#REF!</definedName>
    <definedName name="TERMOFUSION_2.5" localSheetId="46">#REF!</definedName>
    <definedName name="TERMOFUSION_2.5" localSheetId="47">#REF!</definedName>
    <definedName name="TERMOFUSION_2.5" localSheetId="48">#REF!</definedName>
    <definedName name="TERMOFUSION_2.5" localSheetId="49">#REF!</definedName>
    <definedName name="TERMOFUSION_2.5" localSheetId="51">#REF!</definedName>
    <definedName name="TERMOFUSION_2.5" localSheetId="53">#REF!</definedName>
    <definedName name="TERMOFUSION_2.5" localSheetId="54">#REF!</definedName>
    <definedName name="TERMOFUSION_2.5" localSheetId="55">#REF!</definedName>
    <definedName name="TERMOFUSION_2.5" localSheetId="56">#REF!</definedName>
    <definedName name="TERMOFUSION_2.5" localSheetId="57">#REF!</definedName>
    <definedName name="TERMOFUSION_2.5" localSheetId="58">#REF!</definedName>
    <definedName name="TERMOFUSION_2.5" localSheetId="59">#REF!</definedName>
    <definedName name="TERMOFUSION_2.5" localSheetId="60">#REF!</definedName>
    <definedName name="TERMOFUSION_2.5" localSheetId="61">#REF!</definedName>
    <definedName name="TERMOFUSION_2.5" localSheetId="62">#REF!</definedName>
    <definedName name="TERMOFUSION_2.5" localSheetId="63">#REF!</definedName>
    <definedName name="TERMOFUSION_2.5" localSheetId="66">#REF!</definedName>
    <definedName name="TERMOFUSION_2.5" localSheetId="70">#REF!</definedName>
    <definedName name="TERMOFUSION_2.5" localSheetId="10">#REF!</definedName>
    <definedName name="TERMOFUSION_2.5" localSheetId="74">#REF!</definedName>
    <definedName name="TERMOFUSION_2.5" localSheetId="75">#REF!</definedName>
    <definedName name="TERMOFUSION_2.5" localSheetId="76">#REF!</definedName>
    <definedName name="TERMOFUSION_2.5" localSheetId="77">#REF!</definedName>
    <definedName name="TERMOFUSION_2.5" localSheetId="78">#REF!</definedName>
    <definedName name="TERMOFUSION_2.5" localSheetId="79">#REF!</definedName>
    <definedName name="TERMOFUSION_2.5" localSheetId="80">#REF!</definedName>
    <definedName name="TERMOFUSION_2.5" localSheetId="82">#REF!</definedName>
    <definedName name="TERMOFUSION_2.5" localSheetId="81">#REF!</definedName>
    <definedName name="TERMOFUSION_2.5" localSheetId="11">#REF!</definedName>
    <definedName name="TERMOFUSION_2.5" localSheetId="83">#REF!</definedName>
    <definedName name="TERMOFUSION_2.5" localSheetId="84">#REF!</definedName>
    <definedName name="TERMOFUSION_2.5" localSheetId="85">#REF!</definedName>
    <definedName name="TERMOFUSION_2.5" localSheetId="86">#REF!</definedName>
    <definedName name="TERMOFUSION_2.5" localSheetId="87">#REF!</definedName>
    <definedName name="TERMOFUSION_2.5" localSheetId="88">#REF!</definedName>
    <definedName name="TERMOFUSION_2.5" localSheetId="89">#REF!</definedName>
    <definedName name="TERMOFUSION_2.5" localSheetId="90">#REF!</definedName>
    <definedName name="TERMOFUSION_2.5" localSheetId="91">#REF!</definedName>
    <definedName name="TERMOFUSION_2.5" localSheetId="92">#REF!</definedName>
    <definedName name="TERMOFUSION_2.5" localSheetId="12">#REF!</definedName>
    <definedName name="TERMOFUSION_2.5">#REF!</definedName>
    <definedName name="TERMOFUSION_3.4" localSheetId="13">#REF!</definedName>
    <definedName name="TERMOFUSION_3.4" localSheetId="14">#REF!</definedName>
    <definedName name="TERMOFUSION_3.4" localSheetId="15">#REF!</definedName>
    <definedName name="TERMOFUSION_3.4" localSheetId="16">#REF!</definedName>
    <definedName name="TERMOFUSION_3.4" localSheetId="17">#REF!</definedName>
    <definedName name="TERMOFUSION_3.4" localSheetId="18">#REF!</definedName>
    <definedName name="TERMOFUSION_3.4" localSheetId="19">#REF!</definedName>
    <definedName name="TERMOFUSION_3.4" localSheetId="20">#REF!</definedName>
    <definedName name="TERMOFUSION_3.4" localSheetId="21">#REF!</definedName>
    <definedName name="TERMOFUSION_3.4" localSheetId="22">#REF!</definedName>
    <definedName name="TERMOFUSION_3.4" localSheetId="24">#REF!</definedName>
    <definedName name="TERMOFUSION_3.4" localSheetId="25">#REF!</definedName>
    <definedName name="TERMOFUSION_3.4" localSheetId="26">#REF!</definedName>
    <definedName name="TERMOFUSION_3.4" localSheetId="27">#REF!</definedName>
    <definedName name="TERMOFUSION_3.4" localSheetId="28">#REF!</definedName>
    <definedName name="TERMOFUSION_3.4" localSheetId="29">#REF!</definedName>
    <definedName name="TERMOFUSION_3.4" localSheetId="31">#REF!</definedName>
    <definedName name="TERMOFUSION_3.4" localSheetId="32">#REF!</definedName>
    <definedName name="TERMOFUSION_3.4" localSheetId="33">#REF!</definedName>
    <definedName name="TERMOFUSION_3.4" localSheetId="35">#REF!</definedName>
    <definedName name="TERMOFUSION_3.4" localSheetId="36">#REF!</definedName>
    <definedName name="TERMOFUSION_3.4" localSheetId="37">#REF!</definedName>
    <definedName name="TERMOFUSION_3.4" localSheetId="38">#REF!</definedName>
    <definedName name="TERMOFUSION_3.4" localSheetId="39">#REF!</definedName>
    <definedName name="TERMOFUSION_3.4" localSheetId="41">#REF!</definedName>
    <definedName name="TERMOFUSION_3.4" localSheetId="42">#REF!</definedName>
    <definedName name="TERMOFUSION_3.4" localSheetId="43">#REF!</definedName>
    <definedName name="TERMOFUSION_3.4" localSheetId="44">#REF!</definedName>
    <definedName name="TERMOFUSION_3.4" localSheetId="45">#REF!</definedName>
    <definedName name="TERMOFUSION_3.4" localSheetId="46">#REF!</definedName>
    <definedName name="TERMOFUSION_3.4" localSheetId="47">#REF!</definedName>
    <definedName name="TERMOFUSION_3.4" localSheetId="48">#REF!</definedName>
    <definedName name="TERMOFUSION_3.4" localSheetId="49">#REF!</definedName>
    <definedName name="TERMOFUSION_3.4" localSheetId="51">#REF!</definedName>
    <definedName name="TERMOFUSION_3.4" localSheetId="53">#REF!</definedName>
    <definedName name="TERMOFUSION_3.4" localSheetId="54">#REF!</definedName>
    <definedName name="TERMOFUSION_3.4" localSheetId="55">#REF!</definedName>
    <definedName name="TERMOFUSION_3.4" localSheetId="56">#REF!</definedName>
    <definedName name="TERMOFUSION_3.4" localSheetId="57">#REF!</definedName>
    <definedName name="TERMOFUSION_3.4" localSheetId="58">#REF!</definedName>
    <definedName name="TERMOFUSION_3.4" localSheetId="59">#REF!</definedName>
    <definedName name="TERMOFUSION_3.4" localSheetId="60">#REF!</definedName>
    <definedName name="TERMOFUSION_3.4" localSheetId="61">#REF!</definedName>
    <definedName name="TERMOFUSION_3.4" localSheetId="62">#REF!</definedName>
    <definedName name="TERMOFUSION_3.4" localSheetId="63">#REF!</definedName>
    <definedName name="TERMOFUSION_3.4" localSheetId="66">#REF!</definedName>
    <definedName name="TERMOFUSION_3.4" localSheetId="70">#REF!</definedName>
    <definedName name="TERMOFUSION_3.4" localSheetId="10">#REF!</definedName>
    <definedName name="TERMOFUSION_3.4" localSheetId="74">#REF!</definedName>
    <definedName name="TERMOFUSION_3.4" localSheetId="75">#REF!</definedName>
    <definedName name="TERMOFUSION_3.4" localSheetId="76">#REF!</definedName>
    <definedName name="TERMOFUSION_3.4" localSheetId="77">#REF!</definedName>
    <definedName name="TERMOFUSION_3.4" localSheetId="78">#REF!</definedName>
    <definedName name="TERMOFUSION_3.4" localSheetId="79">#REF!</definedName>
    <definedName name="TERMOFUSION_3.4" localSheetId="80">#REF!</definedName>
    <definedName name="TERMOFUSION_3.4" localSheetId="82">#REF!</definedName>
    <definedName name="TERMOFUSION_3.4" localSheetId="81">#REF!</definedName>
    <definedName name="TERMOFUSION_3.4" localSheetId="11">#REF!</definedName>
    <definedName name="TERMOFUSION_3.4" localSheetId="83">#REF!</definedName>
    <definedName name="TERMOFUSION_3.4" localSheetId="84">#REF!</definedName>
    <definedName name="TERMOFUSION_3.4" localSheetId="85">#REF!</definedName>
    <definedName name="TERMOFUSION_3.4" localSheetId="86">#REF!</definedName>
    <definedName name="TERMOFUSION_3.4" localSheetId="87">#REF!</definedName>
    <definedName name="TERMOFUSION_3.4" localSheetId="88">#REF!</definedName>
    <definedName name="TERMOFUSION_3.4" localSheetId="89">#REF!</definedName>
    <definedName name="TERMOFUSION_3.4" localSheetId="90">#REF!</definedName>
    <definedName name="TERMOFUSION_3.4" localSheetId="91">#REF!</definedName>
    <definedName name="TERMOFUSION_3.4" localSheetId="92">#REF!</definedName>
    <definedName name="TERMOFUSION_3.4" localSheetId="12">#REF!</definedName>
    <definedName name="TERMOFUSION_3.4">#REF!</definedName>
    <definedName name="TERMOFUSION_3.5" localSheetId="13">#REF!</definedName>
    <definedName name="TERMOFUSION_3.5" localSheetId="14">#REF!</definedName>
    <definedName name="TERMOFUSION_3.5" localSheetId="15">#REF!</definedName>
    <definedName name="TERMOFUSION_3.5" localSheetId="16">#REF!</definedName>
    <definedName name="TERMOFUSION_3.5" localSheetId="17">#REF!</definedName>
    <definedName name="TERMOFUSION_3.5" localSheetId="18">#REF!</definedName>
    <definedName name="TERMOFUSION_3.5" localSheetId="19">#REF!</definedName>
    <definedName name="TERMOFUSION_3.5" localSheetId="20">#REF!</definedName>
    <definedName name="TERMOFUSION_3.5" localSheetId="21">#REF!</definedName>
    <definedName name="TERMOFUSION_3.5" localSheetId="22">#REF!</definedName>
    <definedName name="TERMOFUSION_3.5" localSheetId="24">#REF!</definedName>
    <definedName name="TERMOFUSION_3.5" localSheetId="25">#REF!</definedName>
    <definedName name="TERMOFUSION_3.5" localSheetId="26">#REF!</definedName>
    <definedName name="TERMOFUSION_3.5" localSheetId="27">#REF!</definedName>
    <definedName name="TERMOFUSION_3.5" localSheetId="28">#REF!</definedName>
    <definedName name="TERMOFUSION_3.5" localSheetId="29">#REF!</definedName>
    <definedName name="TERMOFUSION_3.5" localSheetId="31">#REF!</definedName>
    <definedName name="TERMOFUSION_3.5" localSheetId="32">#REF!</definedName>
    <definedName name="TERMOFUSION_3.5" localSheetId="33">#REF!</definedName>
    <definedName name="TERMOFUSION_3.5" localSheetId="35">#REF!</definedName>
    <definedName name="TERMOFUSION_3.5" localSheetId="36">#REF!</definedName>
    <definedName name="TERMOFUSION_3.5" localSheetId="37">#REF!</definedName>
    <definedName name="TERMOFUSION_3.5" localSheetId="38">#REF!</definedName>
    <definedName name="TERMOFUSION_3.5" localSheetId="39">#REF!</definedName>
    <definedName name="TERMOFUSION_3.5" localSheetId="41">#REF!</definedName>
    <definedName name="TERMOFUSION_3.5" localSheetId="42">#REF!</definedName>
    <definedName name="TERMOFUSION_3.5" localSheetId="43">#REF!</definedName>
    <definedName name="TERMOFUSION_3.5" localSheetId="44">#REF!</definedName>
    <definedName name="TERMOFUSION_3.5" localSheetId="45">#REF!</definedName>
    <definedName name="TERMOFUSION_3.5" localSheetId="46">#REF!</definedName>
    <definedName name="TERMOFUSION_3.5" localSheetId="47">#REF!</definedName>
    <definedName name="TERMOFUSION_3.5" localSheetId="48">#REF!</definedName>
    <definedName name="TERMOFUSION_3.5" localSheetId="49">#REF!</definedName>
    <definedName name="TERMOFUSION_3.5" localSheetId="51">#REF!</definedName>
    <definedName name="TERMOFUSION_3.5" localSheetId="53">#REF!</definedName>
    <definedName name="TERMOFUSION_3.5" localSheetId="54">#REF!</definedName>
    <definedName name="TERMOFUSION_3.5" localSheetId="55">#REF!</definedName>
    <definedName name="TERMOFUSION_3.5" localSheetId="56">#REF!</definedName>
    <definedName name="TERMOFUSION_3.5" localSheetId="57">#REF!</definedName>
    <definedName name="TERMOFUSION_3.5" localSheetId="58">#REF!</definedName>
    <definedName name="TERMOFUSION_3.5" localSheetId="59">#REF!</definedName>
    <definedName name="TERMOFUSION_3.5" localSheetId="60">#REF!</definedName>
    <definedName name="TERMOFUSION_3.5" localSheetId="61">#REF!</definedName>
    <definedName name="TERMOFUSION_3.5" localSheetId="62">#REF!</definedName>
    <definedName name="TERMOFUSION_3.5" localSheetId="63">#REF!</definedName>
    <definedName name="TERMOFUSION_3.5" localSheetId="66">#REF!</definedName>
    <definedName name="TERMOFUSION_3.5" localSheetId="70">#REF!</definedName>
    <definedName name="TERMOFUSION_3.5" localSheetId="10">#REF!</definedName>
    <definedName name="TERMOFUSION_3.5" localSheetId="74">#REF!</definedName>
    <definedName name="TERMOFUSION_3.5" localSheetId="75">#REF!</definedName>
    <definedName name="TERMOFUSION_3.5" localSheetId="76">#REF!</definedName>
    <definedName name="TERMOFUSION_3.5" localSheetId="77">#REF!</definedName>
    <definedName name="TERMOFUSION_3.5" localSheetId="78">#REF!</definedName>
    <definedName name="TERMOFUSION_3.5" localSheetId="79">#REF!</definedName>
    <definedName name="TERMOFUSION_3.5" localSheetId="80">#REF!</definedName>
    <definedName name="TERMOFUSION_3.5" localSheetId="82">#REF!</definedName>
    <definedName name="TERMOFUSION_3.5" localSheetId="81">#REF!</definedName>
    <definedName name="TERMOFUSION_3.5" localSheetId="11">#REF!</definedName>
    <definedName name="TERMOFUSION_3.5" localSheetId="83">#REF!</definedName>
    <definedName name="TERMOFUSION_3.5" localSheetId="84">#REF!</definedName>
    <definedName name="TERMOFUSION_3.5" localSheetId="85">#REF!</definedName>
    <definedName name="TERMOFUSION_3.5" localSheetId="86">#REF!</definedName>
    <definedName name="TERMOFUSION_3.5" localSheetId="87">#REF!</definedName>
    <definedName name="TERMOFUSION_3.5" localSheetId="88">#REF!</definedName>
    <definedName name="TERMOFUSION_3.5" localSheetId="89">#REF!</definedName>
    <definedName name="TERMOFUSION_3.5" localSheetId="90">#REF!</definedName>
    <definedName name="TERMOFUSION_3.5" localSheetId="91">#REF!</definedName>
    <definedName name="TERMOFUSION_3.5" localSheetId="92">#REF!</definedName>
    <definedName name="TERMOFUSION_3.5" localSheetId="12">#REF!</definedName>
    <definedName name="TERMOFUSION_3.5">#REF!</definedName>
    <definedName name="TERMOFUSION_4.4" localSheetId="13">#REF!</definedName>
    <definedName name="TERMOFUSION_4.4" localSheetId="14">#REF!</definedName>
    <definedName name="TERMOFUSION_4.4" localSheetId="15">#REF!</definedName>
    <definedName name="TERMOFUSION_4.4" localSheetId="16">#REF!</definedName>
    <definedName name="TERMOFUSION_4.4" localSheetId="17">#REF!</definedName>
    <definedName name="TERMOFUSION_4.4" localSheetId="18">#REF!</definedName>
    <definedName name="TERMOFUSION_4.4" localSheetId="19">#REF!</definedName>
    <definedName name="TERMOFUSION_4.4" localSheetId="20">#REF!</definedName>
    <definedName name="TERMOFUSION_4.4" localSheetId="21">#REF!</definedName>
    <definedName name="TERMOFUSION_4.4" localSheetId="22">#REF!</definedName>
    <definedName name="TERMOFUSION_4.4" localSheetId="24">#REF!</definedName>
    <definedName name="TERMOFUSION_4.4" localSheetId="25">#REF!</definedName>
    <definedName name="TERMOFUSION_4.4" localSheetId="26">#REF!</definedName>
    <definedName name="TERMOFUSION_4.4" localSheetId="27">#REF!</definedName>
    <definedName name="TERMOFUSION_4.4" localSheetId="28">#REF!</definedName>
    <definedName name="TERMOFUSION_4.4" localSheetId="29">#REF!</definedName>
    <definedName name="TERMOFUSION_4.4" localSheetId="31">#REF!</definedName>
    <definedName name="TERMOFUSION_4.4" localSheetId="32">#REF!</definedName>
    <definedName name="TERMOFUSION_4.4" localSheetId="33">#REF!</definedName>
    <definedName name="TERMOFUSION_4.4" localSheetId="35">#REF!</definedName>
    <definedName name="TERMOFUSION_4.4" localSheetId="36">#REF!</definedName>
    <definedName name="TERMOFUSION_4.4" localSheetId="37">#REF!</definedName>
    <definedName name="TERMOFUSION_4.4" localSheetId="38">#REF!</definedName>
    <definedName name="TERMOFUSION_4.4" localSheetId="39">#REF!</definedName>
    <definedName name="TERMOFUSION_4.4" localSheetId="41">#REF!</definedName>
    <definedName name="TERMOFUSION_4.4" localSheetId="42">#REF!</definedName>
    <definedName name="TERMOFUSION_4.4" localSheetId="43">#REF!</definedName>
    <definedName name="TERMOFUSION_4.4" localSheetId="44">#REF!</definedName>
    <definedName name="TERMOFUSION_4.4" localSheetId="45">#REF!</definedName>
    <definedName name="TERMOFUSION_4.4" localSheetId="46">#REF!</definedName>
    <definedName name="TERMOFUSION_4.4" localSheetId="47">#REF!</definedName>
    <definedName name="TERMOFUSION_4.4" localSheetId="48">#REF!</definedName>
    <definedName name="TERMOFUSION_4.4" localSheetId="49">#REF!</definedName>
    <definedName name="TERMOFUSION_4.4" localSheetId="51">#REF!</definedName>
    <definedName name="TERMOFUSION_4.4" localSheetId="53">#REF!</definedName>
    <definedName name="TERMOFUSION_4.4" localSheetId="54">#REF!</definedName>
    <definedName name="TERMOFUSION_4.4" localSheetId="55">#REF!</definedName>
    <definedName name="TERMOFUSION_4.4" localSheetId="56">#REF!</definedName>
    <definedName name="TERMOFUSION_4.4" localSheetId="57">#REF!</definedName>
    <definedName name="TERMOFUSION_4.4" localSheetId="58">#REF!</definedName>
    <definedName name="TERMOFUSION_4.4" localSheetId="59">#REF!</definedName>
    <definedName name="TERMOFUSION_4.4" localSheetId="60">#REF!</definedName>
    <definedName name="TERMOFUSION_4.4" localSheetId="61">#REF!</definedName>
    <definedName name="TERMOFUSION_4.4" localSheetId="62">#REF!</definedName>
    <definedName name="TERMOFUSION_4.4" localSheetId="63">#REF!</definedName>
    <definedName name="TERMOFUSION_4.4" localSheetId="66">#REF!</definedName>
    <definedName name="TERMOFUSION_4.4" localSheetId="70">#REF!</definedName>
    <definedName name="TERMOFUSION_4.4" localSheetId="10">#REF!</definedName>
    <definedName name="TERMOFUSION_4.4" localSheetId="74">#REF!</definedName>
    <definedName name="TERMOFUSION_4.4" localSheetId="75">#REF!</definedName>
    <definedName name="TERMOFUSION_4.4" localSheetId="76">#REF!</definedName>
    <definedName name="TERMOFUSION_4.4" localSheetId="77">#REF!</definedName>
    <definedName name="TERMOFUSION_4.4" localSheetId="78">#REF!</definedName>
    <definedName name="TERMOFUSION_4.4" localSheetId="79">#REF!</definedName>
    <definedName name="TERMOFUSION_4.4" localSheetId="80">#REF!</definedName>
    <definedName name="TERMOFUSION_4.4" localSheetId="82">#REF!</definedName>
    <definedName name="TERMOFUSION_4.4" localSheetId="81">#REF!</definedName>
    <definedName name="TERMOFUSION_4.4" localSheetId="11">#REF!</definedName>
    <definedName name="TERMOFUSION_4.4" localSheetId="83">#REF!</definedName>
    <definedName name="TERMOFUSION_4.4" localSheetId="84">#REF!</definedName>
    <definedName name="TERMOFUSION_4.4" localSheetId="85">#REF!</definedName>
    <definedName name="TERMOFUSION_4.4" localSheetId="86">#REF!</definedName>
    <definedName name="TERMOFUSION_4.4" localSheetId="87">#REF!</definedName>
    <definedName name="TERMOFUSION_4.4" localSheetId="88">#REF!</definedName>
    <definedName name="TERMOFUSION_4.4" localSheetId="89">#REF!</definedName>
    <definedName name="TERMOFUSION_4.4" localSheetId="90">#REF!</definedName>
    <definedName name="TERMOFUSION_4.4" localSheetId="91">#REF!</definedName>
    <definedName name="TERMOFUSION_4.4" localSheetId="92">#REF!</definedName>
    <definedName name="TERMOFUSION_4.4" localSheetId="12">#REF!</definedName>
    <definedName name="TERMOFUSION_4.4">#REF!</definedName>
    <definedName name="TERMOFUSION_4.5" localSheetId="13">#REF!</definedName>
    <definedName name="TERMOFUSION_4.5" localSheetId="14">#REF!</definedName>
    <definedName name="TERMOFUSION_4.5" localSheetId="15">#REF!</definedName>
    <definedName name="TERMOFUSION_4.5" localSheetId="16">#REF!</definedName>
    <definedName name="TERMOFUSION_4.5" localSheetId="17">#REF!</definedName>
    <definedName name="TERMOFUSION_4.5" localSheetId="18">#REF!</definedName>
    <definedName name="TERMOFUSION_4.5" localSheetId="19">#REF!</definedName>
    <definedName name="TERMOFUSION_4.5" localSheetId="20">#REF!</definedName>
    <definedName name="TERMOFUSION_4.5" localSheetId="21">#REF!</definedName>
    <definedName name="TERMOFUSION_4.5" localSheetId="22">#REF!</definedName>
    <definedName name="TERMOFUSION_4.5" localSheetId="24">#REF!</definedName>
    <definedName name="TERMOFUSION_4.5" localSheetId="25">#REF!</definedName>
    <definedName name="TERMOFUSION_4.5" localSheetId="26">#REF!</definedName>
    <definedName name="TERMOFUSION_4.5" localSheetId="27">#REF!</definedName>
    <definedName name="TERMOFUSION_4.5" localSheetId="28">#REF!</definedName>
    <definedName name="TERMOFUSION_4.5" localSheetId="29">#REF!</definedName>
    <definedName name="TERMOFUSION_4.5" localSheetId="31">#REF!</definedName>
    <definedName name="TERMOFUSION_4.5" localSheetId="32">#REF!</definedName>
    <definedName name="TERMOFUSION_4.5" localSheetId="33">#REF!</definedName>
    <definedName name="TERMOFUSION_4.5" localSheetId="35">#REF!</definedName>
    <definedName name="TERMOFUSION_4.5" localSheetId="36">#REF!</definedName>
    <definedName name="TERMOFUSION_4.5" localSheetId="37">#REF!</definedName>
    <definedName name="TERMOFUSION_4.5" localSheetId="38">#REF!</definedName>
    <definedName name="TERMOFUSION_4.5" localSheetId="39">#REF!</definedName>
    <definedName name="TERMOFUSION_4.5" localSheetId="41">#REF!</definedName>
    <definedName name="TERMOFUSION_4.5" localSheetId="42">#REF!</definedName>
    <definedName name="TERMOFUSION_4.5" localSheetId="43">#REF!</definedName>
    <definedName name="TERMOFUSION_4.5" localSheetId="44">#REF!</definedName>
    <definedName name="TERMOFUSION_4.5" localSheetId="45">#REF!</definedName>
    <definedName name="TERMOFUSION_4.5" localSheetId="46">#REF!</definedName>
    <definedName name="TERMOFUSION_4.5" localSheetId="47">#REF!</definedName>
    <definedName name="TERMOFUSION_4.5" localSheetId="48">#REF!</definedName>
    <definedName name="TERMOFUSION_4.5" localSheetId="49">#REF!</definedName>
    <definedName name="TERMOFUSION_4.5" localSheetId="51">#REF!</definedName>
    <definedName name="TERMOFUSION_4.5" localSheetId="53">#REF!</definedName>
    <definedName name="TERMOFUSION_4.5" localSheetId="54">#REF!</definedName>
    <definedName name="TERMOFUSION_4.5" localSheetId="55">#REF!</definedName>
    <definedName name="TERMOFUSION_4.5" localSheetId="56">#REF!</definedName>
    <definedName name="TERMOFUSION_4.5" localSheetId="57">#REF!</definedName>
    <definedName name="TERMOFUSION_4.5" localSheetId="58">#REF!</definedName>
    <definedName name="TERMOFUSION_4.5" localSheetId="59">#REF!</definedName>
    <definedName name="TERMOFUSION_4.5" localSheetId="60">#REF!</definedName>
    <definedName name="TERMOFUSION_4.5" localSheetId="61">#REF!</definedName>
    <definedName name="TERMOFUSION_4.5" localSheetId="62">#REF!</definedName>
    <definedName name="TERMOFUSION_4.5" localSheetId="63">#REF!</definedName>
    <definedName name="TERMOFUSION_4.5" localSheetId="66">#REF!</definedName>
    <definedName name="TERMOFUSION_4.5" localSheetId="70">#REF!</definedName>
    <definedName name="TERMOFUSION_4.5" localSheetId="10">#REF!</definedName>
    <definedName name="TERMOFUSION_4.5" localSheetId="74">#REF!</definedName>
    <definedName name="TERMOFUSION_4.5" localSheetId="75">#REF!</definedName>
    <definedName name="TERMOFUSION_4.5" localSheetId="76">#REF!</definedName>
    <definedName name="TERMOFUSION_4.5" localSheetId="77">#REF!</definedName>
    <definedName name="TERMOFUSION_4.5" localSheetId="78">#REF!</definedName>
    <definedName name="TERMOFUSION_4.5" localSheetId="79">#REF!</definedName>
    <definedName name="TERMOFUSION_4.5" localSheetId="80">#REF!</definedName>
    <definedName name="TERMOFUSION_4.5" localSheetId="82">#REF!</definedName>
    <definedName name="TERMOFUSION_4.5" localSheetId="81">#REF!</definedName>
    <definedName name="TERMOFUSION_4.5" localSheetId="11">#REF!</definedName>
    <definedName name="TERMOFUSION_4.5" localSheetId="83">#REF!</definedName>
    <definedName name="TERMOFUSION_4.5" localSheetId="84">#REF!</definedName>
    <definedName name="TERMOFUSION_4.5" localSheetId="85">#REF!</definedName>
    <definedName name="TERMOFUSION_4.5" localSheetId="86">#REF!</definedName>
    <definedName name="TERMOFUSION_4.5" localSheetId="87">#REF!</definedName>
    <definedName name="TERMOFUSION_4.5" localSheetId="88">#REF!</definedName>
    <definedName name="TERMOFUSION_4.5" localSheetId="89">#REF!</definedName>
    <definedName name="TERMOFUSION_4.5" localSheetId="90">#REF!</definedName>
    <definedName name="TERMOFUSION_4.5" localSheetId="91">#REF!</definedName>
    <definedName name="TERMOFUSION_4.5" localSheetId="92">#REF!</definedName>
    <definedName name="TERMOFUSION_4.5" localSheetId="12">#REF!</definedName>
    <definedName name="TERMOFUSION_4.5">#REF!</definedName>
    <definedName name="TERMOFUSION_5.5" localSheetId="13">#REF!</definedName>
    <definedName name="TERMOFUSION_5.5" localSheetId="14">#REF!</definedName>
    <definedName name="TERMOFUSION_5.5" localSheetId="15">#REF!</definedName>
    <definedName name="TERMOFUSION_5.5" localSheetId="16">#REF!</definedName>
    <definedName name="TERMOFUSION_5.5" localSheetId="17">#REF!</definedName>
    <definedName name="TERMOFUSION_5.5" localSheetId="18">#REF!</definedName>
    <definedName name="TERMOFUSION_5.5" localSheetId="19">#REF!</definedName>
    <definedName name="TERMOFUSION_5.5" localSheetId="20">#REF!</definedName>
    <definedName name="TERMOFUSION_5.5" localSheetId="21">#REF!</definedName>
    <definedName name="TERMOFUSION_5.5" localSheetId="22">#REF!</definedName>
    <definedName name="TERMOFUSION_5.5" localSheetId="24">#REF!</definedName>
    <definedName name="TERMOFUSION_5.5" localSheetId="25">#REF!</definedName>
    <definedName name="TERMOFUSION_5.5" localSheetId="26">#REF!</definedName>
    <definedName name="TERMOFUSION_5.5" localSheetId="27">#REF!</definedName>
    <definedName name="TERMOFUSION_5.5" localSheetId="28">#REF!</definedName>
    <definedName name="TERMOFUSION_5.5" localSheetId="29">#REF!</definedName>
    <definedName name="TERMOFUSION_5.5" localSheetId="31">#REF!</definedName>
    <definedName name="TERMOFUSION_5.5" localSheetId="32">#REF!</definedName>
    <definedName name="TERMOFUSION_5.5" localSheetId="33">#REF!</definedName>
    <definedName name="TERMOFUSION_5.5" localSheetId="35">#REF!</definedName>
    <definedName name="TERMOFUSION_5.5" localSheetId="36">#REF!</definedName>
    <definedName name="TERMOFUSION_5.5" localSheetId="37">#REF!</definedName>
    <definedName name="TERMOFUSION_5.5" localSheetId="38">#REF!</definedName>
    <definedName name="TERMOFUSION_5.5" localSheetId="39">#REF!</definedName>
    <definedName name="TERMOFUSION_5.5" localSheetId="41">#REF!</definedName>
    <definedName name="TERMOFUSION_5.5" localSheetId="42">#REF!</definedName>
    <definedName name="TERMOFUSION_5.5" localSheetId="43">#REF!</definedName>
    <definedName name="TERMOFUSION_5.5" localSheetId="44">#REF!</definedName>
    <definedName name="TERMOFUSION_5.5" localSheetId="45">#REF!</definedName>
    <definedName name="TERMOFUSION_5.5" localSheetId="46">#REF!</definedName>
    <definedName name="TERMOFUSION_5.5" localSheetId="47">#REF!</definedName>
    <definedName name="TERMOFUSION_5.5" localSheetId="48">#REF!</definedName>
    <definedName name="TERMOFUSION_5.5" localSheetId="49">#REF!</definedName>
    <definedName name="TERMOFUSION_5.5" localSheetId="51">#REF!</definedName>
    <definedName name="TERMOFUSION_5.5" localSheetId="53">#REF!</definedName>
    <definedName name="TERMOFUSION_5.5" localSheetId="54">#REF!</definedName>
    <definedName name="TERMOFUSION_5.5" localSheetId="55">#REF!</definedName>
    <definedName name="TERMOFUSION_5.5" localSheetId="56">#REF!</definedName>
    <definedName name="TERMOFUSION_5.5" localSheetId="57">#REF!</definedName>
    <definedName name="TERMOFUSION_5.5" localSheetId="58">#REF!</definedName>
    <definedName name="TERMOFUSION_5.5" localSheetId="59">#REF!</definedName>
    <definedName name="TERMOFUSION_5.5" localSheetId="60">#REF!</definedName>
    <definedName name="TERMOFUSION_5.5" localSheetId="61">#REF!</definedName>
    <definedName name="TERMOFUSION_5.5" localSheetId="62">#REF!</definedName>
    <definedName name="TERMOFUSION_5.5" localSheetId="63">#REF!</definedName>
    <definedName name="TERMOFUSION_5.5" localSheetId="66">#REF!</definedName>
    <definedName name="TERMOFUSION_5.5" localSheetId="70">#REF!</definedName>
    <definedName name="TERMOFUSION_5.5" localSheetId="10">#REF!</definedName>
    <definedName name="TERMOFUSION_5.5" localSheetId="74">#REF!</definedName>
    <definedName name="TERMOFUSION_5.5" localSheetId="75">#REF!</definedName>
    <definedName name="TERMOFUSION_5.5" localSheetId="76">#REF!</definedName>
    <definedName name="TERMOFUSION_5.5" localSheetId="77">#REF!</definedName>
    <definedName name="TERMOFUSION_5.5" localSheetId="78">#REF!</definedName>
    <definedName name="TERMOFUSION_5.5" localSheetId="79">#REF!</definedName>
    <definedName name="TERMOFUSION_5.5" localSheetId="80">#REF!</definedName>
    <definedName name="TERMOFUSION_5.5" localSheetId="82">#REF!</definedName>
    <definedName name="TERMOFUSION_5.5" localSheetId="81">#REF!</definedName>
    <definedName name="TERMOFUSION_5.5" localSheetId="11">#REF!</definedName>
    <definedName name="TERMOFUSION_5.5" localSheetId="83">#REF!</definedName>
    <definedName name="TERMOFUSION_5.5" localSheetId="84">#REF!</definedName>
    <definedName name="TERMOFUSION_5.5" localSheetId="85">#REF!</definedName>
    <definedName name="TERMOFUSION_5.5" localSheetId="86">#REF!</definedName>
    <definedName name="TERMOFUSION_5.5" localSheetId="87">#REF!</definedName>
    <definedName name="TERMOFUSION_5.5" localSheetId="88">#REF!</definedName>
    <definedName name="TERMOFUSION_5.5" localSheetId="89">#REF!</definedName>
    <definedName name="TERMOFUSION_5.5" localSheetId="90">#REF!</definedName>
    <definedName name="TERMOFUSION_5.5" localSheetId="91">#REF!</definedName>
    <definedName name="TERMOFUSION_5.5" localSheetId="92">#REF!</definedName>
    <definedName name="TERMOFUSION_5.5" localSheetId="12">#REF!</definedName>
    <definedName name="TERMOFUSION_5.5">#REF!</definedName>
    <definedName name="Titulares" localSheetId="13">#REF!</definedName>
    <definedName name="Titulares" localSheetId="14">#REF!</definedName>
    <definedName name="Titulares" localSheetId="15">#REF!</definedName>
    <definedName name="Titulares" localSheetId="16">#REF!</definedName>
    <definedName name="Titulares" localSheetId="17">#REF!</definedName>
    <definedName name="Titulares" localSheetId="18">#REF!</definedName>
    <definedName name="Titulares" localSheetId="19">#REF!</definedName>
    <definedName name="Titulares" localSheetId="20">#REF!</definedName>
    <definedName name="Titulares" localSheetId="21">#REF!</definedName>
    <definedName name="Titulares" localSheetId="22">#REF!</definedName>
    <definedName name="Titulares" localSheetId="24">#REF!</definedName>
    <definedName name="Titulares" localSheetId="25">#REF!</definedName>
    <definedName name="Titulares" localSheetId="26">#REF!</definedName>
    <definedName name="Titulares" localSheetId="27">#REF!</definedName>
    <definedName name="Titulares" localSheetId="28">#REF!</definedName>
    <definedName name="Titulares" localSheetId="29">#REF!</definedName>
    <definedName name="Titulares" localSheetId="31">#REF!</definedName>
    <definedName name="Titulares" localSheetId="32">#REF!</definedName>
    <definedName name="Titulares" localSheetId="33">#REF!</definedName>
    <definedName name="Titulares" localSheetId="35">#REF!</definedName>
    <definedName name="Titulares" localSheetId="36">#REF!</definedName>
    <definedName name="Titulares" localSheetId="37">#REF!</definedName>
    <definedName name="Titulares" localSheetId="38">#REF!</definedName>
    <definedName name="Titulares" localSheetId="39">#REF!</definedName>
    <definedName name="Titulares" localSheetId="41">#REF!</definedName>
    <definedName name="Titulares" localSheetId="42">#REF!</definedName>
    <definedName name="Titulares" localSheetId="43">#REF!</definedName>
    <definedName name="Titulares" localSheetId="44">#REF!</definedName>
    <definedName name="Titulares" localSheetId="45">#REF!</definedName>
    <definedName name="Titulares" localSheetId="46">#REF!</definedName>
    <definedName name="Titulares" localSheetId="47">#REF!</definedName>
    <definedName name="Titulares" localSheetId="48">#REF!</definedName>
    <definedName name="Titulares" localSheetId="49">#REF!</definedName>
    <definedName name="Titulares" localSheetId="51">#REF!</definedName>
    <definedName name="Titulares" localSheetId="53">#REF!</definedName>
    <definedName name="Titulares" localSheetId="54">#REF!</definedName>
    <definedName name="Titulares" localSheetId="55">#REF!</definedName>
    <definedName name="Titulares" localSheetId="56">#REF!</definedName>
    <definedName name="Titulares" localSheetId="57">#REF!</definedName>
    <definedName name="Titulares" localSheetId="58">#REF!</definedName>
    <definedName name="Titulares" localSheetId="59">#REF!</definedName>
    <definedName name="Titulares" localSheetId="60">#REF!</definedName>
    <definedName name="Titulares" localSheetId="61">#REF!</definedName>
    <definedName name="Titulares" localSheetId="62">#REF!</definedName>
    <definedName name="Titulares" localSheetId="63">#REF!</definedName>
    <definedName name="Titulares" localSheetId="66">#REF!</definedName>
    <definedName name="Titulares" localSheetId="70">#REF!</definedName>
    <definedName name="Titulares" localSheetId="10">#REF!</definedName>
    <definedName name="Titulares" localSheetId="74">#REF!</definedName>
    <definedName name="Titulares" localSheetId="75">#REF!</definedName>
    <definedName name="Titulares" localSheetId="76">#REF!</definedName>
    <definedName name="Titulares" localSheetId="77">#REF!</definedName>
    <definedName name="Titulares" localSheetId="78">#REF!</definedName>
    <definedName name="Titulares" localSheetId="79">#REF!</definedName>
    <definedName name="Titulares" localSheetId="80">#REF!</definedName>
    <definedName name="Titulares" localSheetId="82">#REF!</definedName>
    <definedName name="Titulares" localSheetId="81">#REF!</definedName>
    <definedName name="Titulares" localSheetId="11">#REF!</definedName>
    <definedName name="Titulares" localSheetId="83">#REF!</definedName>
    <definedName name="Titulares" localSheetId="84">#REF!</definedName>
    <definedName name="Titulares" localSheetId="85">#REF!</definedName>
    <definedName name="Titulares" localSheetId="86">#REF!</definedName>
    <definedName name="Titulares" localSheetId="87">#REF!</definedName>
    <definedName name="Titulares" localSheetId="88">#REF!</definedName>
    <definedName name="Titulares" localSheetId="89">#REF!</definedName>
    <definedName name="Titulares" localSheetId="90">#REF!</definedName>
    <definedName name="Titulares" localSheetId="91">#REF!</definedName>
    <definedName name="Titulares" localSheetId="92">#REF!</definedName>
    <definedName name="Titulares" localSheetId="12">#REF!</definedName>
    <definedName name="Titulares">#REF!</definedName>
    <definedName name="Titularesa" localSheetId="13">#REF!</definedName>
    <definedName name="Titularesa" localSheetId="14">#REF!</definedName>
    <definedName name="Titularesa" localSheetId="15">#REF!</definedName>
    <definedName name="Titularesa" localSheetId="16">#REF!</definedName>
    <definedName name="Titularesa" localSheetId="17">#REF!</definedName>
    <definedName name="Titularesa" localSheetId="18">#REF!</definedName>
    <definedName name="Titularesa" localSheetId="19">#REF!</definedName>
    <definedName name="Titularesa" localSheetId="20">#REF!</definedName>
    <definedName name="Titularesa" localSheetId="21">#REF!</definedName>
    <definedName name="Titularesa" localSheetId="22">#REF!</definedName>
    <definedName name="Titularesa" localSheetId="24">#REF!</definedName>
    <definedName name="Titularesa" localSheetId="25">#REF!</definedName>
    <definedName name="Titularesa" localSheetId="26">#REF!</definedName>
    <definedName name="Titularesa" localSheetId="27">#REF!</definedName>
    <definedName name="Titularesa" localSheetId="28">#REF!</definedName>
    <definedName name="Titularesa" localSheetId="29">#REF!</definedName>
    <definedName name="Titularesa" localSheetId="31">#REF!</definedName>
    <definedName name="Titularesa" localSheetId="32">#REF!</definedName>
    <definedName name="Titularesa" localSheetId="33">#REF!</definedName>
    <definedName name="Titularesa" localSheetId="35">#REF!</definedName>
    <definedName name="Titularesa" localSheetId="36">#REF!</definedName>
    <definedName name="Titularesa" localSheetId="37">#REF!</definedName>
    <definedName name="Titularesa" localSheetId="38">#REF!</definedName>
    <definedName name="Titularesa" localSheetId="39">#REF!</definedName>
    <definedName name="Titularesa" localSheetId="41">#REF!</definedName>
    <definedName name="Titularesa" localSheetId="42">#REF!</definedName>
    <definedName name="Titularesa" localSheetId="43">#REF!</definedName>
    <definedName name="Titularesa" localSheetId="44">#REF!</definedName>
    <definedName name="Titularesa" localSheetId="45">#REF!</definedName>
    <definedName name="Titularesa" localSheetId="46">#REF!</definedName>
    <definedName name="Titularesa" localSheetId="47">#REF!</definedName>
    <definedName name="Titularesa" localSheetId="48">#REF!</definedName>
    <definedName name="Titularesa" localSheetId="49">#REF!</definedName>
    <definedName name="Titularesa" localSheetId="51">#REF!</definedName>
    <definedName name="Titularesa" localSheetId="53">#REF!</definedName>
    <definedName name="Titularesa" localSheetId="54">#REF!</definedName>
    <definedName name="Titularesa" localSheetId="55">#REF!</definedName>
    <definedName name="Titularesa" localSheetId="56">#REF!</definedName>
    <definedName name="Titularesa" localSheetId="57">#REF!</definedName>
    <definedName name="Titularesa" localSheetId="58">#REF!</definedName>
    <definedName name="Titularesa" localSheetId="59">#REF!</definedName>
    <definedName name="Titularesa" localSheetId="60">#REF!</definedName>
    <definedName name="Titularesa" localSheetId="61">#REF!</definedName>
    <definedName name="Titularesa" localSheetId="62">#REF!</definedName>
    <definedName name="Titularesa" localSheetId="63">#REF!</definedName>
    <definedName name="Titularesa" localSheetId="66">#REF!</definedName>
    <definedName name="Titularesa" localSheetId="70">#REF!</definedName>
    <definedName name="Titularesa" localSheetId="10">#REF!</definedName>
    <definedName name="Titularesa" localSheetId="74">#REF!</definedName>
    <definedName name="Titularesa" localSheetId="75">#REF!</definedName>
    <definedName name="Titularesa" localSheetId="76">#REF!</definedName>
    <definedName name="Titularesa" localSheetId="77">#REF!</definedName>
    <definedName name="Titularesa" localSheetId="78">#REF!</definedName>
    <definedName name="Titularesa" localSheetId="79">#REF!</definedName>
    <definedName name="Titularesa" localSheetId="80">#REF!</definedName>
    <definedName name="Titularesa" localSheetId="82">#REF!</definedName>
    <definedName name="Titularesa" localSheetId="81">#REF!</definedName>
    <definedName name="Titularesa" localSheetId="11">#REF!</definedName>
    <definedName name="Titularesa" localSheetId="83">#REF!</definedName>
    <definedName name="Titularesa" localSheetId="84">#REF!</definedName>
    <definedName name="Titularesa" localSheetId="85">#REF!</definedName>
    <definedName name="Titularesa" localSheetId="86">#REF!</definedName>
    <definedName name="Titularesa" localSheetId="87">#REF!</definedName>
    <definedName name="Titularesa" localSheetId="88">#REF!</definedName>
    <definedName name="Titularesa" localSheetId="89">#REF!</definedName>
    <definedName name="Titularesa" localSheetId="90">#REF!</definedName>
    <definedName name="Titularesa" localSheetId="91">#REF!</definedName>
    <definedName name="Titularesa" localSheetId="92">#REF!</definedName>
    <definedName name="Titularesa" localSheetId="12">#REF!</definedName>
    <definedName name="Titularesa">#REF!</definedName>
    <definedName name="TITULOS" localSheetId="13">#REF!</definedName>
    <definedName name="TITULOS" localSheetId="14">#REF!</definedName>
    <definedName name="TITULOS" localSheetId="15">#REF!</definedName>
    <definedName name="TITULOS" localSheetId="16">#REF!</definedName>
    <definedName name="TITULOS" localSheetId="17">#REF!</definedName>
    <definedName name="TITULOS" localSheetId="18">#REF!</definedName>
    <definedName name="TITULOS" localSheetId="19">#REF!</definedName>
    <definedName name="TITULOS" localSheetId="20">#REF!</definedName>
    <definedName name="TITULOS" localSheetId="21">#REF!</definedName>
    <definedName name="TITULOS" localSheetId="22">#REF!</definedName>
    <definedName name="TITULOS" localSheetId="24">#REF!</definedName>
    <definedName name="TITULOS" localSheetId="25">#REF!</definedName>
    <definedName name="TITULOS" localSheetId="26">#REF!</definedName>
    <definedName name="TITULOS" localSheetId="27">#REF!</definedName>
    <definedName name="TITULOS" localSheetId="28">#REF!</definedName>
    <definedName name="TITULOS" localSheetId="29">#REF!</definedName>
    <definedName name="TITULOS" localSheetId="31">#REF!</definedName>
    <definedName name="TITULOS" localSheetId="32">#REF!</definedName>
    <definedName name="TITULOS" localSheetId="33">#REF!</definedName>
    <definedName name="TITULOS" localSheetId="35">#REF!</definedName>
    <definedName name="TITULOS" localSheetId="36">#REF!</definedName>
    <definedName name="TITULOS" localSheetId="37">#REF!</definedName>
    <definedName name="TITULOS" localSheetId="38">#REF!</definedName>
    <definedName name="TITULOS" localSheetId="39">#REF!</definedName>
    <definedName name="TITULOS" localSheetId="41">#REF!</definedName>
    <definedName name="TITULOS" localSheetId="42">#REF!</definedName>
    <definedName name="TITULOS" localSheetId="43">#REF!</definedName>
    <definedName name="TITULOS" localSheetId="44">#REF!</definedName>
    <definedName name="TITULOS" localSheetId="45">#REF!</definedName>
    <definedName name="TITULOS" localSheetId="46">#REF!</definedName>
    <definedName name="TITULOS" localSheetId="47">#REF!</definedName>
    <definedName name="TITULOS" localSheetId="48">#REF!</definedName>
    <definedName name="TITULOS" localSheetId="49">#REF!</definedName>
    <definedName name="TITULOS" localSheetId="51">#REF!</definedName>
    <definedName name="TITULOS" localSheetId="53">#REF!</definedName>
    <definedName name="TITULOS" localSheetId="54">#REF!</definedName>
    <definedName name="TITULOS" localSheetId="55">#REF!</definedName>
    <definedName name="TITULOS" localSheetId="56">#REF!</definedName>
    <definedName name="TITULOS" localSheetId="57">#REF!</definedName>
    <definedName name="TITULOS" localSheetId="58">#REF!</definedName>
    <definedName name="TITULOS" localSheetId="59">#REF!</definedName>
    <definedName name="TITULOS" localSheetId="60">#REF!</definedName>
    <definedName name="TITULOS" localSheetId="61">#REF!</definedName>
    <definedName name="TITULOS" localSheetId="62">#REF!</definedName>
    <definedName name="TITULOS" localSheetId="63">#REF!</definedName>
    <definedName name="TITULOS" localSheetId="66">#REF!</definedName>
    <definedName name="TITULOS" localSheetId="70">#REF!</definedName>
    <definedName name="TITULOS" localSheetId="10">#REF!</definedName>
    <definedName name="TITULOS" localSheetId="74">#REF!</definedName>
    <definedName name="TITULOS" localSheetId="75">#REF!</definedName>
    <definedName name="TITULOS" localSheetId="76">#REF!</definedName>
    <definedName name="TITULOS" localSheetId="77">#REF!</definedName>
    <definedName name="TITULOS" localSheetId="78">#REF!</definedName>
    <definedName name="TITULOS" localSheetId="79">#REF!</definedName>
    <definedName name="TITULOS" localSheetId="80">#REF!</definedName>
    <definedName name="TITULOS" localSheetId="82">#REF!</definedName>
    <definedName name="TITULOS" localSheetId="81">#REF!</definedName>
    <definedName name="TITULOS" localSheetId="11">#REF!</definedName>
    <definedName name="TITULOS" localSheetId="83">#REF!</definedName>
    <definedName name="TITULOS" localSheetId="84">#REF!</definedName>
    <definedName name="TITULOS" localSheetId="85">#REF!</definedName>
    <definedName name="TITULOS" localSheetId="86">#REF!</definedName>
    <definedName name="TITULOS" localSheetId="87">#REF!</definedName>
    <definedName name="TITULOS" localSheetId="88">#REF!</definedName>
    <definedName name="TITULOS" localSheetId="89">#REF!</definedName>
    <definedName name="TITULOS" localSheetId="90">#REF!</definedName>
    <definedName name="TITULOS" localSheetId="91">#REF!</definedName>
    <definedName name="TITULOS" localSheetId="92">#REF!</definedName>
    <definedName name="TITULOS" localSheetId="12">#REF!</definedName>
    <definedName name="TITULOS">#REF!</definedName>
    <definedName name="_xlnm.Print_Titles" localSheetId="13">#REF!</definedName>
    <definedName name="_xlnm.Print_Titles" localSheetId="14">#REF!</definedName>
    <definedName name="_xlnm.Print_Titles" localSheetId="15">#REF!</definedName>
    <definedName name="_xlnm.Print_Titles" localSheetId="16">#REF!</definedName>
    <definedName name="_xlnm.Print_Titles" localSheetId="17">#REF!</definedName>
    <definedName name="_xlnm.Print_Titles" localSheetId="18">#REF!</definedName>
    <definedName name="_xlnm.Print_Titles" localSheetId="19">#REF!</definedName>
    <definedName name="_xlnm.Print_Titles" localSheetId="20">#REF!</definedName>
    <definedName name="_xlnm.Print_Titles" localSheetId="21">#REF!</definedName>
    <definedName name="_xlnm.Print_Titles" localSheetId="22">#REF!</definedName>
    <definedName name="_xlnm.Print_Titles" localSheetId="24">#REF!</definedName>
    <definedName name="_xlnm.Print_Titles" localSheetId="25">#REF!</definedName>
    <definedName name="_xlnm.Print_Titles" localSheetId="26">#REF!</definedName>
    <definedName name="_xlnm.Print_Titles" localSheetId="27">#REF!</definedName>
    <definedName name="_xlnm.Print_Titles" localSheetId="28">#REF!</definedName>
    <definedName name="_xlnm.Print_Titles" localSheetId="29">#REF!</definedName>
    <definedName name="_xlnm.Print_Titles" localSheetId="31">#REF!</definedName>
    <definedName name="_xlnm.Print_Titles" localSheetId="32">#REF!</definedName>
    <definedName name="_xlnm.Print_Titles" localSheetId="33">#REF!</definedName>
    <definedName name="_xlnm.Print_Titles" localSheetId="35">#REF!</definedName>
    <definedName name="_xlnm.Print_Titles" localSheetId="36">#REF!</definedName>
    <definedName name="_xlnm.Print_Titles" localSheetId="37">#REF!</definedName>
    <definedName name="_xlnm.Print_Titles" localSheetId="38">#REF!</definedName>
    <definedName name="_xlnm.Print_Titles" localSheetId="39">#REF!</definedName>
    <definedName name="_xlnm.Print_Titles" localSheetId="41">#REF!</definedName>
    <definedName name="_xlnm.Print_Titles" localSheetId="42">#REF!</definedName>
    <definedName name="_xlnm.Print_Titles" localSheetId="43">#REF!</definedName>
    <definedName name="_xlnm.Print_Titles" localSheetId="44">#REF!</definedName>
    <definedName name="_xlnm.Print_Titles" localSheetId="45">#REF!</definedName>
    <definedName name="_xlnm.Print_Titles" localSheetId="46">#REF!</definedName>
    <definedName name="_xlnm.Print_Titles" localSheetId="47">#REF!</definedName>
    <definedName name="_xlnm.Print_Titles" localSheetId="48">#REF!</definedName>
    <definedName name="_xlnm.Print_Titles" localSheetId="49">#REF!</definedName>
    <definedName name="_xlnm.Print_Titles" localSheetId="51">#REF!</definedName>
    <definedName name="_xlnm.Print_Titles" localSheetId="53">#REF!</definedName>
    <definedName name="_xlnm.Print_Titles" localSheetId="54">#REF!</definedName>
    <definedName name="_xlnm.Print_Titles" localSheetId="55">#REF!</definedName>
    <definedName name="_xlnm.Print_Titles" localSheetId="56">#REF!</definedName>
    <definedName name="_xlnm.Print_Titles" localSheetId="57">#REF!</definedName>
    <definedName name="_xlnm.Print_Titles" localSheetId="58">#REF!</definedName>
    <definedName name="_xlnm.Print_Titles" localSheetId="59">#REF!</definedName>
    <definedName name="_xlnm.Print_Titles" localSheetId="60">#REF!</definedName>
    <definedName name="_xlnm.Print_Titles" localSheetId="61">#REF!</definedName>
    <definedName name="_xlnm.Print_Titles" localSheetId="62">#REF!</definedName>
    <definedName name="_xlnm.Print_Titles" localSheetId="63">#REF!</definedName>
    <definedName name="_xlnm.Print_Titles" localSheetId="66">#REF!</definedName>
    <definedName name="_xlnm.Print_Titles" localSheetId="70">#REF!</definedName>
    <definedName name="_xlnm.Print_Titles" localSheetId="10">#REF!</definedName>
    <definedName name="_xlnm.Print_Titles" localSheetId="74">#REF!</definedName>
    <definedName name="_xlnm.Print_Titles" localSheetId="75">#REF!</definedName>
    <definedName name="_xlnm.Print_Titles" localSheetId="76">#REF!</definedName>
    <definedName name="_xlnm.Print_Titles" localSheetId="77">#REF!</definedName>
    <definedName name="_xlnm.Print_Titles" localSheetId="78">#REF!</definedName>
    <definedName name="_xlnm.Print_Titles" localSheetId="79">#REF!</definedName>
    <definedName name="_xlnm.Print_Titles" localSheetId="80">#REF!</definedName>
    <definedName name="_xlnm.Print_Titles" localSheetId="82">#REF!</definedName>
    <definedName name="_xlnm.Print_Titles" localSheetId="81">#REF!</definedName>
    <definedName name="_xlnm.Print_Titles" localSheetId="11">#REF!</definedName>
    <definedName name="_xlnm.Print_Titles" localSheetId="83">#REF!</definedName>
    <definedName name="_xlnm.Print_Titles" localSheetId="84">#REF!</definedName>
    <definedName name="_xlnm.Print_Titles" localSheetId="85">#REF!</definedName>
    <definedName name="_xlnm.Print_Titles" localSheetId="86">#REF!</definedName>
    <definedName name="_xlnm.Print_Titles" localSheetId="87">#REF!</definedName>
    <definedName name="_xlnm.Print_Titles" localSheetId="88">#REF!</definedName>
    <definedName name="_xlnm.Print_Titles" localSheetId="89">#REF!</definedName>
    <definedName name="_xlnm.Print_Titles" localSheetId="90">#REF!</definedName>
    <definedName name="_xlnm.Print_Titles" localSheetId="91">#REF!</definedName>
    <definedName name="_xlnm.Print_Titles" localSheetId="92">#REF!</definedName>
    <definedName name="_xlnm.Print_Titles" localSheetId="12">#REF!</definedName>
    <definedName name="_xlnm.Print_Titles">#REF!</definedName>
    <definedName name="Títulos_a_imprimir_IM" localSheetId="13">#REF!</definedName>
    <definedName name="Títulos_a_imprimir_IM" localSheetId="14">#REF!</definedName>
    <definedName name="Títulos_a_imprimir_IM" localSheetId="15">#REF!</definedName>
    <definedName name="Títulos_a_imprimir_IM" localSheetId="16">#REF!</definedName>
    <definedName name="Títulos_a_imprimir_IM" localSheetId="17">#REF!</definedName>
    <definedName name="Títulos_a_imprimir_IM" localSheetId="18">#REF!</definedName>
    <definedName name="Títulos_a_imprimir_IM" localSheetId="19">#REF!</definedName>
    <definedName name="Títulos_a_imprimir_IM" localSheetId="20">#REF!</definedName>
    <definedName name="Títulos_a_imprimir_IM" localSheetId="21">#REF!</definedName>
    <definedName name="Títulos_a_imprimir_IM" localSheetId="22">#REF!</definedName>
    <definedName name="Títulos_a_imprimir_IM" localSheetId="24">#REF!</definedName>
    <definedName name="Títulos_a_imprimir_IM" localSheetId="25">#REF!</definedName>
    <definedName name="Títulos_a_imprimir_IM" localSheetId="26">#REF!</definedName>
    <definedName name="Títulos_a_imprimir_IM" localSheetId="27">#REF!</definedName>
    <definedName name="Títulos_a_imprimir_IM" localSheetId="28">#REF!</definedName>
    <definedName name="Títulos_a_imprimir_IM" localSheetId="29">#REF!</definedName>
    <definedName name="Títulos_a_imprimir_IM" localSheetId="31">#REF!</definedName>
    <definedName name="Títulos_a_imprimir_IM" localSheetId="32">#REF!</definedName>
    <definedName name="Títulos_a_imprimir_IM" localSheetId="33">#REF!</definedName>
    <definedName name="Títulos_a_imprimir_IM" localSheetId="35">#REF!</definedName>
    <definedName name="Títulos_a_imprimir_IM" localSheetId="36">#REF!</definedName>
    <definedName name="Títulos_a_imprimir_IM" localSheetId="37">#REF!</definedName>
    <definedName name="Títulos_a_imprimir_IM" localSheetId="38">#REF!</definedName>
    <definedName name="Títulos_a_imprimir_IM" localSheetId="39">#REF!</definedName>
    <definedName name="Títulos_a_imprimir_IM" localSheetId="41">#REF!</definedName>
    <definedName name="Títulos_a_imprimir_IM" localSheetId="42">#REF!</definedName>
    <definedName name="Títulos_a_imprimir_IM" localSheetId="43">#REF!</definedName>
    <definedName name="Títulos_a_imprimir_IM" localSheetId="44">#REF!</definedName>
    <definedName name="Títulos_a_imprimir_IM" localSheetId="45">#REF!</definedName>
    <definedName name="Títulos_a_imprimir_IM" localSheetId="46">#REF!</definedName>
    <definedName name="Títulos_a_imprimir_IM" localSheetId="47">#REF!</definedName>
    <definedName name="Títulos_a_imprimir_IM" localSheetId="48">#REF!</definedName>
    <definedName name="Títulos_a_imprimir_IM" localSheetId="49">#REF!</definedName>
    <definedName name="Títulos_a_imprimir_IM" localSheetId="51">#REF!</definedName>
    <definedName name="Títulos_a_imprimir_IM" localSheetId="53">#REF!</definedName>
    <definedName name="Títulos_a_imprimir_IM" localSheetId="54">#REF!</definedName>
    <definedName name="Títulos_a_imprimir_IM" localSheetId="55">#REF!</definedName>
    <definedName name="Títulos_a_imprimir_IM" localSheetId="56">#REF!</definedName>
    <definedName name="Títulos_a_imprimir_IM" localSheetId="57">#REF!</definedName>
    <definedName name="Títulos_a_imprimir_IM" localSheetId="58">#REF!</definedName>
    <definedName name="Títulos_a_imprimir_IM" localSheetId="59">#REF!</definedName>
    <definedName name="Títulos_a_imprimir_IM" localSheetId="60">#REF!</definedName>
    <definedName name="Títulos_a_imprimir_IM" localSheetId="61">#REF!</definedName>
    <definedName name="Títulos_a_imprimir_IM" localSheetId="62">#REF!</definedName>
    <definedName name="Títulos_a_imprimir_IM" localSheetId="63">#REF!</definedName>
    <definedName name="Títulos_a_imprimir_IM" localSheetId="66">#REF!</definedName>
    <definedName name="Títulos_a_imprimir_IM" localSheetId="70">#REF!</definedName>
    <definedName name="Títulos_a_imprimir_IM" localSheetId="10">#REF!</definedName>
    <definedName name="Títulos_a_imprimir_IM" localSheetId="74">#REF!</definedName>
    <definedName name="Títulos_a_imprimir_IM" localSheetId="75">#REF!</definedName>
    <definedName name="Títulos_a_imprimir_IM" localSheetId="76">#REF!</definedName>
    <definedName name="Títulos_a_imprimir_IM" localSheetId="77">#REF!</definedName>
    <definedName name="Títulos_a_imprimir_IM" localSheetId="78">#REF!</definedName>
    <definedName name="Títulos_a_imprimir_IM" localSheetId="79">#REF!</definedName>
    <definedName name="Títulos_a_imprimir_IM" localSheetId="80">#REF!</definedName>
    <definedName name="Títulos_a_imprimir_IM" localSheetId="82">#REF!</definedName>
    <definedName name="Títulos_a_imprimir_IM" localSheetId="81">#REF!</definedName>
    <definedName name="Títulos_a_imprimir_IM" localSheetId="11">#REF!</definedName>
    <definedName name="Títulos_a_imprimir_IM" localSheetId="83">#REF!</definedName>
    <definedName name="Títulos_a_imprimir_IM" localSheetId="84">#REF!</definedName>
    <definedName name="Títulos_a_imprimir_IM" localSheetId="85">#REF!</definedName>
    <definedName name="Títulos_a_imprimir_IM" localSheetId="86">#REF!</definedName>
    <definedName name="Títulos_a_imprimir_IM" localSheetId="87">#REF!</definedName>
    <definedName name="Títulos_a_imprimir_IM" localSheetId="88">#REF!</definedName>
    <definedName name="Títulos_a_imprimir_IM" localSheetId="89">#REF!</definedName>
    <definedName name="Títulos_a_imprimir_IM" localSheetId="90">#REF!</definedName>
    <definedName name="Títulos_a_imprimir_IM" localSheetId="91">#REF!</definedName>
    <definedName name="Títulos_a_imprimir_IM" localSheetId="92">#REF!</definedName>
    <definedName name="Títulos_a_imprimir_IM" localSheetId="12">#REF!</definedName>
    <definedName name="Títulos_a_imprimir_IM">#REF!</definedName>
    <definedName name="Títulos_a_imprimir2" localSheetId="13">#REF!</definedName>
    <definedName name="Títulos_a_imprimir2" localSheetId="14">#REF!</definedName>
    <definedName name="Títulos_a_imprimir2" localSheetId="15">#REF!</definedName>
    <definedName name="Títulos_a_imprimir2" localSheetId="16">#REF!</definedName>
    <definedName name="Títulos_a_imprimir2" localSheetId="17">#REF!</definedName>
    <definedName name="Títulos_a_imprimir2" localSheetId="18">#REF!</definedName>
    <definedName name="Títulos_a_imprimir2" localSheetId="19">#REF!</definedName>
    <definedName name="Títulos_a_imprimir2" localSheetId="20">#REF!</definedName>
    <definedName name="Títulos_a_imprimir2" localSheetId="21">#REF!</definedName>
    <definedName name="Títulos_a_imprimir2" localSheetId="22">#REF!</definedName>
    <definedName name="Títulos_a_imprimir2" localSheetId="24">#REF!</definedName>
    <definedName name="Títulos_a_imprimir2" localSheetId="25">#REF!</definedName>
    <definedName name="Títulos_a_imprimir2" localSheetId="26">#REF!</definedName>
    <definedName name="Títulos_a_imprimir2" localSheetId="27">#REF!</definedName>
    <definedName name="Títulos_a_imprimir2" localSheetId="28">#REF!</definedName>
    <definedName name="Títulos_a_imprimir2" localSheetId="29">#REF!</definedName>
    <definedName name="Títulos_a_imprimir2" localSheetId="31">#REF!</definedName>
    <definedName name="Títulos_a_imprimir2" localSheetId="32">#REF!</definedName>
    <definedName name="Títulos_a_imprimir2" localSheetId="33">#REF!</definedName>
    <definedName name="Títulos_a_imprimir2" localSheetId="35">#REF!</definedName>
    <definedName name="Títulos_a_imprimir2" localSheetId="36">#REF!</definedName>
    <definedName name="Títulos_a_imprimir2" localSheetId="37">#REF!</definedName>
    <definedName name="Títulos_a_imprimir2" localSheetId="38">#REF!</definedName>
    <definedName name="Títulos_a_imprimir2" localSheetId="39">#REF!</definedName>
    <definedName name="Títulos_a_imprimir2" localSheetId="41">#REF!</definedName>
    <definedName name="Títulos_a_imprimir2" localSheetId="42">#REF!</definedName>
    <definedName name="Títulos_a_imprimir2" localSheetId="43">#REF!</definedName>
    <definedName name="Títulos_a_imprimir2" localSheetId="44">#REF!</definedName>
    <definedName name="Títulos_a_imprimir2" localSheetId="45">#REF!</definedName>
    <definedName name="Títulos_a_imprimir2" localSheetId="46">#REF!</definedName>
    <definedName name="Títulos_a_imprimir2" localSheetId="47">#REF!</definedName>
    <definedName name="Títulos_a_imprimir2" localSheetId="48">#REF!</definedName>
    <definedName name="Títulos_a_imprimir2" localSheetId="49">#REF!</definedName>
    <definedName name="Títulos_a_imprimir2" localSheetId="51">#REF!</definedName>
    <definedName name="Títulos_a_imprimir2" localSheetId="53">#REF!</definedName>
    <definedName name="Títulos_a_imprimir2" localSheetId="54">#REF!</definedName>
    <definedName name="Títulos_a_imprimir2" localSheetId="55">#REF!</definedName>
    <definedName name="Títulos_a_imprimir2" localSheetId="56">#REF!</definedName>
    <definedName name="Títulos_a_imprimir2" localSheetId="57">#REF!</definedName>
    <definedName name="Títulos_a_imprimir2" localSheetId="58">#REF!</definedName>
    <definedName name="Títulos_a_imprimir2" localSheetId="59">#REF!</definedName>
    <definedName name="Títulos_a_imprimir2" localSheetId="60">#REF!</definedName>
    <definedName name="Títulos_a_imprimir2" localSheetId="61">#REF!</definedName>
    <definedName name="Títulos_a_imprimir2" localSheetId="62">#REF!</definedName>
    <definedName name="Títulos_a_imprimir2" localSheetId="63">#REF!</definedName>
    <definedName name="Títulos_a_imprimir2" localSheetId="66">#REF!</definedName>
    <definedName name="Títulos_a_imprimir2" localSheetId="70">#REF!</definedName>
    <definedName name="Títulos_a_imprimir2" localSheetId="10">#REF!</definedName>
    <definedName name="Títulos_a_imprimir2" localSheetId="74">#REF!</definedName>
    <definedName name="Títulos_a_imprimir2" localSheetId="75">#REF!</definedName>
    <definedName name="Títulos_a_imprimir2" localSheetId="76">#REF!</definedName>
    <definedName name="Títulos_a_imprimir2" localSheetId="77">#REF!</definedName>
    <definedName name="Títulos_a_imprimir2" localSheetId="78">#REF!</definedName>
    <definedName name="Títulos_a_imprimir2" localSheetId="79">#REF!</definedName>
    <definedName name="Títulos_a_imprimir2" localSheetId="80">#REF!</definedName>
    <definedName name="Títulos_a_imprimir2" localSheetId="82">#REF!</definedName>
    <definedName name="Títulos_a_imprimir2" localSheetId="81">#REF!</definedName>
    <definedName name="Títulos_a_imprimir2" localSheetId="11">#REF!</definedName>
    <definedName name="Títulos_a_imprimir2" localSheetId="83">#REF!</definedName>
    <definedName name="Títulos_a_imprimir2" localSheetId="84">#REF!</definedName>
    <definedName name="Títulos_a_imprimir2" localSheetId="85">#REF!</definedName>
    <definedName name="Títulos_a_imprimir2" localSheetId="86">#REF!</definedName>
    <definedName name="Títulos_a_imprimir2" localSheetId="87">#REF!</definedName>
    <definedName name="Títulos_a_imprimir2" localSheetId="88">#REF!</definedName>
    <definedName name="Títulos_a_imprimir2" localSheetId="89">#REF!</definedName>
    <definedName name="Títulos_a_imprimir2" localSheetId="90">#REF!</definedName>
    <definedName name="Títulos_a_imprimir2" localSheetId="91">#REF!</definedName>
    <definedName name="Títulos_a_imprimir2" localSheetId="92">#REF!</definedName>
    <definedName name="Títulos_a_imprimir2" localSheetId="12">#REF!</definedName>
    <definedName name="Títulos_a_imprimir2">#REF!</definedName>
    <definedName name="Total" localSheetId="13">#REF!</definedName>
    <definedName name="Total" localSheetId="14">#REF!</definedName>
    <definedName name="Total" localSheetId="15">#REF!</definedName>
    <definedName name="Total" localSheetId="16">#REF!</definedName>
    <definedName name="Total" localSheetId="17">#REF!</definedName>
    <definedName name="Total" localSheetId="18">#REF!</definedName>
    <definedName name="Total" localSheetId="19">#REF!</definedName>
    <definedName name="Total" localSheetId="20">#REF!</definedName>
    <definedName name="Total" localSheetId="21">#REF!</definedName>
    <definedName name="Total" localSheetId="22">#REF!</definedName>
    <definedName name="Total" localSheetId="24">#REF!</definedName>
    <definedName name="Total" localSheetId="25">#REF!</definedName>
    <definedName name="Total" localSheetId="26">#REF!</definedName>
    <definedName name="Total" localSheetId="27">#REF!</definedName>
    <definedName name="Total" localSheetId="28">#REF!</definedName>
    <definedName name="Total" localSheetId="29">#REF!</definedName>
    <definedName name="Total" localSheetId="31">#REF!</definedName>
    <definedName name="Total" localSheetId="32">#REF!</definedName>
    <definedName name="Total" localSheetId="33">#REF!</definedName>
    <definedName name="Total" localSheetId="35">#REF!</definedName>
    <definedName name="Total" localSheetId="36">#REF!</definedName>
    <definedName name="Total" localSheetId="37">#REF!</definedName>
    <definedName name="Total" localSheetId="38">#REF!</definedName>
    <definedName name="Total" localSheetId="39">#REF!</definedName>
    <definedName name="Total" localSheetId="41">#REF!</definedName>
    <definedName name="Total" localSheetId="42">#REF!</definedName>
    <definedName name="Total" localSheetId="43">#REF!</definedName>
    <definedName name="Total" localSheetId="44">#REF!</definedName>
    <definedName name="Total" localSheetId="45">#REF!</definedName>
    <definedName name="Total" localSheetId="46">#REF!</definedName>
    <definedName name="Total" localSheetId="47">#REF!</definedName>
    <definedName name="Total" localSheetId="48">#REF!</definedName>
    <definedName name="Total" localSheetId="49">#REF!</definedName>
    <definedName name="Total" localSheetId="51">#REF!</definedName>
    <definedName name="Total" localSheetId="53">#REF!</definedName>
    <definedName name="Total" localSheetId="54">#REF!</definedName>
    <definedName name="Total" localSheetId="55">#REF!</definedName>
    <definedName name="Total" localSheetId="56">#REF!</definedName>
    <definedName name="Total" localSheetId="57">#REF!</definedName>
    <definedName name="Total" localSheetId="58">#REF!</definedName>
    <definedName name="Total" localSheetId="59">#REF!</definedName>
    <definedName name="Total" localSheetId="60">#REF!</definedName>
    <definedName name="Total" localSheetId="61">#REF!</definedName>
    <definedName name="Total" localSheetId="62">#REF!</definedName>
    <definedName name="Total" localSheetId="63">#REF!</definedName>
    <definedName name="Total" localSheetId="66">#REF!</definedName>
    <definedName name="Total" localSheetId="70">#REF!</definedName>
    <definedName name="Total" localSheetId="10">#REF!</definedName>
    <definedName name="Total" localSheetId="74">#REF!</definedName>
    <definedName name="Total" localSheetId="75">#REF!</definedName>
    <definedName name="Total" localSheetId="76">#REF!</definedName>
    <definedName name="Total" localSheetId="77">#REF!</definedName>
    <definedName name="Total" localSheetId="78">#REF!</definedName>
    <definedName name="Total" localSheetId="79">#REF!</definedName>
    <definedName name="Total" localSheetId="80">#REF!</definedName>
    <definedName name="Total" localSheetId="82">#REF!</definedName>
    <definedName name="Total" localSheetId="81">#REF!</definedName>
    <definedName name="Total" localSheetId="11">#REF!</definedName>
    <definedName name="Total" localSheetId="83">#REF!</definedName>
    <definedName name="Total" localSheetId="84">#REF!</definedName>
    <definedName name="Total" localSheetId="85">#REF!</definedName>
    <definedName name="Total" localSheetId="86">#REF!</definedName>
    <definedName name="Total" localSheetId="87">#REF!</definedName>
    <definedName name="Total" localSheetId="88">#REF!</definedName>
    <definedName name="Total" localSheetId="89">#REF!</definedName>
    <definedName name="Total" localSheetId="90">#REF!</definedName>
    <definedName name="Total" localSheetId="91">#REF!</definedName>
    <definedName name="Total" localSheetId="92">#REF!</definedName>
    <definedName name="Total" localSheetId="12">#REF!</definedName>
    <definedName name="Total">#REF!</definedName>
    <definedName name="TotalCobra" localSheetId="13">#REF!</definedName>
    <definedName name="TotalCobra" localSheetId="14">#REF!</definedName>
    <definedName name="TotalCobra" localSheetId="15">#REF!</definedName>
    <definedName name="TotalCobra" localSheetId="16">#REF!</definedName>
    <definedName name="TotalCobra" localSheetId="17">#REF!</definedName>
    <definedName name="TotalCobra" localSheetId="18">#REF!</definedName>
    <definedName name="TotalCobra" localSheetId="19">#REF!</definedName>
    <definedName name="TotalCobra" localSheetId="20">#REF!</definedName>
    <definedName name="TotalCobra" localSheetId="21">#REF!</definedName>
    <definedName name="TotalCobra" localSheetId="22">#REF!</definedName>
    <definedName name="TotalCobra" localSheetId="24">#REF!</definedName>
    <definedName name="TotalCobra" localSheetId="25">#REF!</definedName>
    <definedName name="TotalCobra" localSheetId="26">#REF!</definedName>
    <definedName name="TotalCobra" localSheetId="27">#REF!</definedName>
    <definedName name="TotalCobra" localSheetId="28">#REF!</definedName>
    <definedName name="TotalCobra" localSheetId="29">#REF!</definedName>
    <definedName name="TotalCobra" localSheetId="31">#REF!</definedName>
    <definedName name="TotalCobra" localSheetId="32">#REF!</definedName>
    <definedName name="TotalCobra" localSheetId="33">#REF!</definedName>
    <definedName name="TotalCobra" localSheetId="35">#REF!</definedName>
    <definedName name="TotalCobra" localSheetId="36">#REF!</definedName>
    <definedName name="TotalCobra" localSheetId="37">#REF!</definedName>
    <definedName name="TotalCobra" localSheetId="38">#REF!</definedName>
    <definedName name="TotalCobra" localSheetId="39">#REF!</definedName>
    <definedName name="TotalCobra" localSheetId="41">#REF!</definedName>
    <definedName name="TotalCobra" localSheetId="42">#REF!</definedName>
    <definedName name="TotalCobra" localSheetId="43">#REF!</definedName>
    <definedName name="TotalCobra" localSheetId="44">#REF!</definedName>
    <definedName name="TotalCobra" localSheetId="45">#REF!</definedName>
    <definedName name="TotalCobra" localSheetId="46">#REF!</definedName>
    <definedName name="TotalCobra" localSheetId="47">#REF!</definedName>
    <definedName name="TotalCobra" localSheetId="48">#REF!</definedName>
    <definedName name="TotalCobra" localSheetId="49">#REF!</definedName>
    <definedName name="TotalCobra" localSheetId="51">#REF!</definedName>
    <definedName name="TotalCobra" localSheetId="53">#REF!</definedName>
    <definedName name="TotalCobra" localSheetId="54">#REF!</definedName>
    <definedName name="TotalCobra" localSheetId="55">#REF!</definedName>
    <definedName name="TotalCobra" localSheetId="56">#REF!</definedName>
    <definedName name="TotalCobra" localSheetId="57">#REF!</definedName>
    <definedName name="TotalCobra" localSheetId="58">#REF!</definedName>
    <definedName name="TotalCobra" localSheetId="59">#REF!</definedName>
    <definedName name="TotalCobra" localSheetId="60">#REF!</definedName>
    <definedName name="TotalCobra" localSheetId="61">#REF!</definedName>
    <definedName name="TotalCobra" localSheetId="62">#REF!</definedName>
    <definedName name="TotalCobra" localSheetId="63">#REF!</definedName>
    <definedName name="TotalCobra" localSheetId="66">#REF!</definedName>
    <definedName name="TotalCobra" localSheetId="70">#REF!</definedName>
    <definedName name="TotalCobra" localSheetId="10">#REF!</definedName>
    <definedName name="TotalCobra" localSheetId="74">#REF!</definedName>
    <definedName name="TotalCobra" localSheetId="75">#REF!</definedName>
    <definedName name="TotalCobra" localSheetId="76">#REF!</definedName>
    <definedName name="TotalCobra" localSheetId="77">#REF!</definedName>
    <definedName name="TotalCobra" localSheetId="78">#REF!</definedName>
    <definedName name="TotalCobra" localSheetId="79">#REF!</definedName>
    <definedName name="TotalCobra" localSheetId="80">#REF!</definedName>
    <definedName name="TotalCobra" localSheetId="82">#REF!</definedName>
    <definedName name="TotalCobra" localSheetId="81">#REF!</definedName>
    <definedName name="TotalCobra" localSheetId="11">#REF!</definedName>
    <definedName name="TotalCobra" localSheetId="83">#REF!</definedName>
    <definedName name="TotalCobra" localSheetId="84">#REF!</definedName>
    <definedName name="TotalCobra" localSheetId="85">#REF!</definedName>
    <definedName name="TotalCobra" localSheetId="86">#REF!</definedName>
    <definedName name="TotalCobra" localSheetId="87">#REF!</definedName>
    <definedName name="TotalCobra" localSheetId="88">#REF!</definedName>
    <definedName name="TotalCobra" localSheetId="89">#REF!</definedName>
    <definedName name="TotalCobra" localSheetId="90">#REF!</definedName>
    <definedName name="TotalCobra" localSheetId="91">#REF!</definedName>
    <definedName name="TotalCobra" localSheetId="92">#REF!</definedName>
    <definedName name="TotalCobra" localSheetId="12">#REF!</definedName>
    <definedName name="TotalCobra">#REF!</definedName>
    <definedName name="TRAS" localSheetId="13">#REF!</definedName>
    <definedName name="TRAS" localSheetId="14">#REF!</definedName>
    <definedName name="TRAS" localSheetId="15">#REF!</definedName>
    <definedName name="TRAS" localSheetId="16">#REF!</definedName>
    <definedName name="TRAS" localSheetId="17">#REF!</definedName>
    <definedName name="TRAS" localSheetId="18">#REF!</definedName>
    <definedName name="TRAS" localSheetId="19">#REF!</definedName>
    <definedName name="TRAS" localSheetId="20">#REF!</definedName>
    <definedName name="TRAS" localSheetId="21">#REF!</definedName>
    <definedName name="TRAS" localSheetId="22">#REF!</definedName>
    <definedName name="TRAS" localSheetId="24">#REF!</definedName>
    <definedName name="TRAS" localSheetId="25">#REF!</definedName>
    <definedName name="TRAS" localSheetId="26">#REF!</definedName>
    <definedName name="TRAS" localSheetId="27">#REF!</definedName>
    <definedName name="TRAS" localSheetId="28">#REF!</definedName>
    <definedName name="TRAS" localSheetId="29">#REF!</definedName>
    <definedName name="TRAS" localSheetId="31">#REF!</definedName>
    <definedName name="TRAS" localSheetId="32">#REF!</definedName>
    <definedName name="TRAS" localSheetId="33">#REF!</definedName>
    <definedName name="TRAS" localSheetId="35">#REF!</definedName>
    <definedName name="TRAS" localSheetId="36">#REF!</definedName>
    <definedName name="TRAS" localSheetId="37">#REF!</definedName>
    <definedName name="TRAS" localSheetId="38">#REF!</definedName>
    <definedName name="TRAS" localSheetId="39">#REF!</definedName>
    <definedName name="TRAS" localSheetId="41">#REF!</definedName>
    <definedName name="TRAS" localSheetId="42">#REF!</definedName>
    <definedName name="TRAS" localSheetId="43">#REF!</definedName>
    <definedName name="TRAS" localSheetId="44">#REF!</definedName>
    <definedName name="TRAS" localSheetId="45">#REF!</definedName>
    <definedName name="TRAS" localSheetId="46">#REF!</definedName>
    <definedName name="TRAS" localSheetId="47">#REF!</definedName>
    <definedName name="TRAS" localSheetId="48">#REF!</definedName>
    <definedName name="TRAS" localSheetId="49">#REF!</definedName>
    <definedName name="TRAS" localSheetId="51">#REF!</definedName>
    <definedName name="TRAS" localSheetId="53">#REF!</definedName>
    <definedName name="TRAS" localSheetId="54">#REF!</definedName>
    <definedName name="TRAS" localSheetId="55">#REF!</definedName>
    <definedName name="TRAS" localSheetId="56">#REF!</definedName>
    <definedName name="TRAS" localSheetId="57">#REF!</definedName>
    <definedName name="TRAS" localSheetId="58">#REF!</definedName>
    <definedName name="TRAS" localSheetId="59">#REF!</definedName>
    <definedName name="TRAS" localSheetId="60">#REF!</definedName>
    <definedName name="TRAS" localSheetId="61">#REF!</definedName>
    <definedName name="TRAS" localSheetId="62">#REF!</definedName>
    <definedName name="TRAS" localSheetId="63">#REF!</definedName>
    <definedName name="TRAS" localSheetId="66">#REF!</definedName>
    <definedName name="TRAS" localSheetId="70">#REF!</definedName>
    <definedName name="TRAS" localSheetId="10">#REF!</definedName>
    <definedName name="TRAS" localSheetId="74">#REF!</definedName>
    <definedName name="TRAS" localSheetId="75">#REF!</definedName>
    <definedName name="TRAS" localSheetId="76">#REF!</definedName>
    <definedName name="TRAS" localSheetId="77">#REF!</definedName>
    <definedName name="TRAS" localSheetId="78">#REF!</definedName>
    <definedName name="TRAS" localSheetId="79">#REF!</definedName>
    <definedName name="TRAS" localSheetId="80">#REF!</definedName>
    <definedName name="TRAS" localSheetId="82">#REF!</definedName>
    <definedName name="TRAS" localSheetId="81">#REF!</definedName>
    <definedName name="TRAS" localSheetId="11">#REF!</definedName>
    <definedName name="TRAS" localSheetId="83">#REF!</definedName>
    <definedName name="TRAS" localSheetId="84">#REF!</definedName>
    <definedName name="TRAS" localSheetId="85">#REF!</definedName>
    <definedName name="TRAS" localSheetId="86">#REF!</definedName>
    <definedName name="TRAS" localSheetId="87">#REF!</definedName>
    <definedName name="TRAS" localSheetId="88">#REF!</definedName>
    <definedName name="TRAS" localSheetId="89">#REF!</definedName>
    <definedName name="TRAS" localSheetId="90">#REF!</definedName>
    <definedName name="TRAS" localSheetId="91">#REF!</definedName>
    <definedName name="TRAS" localSheetId="92">#REF!</definedName>
    <definedName name="TRAS" localSheetId="12">#REF!</definedName>
    <definedName name="TRAS">#REF!</definedName>
    <definedName name="TRATAMI" localSheetId="13">'[16]Tratamiento sup. bit. E (A)'!#REF!</definedName>
    <definedName name="TRATAMI" localSheetId="14">'[16]Tratamiento sup. bit. E (A)'!#REF!</definedName>
    <definedName name="TRATAMI" localSheetId="15">'[16]Tratamiento sup. bit. E (A)'!#REF!</definedName>
    <definedName name="TRATAMI" localSheetId="16">'[16]Tratamiento sup. bit. E (A)'!#REF!</definedName>
    <definedName name="TRATAMI" localSheetId="17">'[16]Tratamiento sup. bit. E (A)'!#REF!</definedName>
    <definedName name="TRATAMI" localSheetId="18">'[16]Tratamiento sup. bit. E (A)'!#REF!</definedName>
    <definedName name="TRATAMI" localSheetId="19">'[16]Tratamiento sup. bit. E (A)'!#REF!</definedName>
    <definedName name="TRATAMI" localSheetId="20">'[16]Tratamiento sup. bit. E (A)'!#REF!</definedName>
    <definedName name="TRATAMI" localSheetId="21">'[16]Tratamiento sup. bit. E (A)'!#REF!</definedName>
    <definedName name="TRATAMI" localSheetId="22">'[16]Tratamiento sup. bit. E (A)'!#REF!</definedName>
    <definedName name="TRATAMI" localSheetId="24">'[16]Tratamiento sup. bit. E (A)'!#REF!</definedName>
    <definedName name="TRATAMI" localSheetId="25">'[16]Tratamiento sup. bit. E (A)'!#REF!</definedName>
    <definedName name="TRATAMI" localSheetId="26">'[16]Tratamiento sup. bit. E (A)'!#REF!</definedName>
    <definedName name="TRATAMI" localSheetId="27">'[16]Tratamiento sup. bit. E (A)'!#REF!</definedName>
    <definedName name="TRATAMI" localSheetId="28">'[16]Tratamiento sup. bit. E (A)'!#REF!</definedName>
    <definedName name="TRATAMI" localSheetId="29">'[16]Tratamiento sup. bit. E (A)'!#REF!</definedName>
    <definedName name="TRATAMI" localSheetId="31">'[16]Tratamiento sup. bit. E (A)'!#REF!</definedName>
    <definedName name="TRATAMI" localSheetId="32">'[16]Tratamiento sup. bit. E (A)'!#REF!</definedName>
    <definedName name="TRATAMI" localSheetId="33">'[16]Tratamiento sup. bit. E (A)'!#REF!</definedName>
    <definedName name="TRATAMI" localSheetId="35">'[16]Tratamiento sup. bit. E (A)'!#REF!</definedName>
    <definedName name="TRATAMI" localSheetId="36">'[16]Tratamiento sup. bit. E (A)'!#REF!</definedName>
    <definedName name="TRATAMI" localSheetId="37">'[16]Tratamiento sup. bit. E (A)'!#REF!</definedName>
    <definedName name="TRATAMI" localSheetId="38">'[16]Tratamiento sup. bit. E (A)'!#REF!</definedName>
    <definedName name="TRATAMI" localSheetId="39">'[16]Tratamiento sup. bit. E (A)'!#REF!</definedName>
    <definedName name="TRATAMI" localSheetId="41">'[16]Tratamiento sup. bit. E (A)'!#REF!</definedName>
    <definedName name="TRATAMI" localSheetId="42">'[16]Tratamiento sup. bit. E (A)'!#REF!</definedName>
    <definedName name="TRATAMI" localSheetId="43">'[16]Tratamiento sup. bit. E (A)'!#REF!</definedName>
    <definedName name="TRATAMI" localSheetId="44">'[16]Tratamiento sup. bit. E (A)'!#REF!</definedName>
    <definedName name="TRATAMI" localSheetId="45">'[16]Tratamiento sup. bit. E (A)'!#REF!</definedName>
    <definedName name="TRATAMI" localSheetId="46">'[16]Tratamiento sup. bit. E (A)'!#REF!</definedName>
    <definedName name="TRATAMI" localSheetId="47">'[16]Tratamiento sup. bit. E (A)'!#REF!</definedName>
    <definedName name="TRATAMI" localSheetId="48">'[16]Tratamiento sup. bit. E (A)'!#REF!</definedName>
    <definedName name="TRATAMI" localSheetId="49">'[16]Tratamiento sup. bit. E (A)'!#REF!</definedName>
    <definedName name="TRATAMI" localSheetId="51">'[16]Tratamiento sup. bit. E (A)'!#REF!</definedName>
    <definedName name="TRATAMI" localSheetId="53">'[16]Tratamiento sup. bit. E (A)'!#REF!</definedName>
    <definedName name="TRATAMI" localSheetId="54">'[16]Tratamiento sup. bit. E (A)'!#REF!</definedName>
    <definedName name="TRATAMI" localSheetId="55">'[16]Tratamiento sup. bit. E (A)'!#REF!</definedName>
    <definedName name="TRATAMI" localSheetId="56">'[16]Tratamiento sup. bit. E (A)'!#REF!</definedName>
    <definedName name="TRATAMI" localSheetId="57">'[16]Tratamiento sup. bit. E (A)'!#REF!</definedName>
    <definedName name="TRATAMI" localSheetId="58">'[16]Tratamiento sup. bit. E (A)'!#REF!</definedName>
    <definedName name="TRATAMI" localSheetId="59">'[16]Tratamiento sup. bit. E (A)'!#REF!</definedName>
    <definedName name="TRATAMI" localSheetId="60">'[16]Tratamiento sup. bit. E (A)'!#REF!</definedName>
    <definedName name="TRATAMI" localSheetId="61">'[16]Tratamiento sup. bit. E (A)'!#REF!</definedName>
    <definedName name="TRATAMI" localSheetId="62">'[16]Tratamiento sup. bit. E (A)'!#REF!</definedName>
    <definedName name="TRATAMI" localSheetId="63">'[16]Tratamiento sup. bit. E (A)'!#REF!</definedName>
    <definedName name="TRATAMI" localSheetId="66">'[16]Tratamiento sup. bit. E (A)'!#REF!</definedName>
    <definedName name="TRATAMI" localSheetId="70">'[16]Tratamiento sup. bit. E (A)'!#REF!</definedName>
    <definedName name="TRATAMI" localSheetId="10">'[16]Tratamiento sup. bit. E (A)'!#REF!</definedName>
    <definedName name="TRATAMI" localSheetId="74">'[16]Tratamiento sup. bit. E (A)'!#REF!</definedName>
    <definedName name="TRATAMI" localSheetId="75">'[16]Tratamiento sup. bit. E (A)'!#REF!</definedName>
    <definedName name="TRATAMI" localSheetId="76">'[16]Tratamiento sup. bit. E (A)'!#REF!</definedName>
    <definedName name="TRATAMI" localSheetId="77">'[16]Tratamiento sup. bit. E (A)'!#REF!</definedName>
    <definedName name="TRATAMI" localSheetId="78">'[16]Tratamiento sup. bit. E (A)'!#REF!</definedName>
    <definedName name="TRATAMI" localSheetId="79">'[16]Tratamiento sup. bit. E (A)'!#REF!</definedName>
    <definedName name="TRATAMI" localSheetId="80">'[16]Tratamiento sup. bit. E (A)'!#REF!</definedName>
    <definedName name="TRATAMI" localSheetId="82">'[16]Tratamiento sup. bit. E (A)'!#REF!</definedName>
    <definedName name="TRATAMI" localSheetId="81">'[16]Tratamiento sup. bit. E (A)'!#REF!</definedName>
    <definedName name="TRATAMI" localSheetId="11">'[16]Tratamiento sup. bit. E (A)'!#REF!</definedName>
    <definedName name="TRATAMI" localSheetId="83">'[16]Tratamiento sup. bit. E (A)'!#REF!</definedName>
    <definedName name="TRATAMI" localSheetId="84">'[16]Tratamiento sup. bit. E (A)'!#REF!</definedName>
    <definedName name="TRATAMI" localSheetId="85">'[16]Tratamiento sup. bit. E (A)'!#REF!</definedName>
    <definedName name="TRATAMI" localSheetId="86">'[16]Tratamiento sup. bit. E (A)'!#REF!</definedName>
    <definedName name="TRATAMI" localSheetId="87">'[16]Tratamiento sup. bit. E (A)'!#REF!</definedName>
    <definedName name="TRATAMI" localSheetId="88">'[16]Tratamiento sup. bit. E (A)'!#REF!</definedName>
    <definedName name="TRATAMI" localSheetId="89">'[16]Tratamiento sup. bit. E (A)'!#REF!</definedName>
    <definedName name="TRATAMI" localSheetId="90">'[16]Tratamiento sup. bit. E (A)'!#REF!</definedName>
    <definedName name="TRATAMI" localSheetId="91">'[16]Tratamiento sup. bit. E (A)'!#REF!</definedName>
    <definedName name="TRATAMI" localSheetId="92">'[16]Tratamiento sup. bit. E (A)'!#REF!</definedName>
    <definedName name="TRATAMI" localSheetId="12">'[16]Tratamiento sup. bit. E (A)'!#REF!</definedName>
    <definedName name="TRATAMI">'[16]Tratamiento sup. bit. E (A)'!#REF!</definedName>
    <definedName name="tratamientosuper" localSheetId="13">'[16]Tratamiento sup. bit. E (A)'!#REF!</definedName>
    <definedName name="tratamientosuper" localSheetId="14">'[16]Tratamiento sup. bit. E (A)'!#REF!</definedName>
    <definedName name="tratamientosuper" localSheetId="15">'[16]Tratamiento sup. bit. E (A)'!#REF!</definedName>
    <definedName name="tratamientosuper" localSheetId="16">'[16]Tratamiento sup. bit. E (A)'!#REF!</definedName>
    <definedName name="tratamientosuper" localSheetId="17">'[16]Tratamiento sup. bit. E (A)'!#REF!</definedName>
    <definedName name="tratamientosuper" localSheetId="18">'[16]Tratamiento sup. bit. E (A)'!#REF!</definedName>
    <definedName name="tratamientosuper" localSheetId="19">'[16]Tratamiento sup. bit. E (A)'!#REF!</definedName>
    <definedName name="tratamientosuper" localSheetId="20">'[16]Tratamiento sup. bit. E (A)'!#REF!</definedName>
    <definedName name="tratamientosuper" localSheetId="21">'[16]Tratamiento sup. bit. E (A)'!#REF!</definedName>
    <definedName name="tratamientosuper" localSheetId="22">'[16]Tratamiento sup. bit. E (A)'!#REF!</definedName>
    <definedName name="tratamientosuper" localSheetId="24">'[16]Tratamiento sup. bit. E (A)'!#REF!</definedName>
    <definedName name="tratamientosuper" localSheetId="25">'[16]Tratamiento sup. bit. E (A)'!#REF!</definedName>
    <definedName name="tratamientosuper" localSheetId="26">'[16]Tratamiento sup. bit. E (A)'!#REF!</definedName>
    <definedName name="tratamientosuper" localSheetId="27">'[16]Tratamiento sup. bit. E (A)'!#REF!</definedName>
    <definedName name="tratamientosuper" localSheetId="28">'[16]Tratamiento sup. bit. E (A)'!#REF!</definedName>
    <definedName name="tratamientosuper" localSheetId="29">'[16]Tratamiento sup. bit. E (A)'!#REF!</definedName>
    <definedName name="tratamientosuper" localSheetId="31">'[16]Tratamiento sup. bit. E (A)'!#REF!</definedName>
    <definedName name="tratamientosuper" localSheetId="32">'[16]Tratamiento sup. bit. E (A)'!#REF!</definedName>
    <definedName name="tratamientosuper" localSheetId="33">'[16]Tratamiento sup. bit. E (A)'!#REF!</definedName>
    <definedName name="tratamientosuper" localSheetId="35">'[16]Tratamiento sup. bit. E (A)'!#REF!</definedName>
    <definedName name="tratamientosuper" localSheetId="36">'[16]Tratamiento sup. bit. E (A)'!#REF!</definedName>
    <definedName name="tratamientosuper" localSheetId="37">'[16]Tratamiento sup. bit. E (A)'!#REF!</definedName>
    <definedName name="tratamientosuper" localSheetId="38">'[16]Tratamiento sup. bit. E (A)'!#REF!</definedName>
    <definedName name="tratamientosuper" localSheetId="39">'[16]Tratamiento sup. bit. E (A)'!#REF!</definedName>
    <definedName name="tratamientosuper" localSheetId="41">'[16]Tratamiento sup. bit. E (A)'!#REF!</definedName>
    <definedName name="tratamientosuper" localSheetId="42">'[16]Tratamiento sup. bit. E (A)'!#REF!</definedName>
    <definedName name="tratamientosuper" localSheetId="43">'[16]Tratamiento sup. bit. E (A)'!#REF!</definedName>
    <definedName name="tratamientosuper" localSheetId="44">'[16]Tratamiento sup. bit. E (A)'!#REF!</definedName>
    <definedName name="tratamientosuper" localSheetId="45">'[16]Tratamiento sup. bit. E (A)'!#REF!</definedName>
    <definedName name="tratamientosuper" localSheetId="46">'[16]Tratamiento sup. bit. E (A)'!#REF!</definedName>
    <definedName name="tratamientosuper" localSheetId="47">'[16]Tratamiento sup. bit. E (A)'!#REF!</definedName>
    <definedName name="tratamientosuper" localSheetId="48">'[16]Tratamiento sup. bit. E (A)'!#REF!</definedName>
    <definedName name="tratamientosuper" localSheetId="49">'[16]Tratamiento sup. bit. E (A)'!#REF!</definedName>
    <definedName name="tratamientosuper" localSheetId="51">'[16]Tratamiento sup. bit. E (A)'!#REF!</definedName>
    <definedName name="tratamientosuper" localSheetId="53">'[16]Tratamiento sup. bit. E (A)'!#REF!</definedName>
    <definedName name="tratamientosuper" localSheetId="54">'[16]Tratamiento sup. bit. E (A)'!#REF!</definedName>
    <definedName name="tratamientosuper" localSheetId="55">'[16]Tratamiento sup. bit. E (A)'!#REF!</definedName>
    <definedName name="tratamientosuper" localSheetId="56">'[16]Tratamiento sup. bit. E (A)'!#REF!</definedName>
    <definedName name="tratamientosuper" localSheetId="57">'[16]Tratamiento sup. bit. E (A)'!#REF!</definedName>
    <definedName name="tratamientosuper" localSheetId="58">'[16]Tratamiento sup. bit. E (A)'!#REF!</definedName>
    <definedName name="tratamientosuper" localSheetId="59">'[16]Tratamiento sup. bit. E (A)'!#REF!</definedName>
    <definedName name="tratamientosuper" localSheetId="60">'[16]Tratamiento sup. bit. E (A)'!#REF!</definedName>
    <definedName name="tratamientosuper" localSheetId="61">'[16]Tratamiento sup. bit. E (A)'!#REF!</definedName>
    <definedName name="tratamientosuper" localSheetId="62">'[16]Tratamiento sup. bit. E (A)'!#REF!</definedName>
    <definedName name="tratamientosuper" localSheetId="63">'[16]Tratamiento sup. bit. E (A)'!#REF!</definedName>
    <definedName name="tratamientosuper" localSheetId="66">'[16]Tratamiento sup. bit. E (A)'!#REF!</definedName>
    <definedName name="tratamientosuper" localSheetId="70">'[16]Tratamiento sup. bit. E (A)'!#REF!</definedName>
    <definedName name="tratamientosuper" localSheetId="10">'[16]Tratamiento sup. bit. E (A)'!#REF!</definedName>
    <definedName name="tratamientosuper" localSheetId="74">'[16]Tratamiento sup. bit. E (A)'!#REF!</definedName>
    <definedName name="tratamientosuper" localSheetId="75">'[16]Tratamiento sup. bit. E (A)'!#REF!</definedName>
    <definedName name="tratamientosuper" localSheetId="76">'[16]Tratamiento sup. bit. E (A)'!#REF!</definedName>
    <definedName name="tratamientosuper" localSheetId="77">'[16]Tratamiento sup. bit. E (A)'!#REF!</definedName>
    <definedName name="tratamientosuper" localSheetId="78">'[16]Tratamiento sup. bit. E (A)'!#REF!</definedName>
    <definedName name="tratamientosuper" localSheetId="79">'[16]Tratamiento sup. bit. E (A)'!#REF!</definedName>
    <definedName name="tratamientosuper" localSheetId="80">'[16]Tratamiento sup. bit. E (A)'!#REF!</definedName>
    <definedName name="tratamientosuper" localSheetId="82">'[16]Tratamiento sup. bit. E (A)'!#REF!</definedName>
    <definedName name="tratamientosuper" localSheetId="81">'[16]Tratamiento sup. bit. E (A)'!#REF!</definedName>
    <definedName name="tratamientosuper" localSheetId="11">'[16]Tratamiento sup. bit. E (A)'!#REF!</definedName>
    <definedName name="tratamientosuper" localSheetId="83">'[16]Tratamiento sup. bit. E (A)'!#REF!</definedName>
    <definedName name="tratamientosuper" localSheetId="84">'[16]Tratamiento sup. bit. E (A)'!#REF!</definedName>
    <definedName name="tratamientosuper" localSheetId="85">'[16]Tratamiento sup. bit. E (A)'!#REF!</definedName>
    <definedName name="tratamientosuper" localSheetId="86">'[16]Tratamiento sup. bit. E (A)'!#REF!</definedName>
    <definedName name="tratamientosuper" localSheetId="87">'[16]Tratamiento sup. bit. E (A)'!#REF!</definedName>
    <definedName name="tratamientosuper" localSheetId="88">'[16]Tratamiento sup. bit. E (A)'!#REF!</definedName>
    <definedName name="tratamientosuper" localSheetId="89">'[16]Tratamiento sup. bit. E (A)'!#REF!</definedName>
    <definedName name="tratamientosuper" localSheetId="90">'[16]Tratamiento sup. bit. E (A)'!#REF!</definedName>
    <definedName name="tratamientosuper" localSheetId="91">'[16]Tratamiento sup. bit. E (A)'!#REF!</definedName>
    <definedName name="tratamientosuper" localSheetId="92">'[16]Tratamiento sup. bit. E (A)'!#REF!</definedName>
    <definedName name="tratamientosuper" localSheetId="12">'[16]Tratamiento sup. bit. E (A)'!#REF!</definedName>
    <definedName name="tratamientosuper">'[16]Tratamiento sup. bit. E (A)'!#REF!</definedName>
    <definedName name="Tratar" localSheetId="13">'[8]Tratamiento sup. bit. E (A)'!#REF!</definedName>
    <definedName name="Tratar" localSheetId="14">'[8]Tratamiento sup. bit. E (A)'!#REF!</definedName>
    <definedName name="Tratar" localSheetId="15">'[8]Tratamiento sup. bit. E (A)'!#REF!</definedName>
    <definedName name="Tratar" localSheetId="16">'[8]Tratamiento sup. bit. E (A)'!#REF!</definedName>
    <definedName name="Tratar" localSheetId="17">'[8]Tratamiento sup. bit. E (A)'!#REF!</definedName>
    <definedName name="Tratar" localSheetId="18">'[8]Tratamiento sup. bit. E (A)'!#REF!</definedName>
    <definedName name="Tratar" localSheetId="19">'[8]Tratamiento sup. bit. E (A)'!#REF!</definedName>
    <definedName name="Tratar" localSheetId="20">'[8]Tratamiento sup. bit. E (A)'!#REF!</definedName>
    <definedName name="Tratar" localSheetId="21">'[8]Tratamiento sup. bit. E (A)'!#REF!</definedName>
    <definedName name="Tratar" localSheetId="22">'[8]Tratamiento sup. bit. E (A)'!#REF!</definedName>
    <definedName name="Tratar" localSheetId="24">'[8]Tratamiento sup. bit. E (A)'!#REF!</definedName>
    <definedName name="Tratar" localSheetId="25">'[8]Tratamiento sup. bit. E (A)'!#REF!</definedName>
    <definedName name="Tratar" localSheetId="26">'[8]Tratamiento sup. bit. E (A)'!#REF!</definedName>
    <definedName name="Tratar" localSheetId="27">'[8]Tratamiento sup. bit. E (A)'!#REF!</definedName>
    <definedName name="Tratar" localSheetId="28">'[8]Tratamiento sup. bit. E (A)'!#REF!</definedName>
    <definedName name="Tratar" localSheetId="29">'[8]Tratamiento sup. bit. E (A)'!#REF!</definedName>
    <definedName name="Tratar" localSheetId="31">'[8]Tratamiento sup. bit. E (A)'!#REF!</definedName>
    <definedName name="Tratar" localSheetId="32">'[8]Tratamiento sup. bit. E (A)'!#REF!</definedName>
    <definedName name="Tratar" localSheetId="33">'[8]Tratamiento sup. bit. E (A)'!#REF!</definedName>
    <definedName name="Tratar" localSheetId="35">'[8]Tratamiento sup. bit. E (A)'!#REF!</definedName>
    <definedName name="Tratar" localSheetId="36">'[8]Tratamiento sup. bit. E (A)'!#REF!</definedName>
    <definedName name="Tratar" localSheetId="37">'[8]Tratamiento sup. bit. E (A)'!#REF!</definedName>
    <definedName name="Tratar" localSheetId="38">'[8]Tratamiento sup. bit. E (A)'!#REF!</definedName>
    <definedName name="Tratar" localSheetId="39">'[8]Tratamiento sup. bit. E (A)'!#REF!</definedName>
    <definedName name="Tratar" localSheetId="41">'[8]Tratamiento sup. bit. E (A)'!#REF!</definedName>
    <definedName name="Tratar" localSheetId="42">'[8]Tratamiento sup. bit. E (A)'!#REF!</definedName>
    <definedName name="Tratar" localSheetId="43">'[8]Tratamiento sup. bit. E (A)'!#REF!</definedName>
    <definedName name="Tratar" localSheetId="44">'[8]Tratamiento sup. bit. E (A)'!#REF!</definedName>
    <definedName name="Tratar" localSheetId="45">'[8]Tratamiento sup. bit. E (A)'!#REF!</definedName>
    <definedName name="Tratar" localSheetId="46">'[8]Tratamiento sup. bit. E (A)'!#REF!</definedName>
    <definedName name="Tratar" localSheetId="47">'[8]Tratamiento sup. bit. E (A)'!#REF!</definedName>
    <definedName name="Tratar" localSheetId="48">'[8]Tratamiento sup. bit. E (A)'!#REF!</definedName>
    <definedName name="Tratar" localSheetId="49">'[8]Tratamiento sup. bit. E (A)'!#REF!</definedName>
    <definedName name="Tratar" localSheetId="51">'[8]Tratamiento sup. bit. E (A)'!#REF!</definedName>
    <definedName name="Tratar" localSheetId="53">'[8]Tratamiento sup. bit. E (A)'!#REF!</definedName>
    <definedName name="Tratar" localSheetId="54">'[8]Tratamiento sup. bit. E (A)'!#REF!</definedName>
    <definedName name="Tratar" localSheetId="55">'[8]Tratamiento sup. bit. E (A)'!#REF!</definedName>
    <definedName name="Tratar" localSheetId="56">'[8]Tratamiento sup. bit. E (A)'!#REF!</definedName>
    <definedName name="Tratar" localSheetId="57">'[8]Tratamiento sup. bit. E (A)'!#REF!</definedName>
    <definedName name="Tratar" localSheetId="58">'[8]Tratamiento sup. bit. E (A)'!#REF!</definedName>
    <definedName name="Tratar" localSheetId="59">'[8]Tratamiento sup. bit. E (A)'!#REF!</definedName>
    <definedName name="Tratar" localSheetId="60">'[8]Tratamiento sup. bit. E (A)'!#REF!</definedName>
    <definedName name="Tratar" localSheetId="61">'[8]Tratamiento sup. bit. E (A)'!#REF!</definedName>
    <definedName name="Tratar" localSheetId="62">'[8]Tratamiento sup. bit. E (A)'!#REF!</definedName>
    <definedName name="Tratar" localSheetId="63">'[8]Tratamiento sup. bit. E (A)'!#REF!</definedName>
    <definedName name="Tratar" localSheetId="66">'[8]Tratamiento sup. bit. E (A)'!#REF!</definedName>
    <definedName name="Tratar" localSheetId="70">'[8]Tratamiento sup. bit. E (A)'!#REF!</definedName>
    <definedName name="Tratar" localSheetId="10">'[8]Tratamiento sup. bit. E (A)'!#REF!</definedName>
    <definedName name="Tratar" localSheetId="74">'[8]Tratamiento sup. bit. E (A)'!#REF!</definedName>
    <definedName name="Tratar" localSheetId="75">'[8]Tratamiento sup. bit. E (A)'!#REF!</definedName>
    <definedName name="Tratar" localSheetId="76">'[8]Tratamiento sup. bit. E (A)'!#REF!</definedName>
    <definedName name="Tratar" localSheetId="77">'[8]Tratamiento sup. bit. E (A)'!#REF!</definedName>
    <definedName name="Tratar" localSheetId="78">'[8]Tratamiento sup. bit. E (A)'!#REF!</definedName>
    <definedName name="Tratar" localSheetId="79">'[8]Tratamiento sup. bit. E (A)'!#REF!</definedName>
    <definedName name="Tratar" localSheetId="80">'[8]Tratamiento sup. bit. E (A)'!#REF!</definedName>
    <definedName name="Tratar" localSheetId="82">'[8]Tratamiento sup. bit. E (A)'!#REF!</definedName>
    <definedName name="Tratar" localSheetId="81">'[8]Tratamiento sup. bit. E (A)'!#REF!</definedName>
    <definedName name="Tratar" localSheetId="11">'[8]Tratamiento sup. bit. E (A)'!#REF!</definedName>
    <definedName name="Tratar" localSheetId="83">'[8]Tratamiento sup. bit. E (A)'!#REF!</definedName>
    <definedName name="Tratar" localSheetId="84">'[8]Tratamiento sup. bit. E (A)'!#REF!</definedName>
    <definedName name="Tratar" localSheetId="85">'[8]Tratamiento sup. bit. E (A)'!#REF!</definedName>
    <definedName name="Tratar" localSheetId="86">'[8]Tratamiento sup. bit. E (A)'!#REF!</definedName>
    <definedName name="Tratar" localSheetId="87">'[8]Tratamiento sup. bit. E (A)'!#REF!</definedName>
    <definedName name="Tratar" localSheetId="88">'[8]Tratamiento sup. bit. E (A)'!#REF!</definedName>
    <definedName name="Tratar" localSheetId="89">'[8]Tratamiento sup. bit. E (A)'!#REF!</definedName>
    <definedName name="Tratar" localSheetId="90">'[8]Tratamiento sup. bit. E (A)'!#REF!</definedName>
    <definedName name="Tratar" localSheetId="91">'[8]Tratamiento sup. bit. E (A)'!#REF!</definedName>
    <definedName name="Tratar" localSheetId="92">'[8]Tratamiento sup. bit. E (A)'!#REF!</definedName>
    <definedName name="Tratar" localSheetId="12">'[8]Tratamiento sup. bit. E (A)'!#REF!</definedName>
    <definedName name="Tratar">'[8]Tratamiento sup. bit. E (A)'!#REF!</definedName>
    <definedName name="Tratmiento" localSheetId="13">'[8]Tratamiento sup. bit. E (A)'!#REF!</definedName>
    <definedName name="Tratmiento" localSheetId="14">'[8]Tratamiento sup. bit. E (A)'!#REF!</definedName>
    <definedName name="Tratmiento" localSheetId="15">'[8]Tratamiento sup. bit. E (A)'!#REF!</definedName>
    <definedName name="Tratmiento" localSheetId="16">'[8]Tratamiento sup. bit. E (A)'!#REF!</definedName>
    <definedName name="Tratmiento" localSheetId="17">'[8]Tratamiento sup. bit. E (A)'!#REF!</definedName>
    <definedName name="Tratmiento" localSheetId="18">'[8]Tratamiento sup. bit. E (A)'!#REF!</definedName>
    <definedName name="Tratmiento" localSheetId="19">'[8]Tratamiento sup. bit. E (A)'!#REF!</definedName>
    <definedName name="Tratmiento" localSheetId="20">'[8]Tratamiento sup. bit. E (A)'!#REF!</definedName>
    <definedName name="Tratmiento" localSheetId="21">'[8]Tratamiento sup. bit. E (A)'!#REF!</definedName>
    <definedName name="Tratmiento" localSheetId="22">'[8]Tratamiento sup. bit. E (A)'!#REF!</definedName>
    <definedName name="Tratmiento" localSheetId="24">'[8]Tratamiento sup. bit. E (A)'!#REF!</definedName>
    <definedName name="Tratmiento" localSheetId="25">'[8]Tratamiento sup. bit. E (A)'!#REF!</definedName>
    <definedName name="Tratmiento" localSheetId="26">'[8]Tratamiento sup. bit. E (A)'!#REF!</definedName>
    <definedName name="Tratmiento" localSheetId="27">'[8]Tratamiento sup. bit. E (A)'!#REF!</definedName>
    <definedName name="Tratmiento" localSheetId="28">'[8]Tratamiento sup. bit. E (A)'!#REF!</definedName>
    <definedName name="Tratmiento" localSheetId="29">'[8]Tratamiento sup. bit. E (A)'!#REF!</definedName>
    <definedName name="Tratmiento" localSheetId="31">'[8]Tratamiento sup. bit. E (A)'!#REF!</definedName>
    <definedName name="Tratmiento" localSheetId="32">'[8]Tratamiento sup. bit. E (A)'!#REF!</definedName>
    <definedName name="Tratmiento" localSheetId="33">'[8]Tratamiento sup. bit. E (A)'!#REF!</definedName>
    <definedName name="Tratmiento" localSheetId="35">'[8]Tratamiento sup. bit. E (A)'!#REF!</definedName>
    <definedName name="Tratmiento" localSheetId="36">'[8]Tratamiento sup. bit. E (A)'!#REF!</definedName>
    <definedName name="Tratmiento" localSheetId="37">'[8]Tratamiento sup. bit. E (A)'!#REF!</definedName>
    <definedName name="Tratmiento" localSheetId="38">'[8]Tratamiento sup. bit. E (A)'!#REF!</definedName>
    <definedName name="Tratmiento" localSheetId="39">'[8]Tratamiento sup. bit. E (A)'!#REF!</definedName>
    <definedName name="Tratmiento" localSheetId="41">'[8]Tratamiento sup. bit. E (A)'!#REF!</definedName>
    <definedName name="Tratmiento" localSheetId="42">'[8]Tratamiento sup. bit. E (A)'!#REF!</definedName>
    <definedName name="Tratmiento" localSheetId="43">'[8]Tratamiento sup. bit. E (A)'!#REF!</definedName>
    <definedName name="Tratmiento" localSheetId="44">'[8]Tratamiento sup. bit. E (A)'!#REF!</definedName>
    <definedName name="Tratmiento" localSheetId="45">'[8]Tratamiento sup. bit. E (A)'!#REF!</definedName>
    <definedName name="Tratmiento" localSheetId="46">'[8]Tratamiento sup. bit. E (A)'!#REF!</definedName>
    <definedName name="Tratmiento" localSheetId="47">'[8]Tratamiento sup. bit. E (A)'!#REF!</definedName>
    <definedName name="Tratmiento" localSheetId="48">'[8]Tratamiento sup. bit. E (A)'!#REF!</definedName>
    <definedName name="Tratmiento" localSheetId="49">'[8]Tratamiento sup. bit. E (A)'!#REF!</definedName>
    <definedName name="Tratmiento" localSheetId="51">'[8]Tratamiento sup. bit. E (A)'!#REF!</definedName>
    <definedName name="Tratmiento" localSheetId="53">'[8]Tratamiento sup. bit. E (A)'!#REF!</definedName>
    <definedName name="Tratmiento" localSheetId="54">'[8]Tratamiento sup. bit. E (A)'!#REF!</definedName>
    <definedName name="Tratmiento" localSheetId="55">'[8]Tratamiento sup. bit. E (A)'!#REF!</definedName>
    <definedName name="Tratmiento" localSheetId="56">'[8]Tratamiento sup. bit. E (A)'!#REF!</definedName>
    <definedName name="Tratmiento" localSheetId="57">'[8]Tratamiento sup. bit. E (A)'!#REF!</definedName>
    <definedName name="Tratmiento" localSheetId="58">'[8]Tratamiento sup. bit. E (A)'!#REF!</definedName>
    <definedName name="Tratmiento" localSheetId="59">'[8]Tratamiento sup. bit. E (A)'!#REF!</definedName>
    <definedName name="Tratmiento" localSheetId="60">'[8]Tratamiento sup. bit. E (A)'!#REF!</definedName>
    <definedName name="Tratmiento" localSheetId="61">'[8]Tratamiento sup. bit. E (A)'!#REF!</definedName>
    <definedName name="Tratmiento" localSheetId="62">'[8]Tratamiento sup. bit. E (A)'!#REF!</definedName>
    <definedName name="Tratmiento" localSheetId="63">'[8]Tratamiento sup. bit. E (A)'!#REF!</definedName>
    <definedName name="Tratmiento" localSheetId="66">'[8]Tratamiento sup. bit. E (A)'!#REF!</definedName>
    <definedName name="Tratmiento" localSheetId="70">'[8]Tratamiento sup. bit. E (A)'!#REF!</definedName>
    <definedName name="Tratmiento" localSheetId="10">'[8]Tratamiento sup. bit. E (A)'!#REF!</definedName>
    <definedName name="Tratmiento" localSheetId="74">'[8]Tratamiento sup. bit. E (A)'!#REF!</definedName>
    <definedName name="Tratmiento" localSheetId="75">'[8]Tratamiento sup. bit. E (A)'!#REF!</definedName>
    <definedName name="Tratmiento" localSheetId="76">'[8]Tratamiento sup. bit. E (A)'!#REF!</definedName>
    <definedName name="Tratmiento" localSheetId="77">'[8]Tratamiento sup. bit. E (A)'!#REF!</definedName>
    <definedName name="Tratmiento" localSheetId="78">'[8]Tratamiento sup. bit. E (A)'!#REF!</definedName>
    <definedName name="Tratmiento" localSheetId="79">'[8]Tratamiento sup. bit. E (A)'!#REF!</definedName>
    <definedName name="Tratmiento" localSheetId="80">'[8]Tratamiento sup. bit. E (A)'!#REF!</definedName>
    <definedName name="Tratmiento" localSheetId="82">'[8]Tratamiento sup. bit. E (A)'!#REF!</definedName>
    <definedName name="Tratmiento" localSheetId="81">'[8]Tratamiento sup. bit. E (A)'!#REF!</definedName>
    <definedName name="Tratmiento" localSheetId="11">'[8]Tratamiento sup. bit. E (A)'!#REF!</definedName>
    <definedName name="Tratmiento" localSheetId="83">'[8]Tratamiento sup. bit. E (A)'!#REF!</definedName>
    <definedName name="Tratmiento" localSheetId="84">'[8]Tratamiento sup. bit. E (A)'!#REF!</definedName>
    <definedName name="Tratmiento" localSheetId="85">'[8]Tratamiento sup. bit. E (A)'!#REF!</definedName>
    <definedName name="Tratmiento" localSheetId="86">'[8]Tratamiento sup. bit. E (A)'!#REF!</definedName>
    <definedName name="Tratmiento" localSheetId="87">'[8]Tratamiento sup. bit. E (A)'!#REF!</definedName>
    <definedName name="Tratmiento" localSheetId="88">'[8]Tratamiento sup. bit. E (A)'!#REF!</definedName>
    <definedName name="Tratmiento" localSheetId="89">'[8]Tratamiento sup. bit. E (A)'!#REF!</definedName>
    <definedName name="Tratmiento" localSheetId="90">'[8]Tratamiento sup. bit. E (A)'!#REF!</definedName>
    <definedName name="Tratmiento" localSheetId="91">'[8]Tratamiento sup. bit. E (A)'!#REF!</definedName>
    <definedName name="Tratmiento" localSheetId="92">'[8]Tratamiento sup. bit. E (A)'!#REF!</definedName>
    <definedName name="Tratmiento" localSheetId="12">'[8]Tratamiento sup. bit. E (A)'!#REF!</definedName>
    <definedName name="Tratmiento">'[8]Tratamiento sup. bit. E (A)'!#REF!</definedName>
    <definedName name="tratsuper" localSheetId="13">'[8]Tratamiento sup. bit. E (A)'!#REF!</definedName>
    <definedName name="tratsuper" localSheetId="14">'[8]Tratamiento sup. bit. E (A)'!#REF!</definedName>
    <definedName name="tratsuper" localSheetId="15">'[8]Tratamiento sup. bit. E (A)'!#REF!</definedName>
    <definedName name="tratsuper" localSheetId="16">'[8]Tratamiento sup. bit. E (A)'!#REF!</definedName>
    <definedName name="tratsuper" localSheetId="17">'[8]Tratamiento sup. bit. E (A)'!#REF!</definedName>
    <definedName name="tratsuper" localSheetId="18">'[8]Tratamiento sup. bit. E (A)'!#REF!</definedName>
    <definedName name="tratsuper" localSheetId="19">'[8]Tratamiento sup. bit. E (A)'!#REF!</definedName>
    <definedName name="tratsuper" localSheetId="20">'[8]Tratamiento sup. bit. E (A)'!#REF!</definedName>
    <definedName name="tratsuper" localSheetId="21">'[8]Tratamiento sup. bit. E (A)'!#REF!</definedName>
    <definedName name="tratsuper" localSheetId="22">'[8]Tratamiento sup. bit. E (A)'!#REF!</definedName>
    <definedName name="tratsuper" localSheetId="24">'[8]Tratamiento sup. bit. E (A)'!#REF!</definedName>
    <definedName name="tratsuper" localSheetId="25">'[8]Tratamiento sup. bit. E (A)'!#REF!</definedName>
    <definedName name="tratsuper" localSheetId="26">'[8]Tratamiento sup. bit. E (A)'!#REF!</definedName>
    <definedName name="tratsuper" localSheetId="27">'[8]Tratamiento sup. bit. E (A)'!#REF!</definedName>
    <definedName name="tratsuper" localSheetId="28">'[8]Tratamiento sup. bit. E (A)'!#REF!</definedName>
    <definedName name="tratsuper" localSheetId="29">'[8]Tratamiento sup. bit. E (A)'!#REF!</definedName>
    <definedName name="tratsuper" localSheetId="31">'[8]Tratamiento sup. bit. E (A)'!#REF!</definedName>
    <definedName name="tratsuper" localSheetId="32">'[8]Tratamiento sup. bit. E (A)'!#REF!</definedName>
    <definedName name="tratsuper" localSheetId="33">'[8]Tratamiento sup. bit. E (A)'!#REF!</definedName>
    <definedName name="tratsuper" localSheetId="35">'[8]Tratamiento sup. bit. E (A)'!#REF!</definedName>
    <definedName name="tratsuper" localSheetId="36">'[8]Tratamiento sup. bit. E (A)'!#REF!</definedName>
    <definedName name="tratsuper" localSheetId="37">'[8]Tratamiento sup. bit. E (A)'!#REF!</definedName>
    <definedName name="tratsuper" localSheetId="38">'[8]Tratamiento sup. bit. E (A)'!#REF!</definedName>
    <definedName name="tratsuper" localSheetId="39">'[8]Tratamiento sup. bit. E (A)'!#REF!</definedName>
    <definedName name="tratsuper" localSheetId="41">'[8]Tratamiento sup. bit. E (A)'!#REF!</definedName>
    <definedName name="tratsuper" localSheetId="42">'[8]Tratamiento sup. bit. E (A)'!#REF!</definedName>
    <definedName name="tratsuper" localSheetId="43">'[8]Tratamiento sup. bit. E (A)'!#REF!</definedName>
    <definedName name="tratsuper" localSheetId="44">'[8]Tratamiento sup. bit. E (A)'!#REF!</definedName>
    <definedName name="tratsuper" localSheetId="45">'[8]Tratamiento sup. bit. E (A)'!#REF!</definedName>
    <definedName name="tratsuper" localSheetId="46">'[8]Tratamiento sup. bit. E (A)'!#REF!</definedName>
    <definedName name="tratsuper" localSheetId="47">'[8]Tratamiento sup. bit. E (A)'!#REF!</definedName>
    <definedName name="tratsuper" localSheetId="48">'[8]Tratamiento sup. bit. E (A)'!#REF!</definedName>
    <definedName name="tratsuper" localSheetId="49">'[8]Tratamiento sup. bit. E (A)'!#REF!</definedName>
    <definedName name="tratsuper" localSheetId="51">'[8]Tratamiento sup. bit. E (A)'!#REF!</definedName>
    <definedName name="tratsuper" localSheetId="53">'[8]Tratamiento sup. bit. E (A)'!#REF!</definedName>
    <definedName name="tratsuper" localSheetId="54">'[8]Tratamiento sup. bit. E (A)'!#REF!</definedName>
    <definedName name="tratsuper" localSheetId="55">'[8]Tratamiento sup. bit. E (A)'!#REF!</definedName>
    <definedName name="tratsuper" localSheetId="56">'[8]Tratamiento sup. bit. E (A)'!#REF!</definedName>
    <definedName name="tratsuper" localSheetId="57">'[8]Tratamiento sup. bit. E (A)'!#REF!</definedName>
    <definedName name="tratsuper" localSheetId="58">'[8]Tratamiento sup. bit. E (A)'!#REF!</definedName>
    <definedName name="tratsuper" localSheetId="59">'[8]Tratamiento sup. bit. E (A)'!#REF!</definedName>
    <definedName name="tratsuper" localSheetId="60">'[8]Tratamiento sup. bit. E (A)'!#REF!</definedName>
    <definedName name="tratsuper" localSheetId="61">'[8]Tratamiento sup. bit. E (A)'!#REF!</definedName>
    <definedName name="tratsuper" localSheetId="62">'[8]Tratamiento sup. bit. E (A)'!#REF!</definedName>
    <definedName name="tratsuper" localSheetId="63">'[8]Tratamiento sup. bit. E (A)'!#REF!</definedName>
    <definedName name="tratsuper" localSheetId="66">'[8]Tratamiento sup. bit. E (A)'!#REF!</definedName>
    <definedName name="tratsuper" localSheetId="70">'[8]Tratamiento sup. bit. E (A)'!#REF!</definedName>
    <definedName name="tratsuper" localSheetId="10">'[8]Tratamiento sup. bit. E (A)'!#REF!</definedName>
    <definedName name="tratsuper" localSheetId="74">'[8]Tratamiento sup. bit. E (A)'!#REF!</definedName>
    <definedName name="tratsuper" localSheetId="75">'[8]Tratamiento sup. bit. E (A)'!#REF!</definedName>
    <definedName name="tratsuper" localSheetId="76">'[8]Tratamiento sup. bit. E (A)'!#REF!</definedName>
    <definedName name="tratsuper" localSheetId="77">'[8]Tratamiento sup. bit. E (A)'!#REF!</definedName>
    <definedName name="tratsuper" localSheetId="78">'[8]Tratamiento sup. bit. E (A)'!#REF!</definedName>
    <definedName name="tratsuper" localSheetId="79">'[8]Tratamiento sup. bit. E (A)'!#REF!</definedName>
    <definedName name="tratsuper" localSheetId="80">'[8]Tratamiento sup. bit. E (A)'!#REF!</definedName>
    <definedName name="tratsuper" localSheetId="82">'[8]Tratamiento sup. bit. E (A)'!#REF!</definedName>
    <definedName name="tratsuper" localSheetId="81">'[8]Tratamiento sup. bit. E (A)'!#REF!</definedName>
    <definedName name="tratsuper" localSheetId="11">'[8]Tratamiento sup. bit. E (A)'!#REF!</definedName>
    <definedName name="tratsuper" localSheetId="83">'[8]Tratamiento sup. bit. E (A)'!#REF!</definedName>
    <definedName name="tratsuper" localSheetId="84">'[8]Tratamiento sup. bit. E (A)'!#REF!</definedName>
    <definedName name="tratsuper" localSheetId="85">'[8]Tratamiento sup. bit. E (A)'!#REF!</definedName>
    <definedName name="tratsuper" localSheetId="86">'[8]Tratamiento sup. bit. E (A)'!#REF!</definedName>
    <definedName name="tratsuper" localSheetId="87">'[8]Tratamiento sup. bit. E (A)'!#REF!</definedName>
    <definedName name="tratsuper" localSheetId="88">'[8]Tratamiento sup. bit. E (A)'!#REF!</definedName>
    <definedName name="tratsuper" localSheetId="89">'[8]Tratamiento sup. bit. E (A)'!#REF!</definedName>
    <definedName name="tratsuper" localSheetId="90">'[8]Tratamiento sup. bit. E (A)'!#REF!</definedName>
    <definedName name="tratsuper" localSheetId="91">'[8]Tratamiento sup. bit. E (A)'!#REF!</definedName>
    <definedName name="tratsuper" localSheetId="92">'[8]Tratamiento sup. bit. E (A)'!#REF!</definedName>
    <definedName name="tratsuper" localSheetId="12">'[8]Tratamiento sup. bit. E (A)'!#REF!</definedName>
    <definedName name="tratsuper">'[8]Tratamiento sup. bit. E (A)'!#REF!</definedName>
    <definedName name="Tub_HORMIGON_ARMADO" localSheetId="13">#REF!</definedName>
    <definedName name="Tub_HORMIGON_ARMADO" localSheetId="14">#REF!</definedName>
    <definedName name="Tub_HORMIGON_ARMADO" localSheetId="15">#REF!</definedName>
    <definedName name="Tub_HORMIGON_ARMADO" localSheetId="16">#REF!</definedName>
    <definedName name="Tub_HORMIGON_ARMADO" localSheetId="17">#REF!</definedName>
    <definedName name="Tub_HORMIGON_ARMADO" localSheetId="18">#REF!</definedName>
    <definedName name="Tub_HORMIGON_ARMADO" localSheetId="19">#REF!</definedName>
    <definedName name="Tub_HORMIGON_ARMADO" localSheetId="20">#REF!</definedName>
    <definedName name="Tub_HORMIGON_ARMADO" localSheetId="21">#REF!</definedName>
    <definedName name="Tub_HORMIGON_ARMADO" localSheetId="22">#REF!</definedName>
    <definedName name="Tub_HORMIGON_ARMADO" localSheetId="24">#REF!</definedName>
    <definedName name="Tub_HORMIGON_ARMADO" localSheetId="25">#REF!</definedName>
    <definedName name="Tub_HORMIGON_ARMADO" localSheetId="26">#REF!</definedName>
    <definedName name="Tub_HORMIGON_ARMADO" localSheetId="27">#REF!</definedName>
    <definedName name="Tub_HORMIGON_ARMADO" localSheetId="28">#REF!</definedName>
    <definedName name="Tub_HORMIGON_ARMADO" localSheetId="29">#REF!</definedName>
    <definedName name="Tub_HORMIGON_ARMADO" localSheetId="31">#REF!</definedName>
    <definedName name="Tub_HORMIGON_ARMADO" localSheetId="32">#REF!</definedName>
    <definedName name="Tub_HORMIGON_ARMADO" localSheetId="33">#REF!</definedName>
    <definedName name="Tub_HORMIGON_ARMADO" localSheetId="35">#REF!</definedName>
    <definedName name="Tub_HORMIGON_ARMADO" localSheetId="36">#REF!</definedName>
    <definedName name="Tub_HORMIGON_ARMADO" localSheetId="37">#REF!</definedName>
    <definedName name="Tub_HORMIGON_ARMADO" localSheetId="38">#REF!</definedName>
    <definedName name="Tub_HORMIGON_ARMADO" localSheetId="39">#REF!</definedName>
    <definedName name="Tub_HORMIGON_ARMADO" localSheetId="41">#REF!</definedName>
    <definedName name="Tub_HORMIGON_ARMADO" localSheetId="42">#REF!</definedName>
    <definedName name="Tub_HORMIGON_ARMADO" localSheetId="43">#REF!</definedName>
    <definedName name="Tub_HORMIGON_ARMADO" localSheetId="44">#REF!</definedName>
    <definedName name="Tub_HORMIGON_ARMADO" localSheetId="45">#REF!</definedName>
    <definedName name="Tub_HORMIGON_ARMADO" localSheetId="46">#REF!</definedName>
    <definedName name="Tub_HORMIGON_ARMADO" localSheetId="47">#REF!</definedName>
    <definedName name="Tub_HORMIGON_ARMADO" localSheetId="48">#REF!</definedName>
    <definedName name="Tub_HORMIGON_ARMADO" localSheetId="49">#REF!</definedName>
    <definedName name="Tub_HORMIGON_ARMADO" localSheetId="51">#REF!</definedName>
    <definedName name="Tub_HORMIGON_ARMADO" localSheetId="53">#REF!</definedName>
    <definedName name="Tub_HORMIGON_ARMADO" localSheetId="54">#REF!</definedName>
    <definedName name="Tub_HORMIGON_ARMADO" localSheetId="55">#REF!</definedName>
    <definedName name="Tub_HORMIGON_ARMADO" localSheetId="56">#REF!</definedName>
    <definedName name="Tub_HORMIGON_ARMADO" localSheetId="57">#REF!</definedName>
    <definedName name="Tub_HORMIGON_ARMADO" localSheetId="58">#REF!</definedName>
    <definedName name="Tub_HORMIGON_ARMADO" localSheetId="59">#REF!</definedName>
    <definedName name="Tub_HORMIGON_ARMADO" localSheetId="60">#REF!</definedName>
    <definedName name="Tub_HORMIGON_ARMADO" localSheetId="61">#REF!</definedName>
    <definedName name="Tub_HORMIGON_ARMADO" localSheetId="62">#REF!</definedName>
    <definedName name="Tub_HORMIGON_ARMADO" localSheetId="63">#REF!</definedName>
    <definedName name="Tub_HORMIGON_ARMADO" localSheetId="66">#REF!</definedName>
    <definedName name="Tub_HORMIGON_ARMADO" localSheetId="70">#REF!</definedName>
    <definedName name="Tub_HORMIGON_ARMADO" localSheetId="10">#REF!</definedName>
    <definedName name="Tub_HORMIGON_ARMADO" localSheetId="74">#REF!</definedName>
    <definedName name="Tub_HORMIGON_ARMADO" localSheetId="75">#REF!</definedName>
    <definedName name="Tub_HORMIGON_ARMADO" localSheetId="76">#REF!</definedName>
    <definedName name="Tub_HORMIGON_ARMADO" localSheetId="77">#REF!</definedName>
    <definedName name="Tub_HORMIGON_ARMADO" localSheetId="78">#REF!</definedName>
    <definedName name="Tub_HORMIGON_ARMADO" localSheetId="79">#REF!</definedName>
    <definedName name="Tub_HORMIGON_ARMADO" localSheetId="80">#REF!</definedName>
    <definedName name="Tub_HORMIGON_ARMADO" localSheetId="82">#REF!</definedName>
    <definedName name="Tub_HORMIGON_ARMADO" localSheetId="81">#REF!</definedName>
    <definedName name="Tub_HORMIGON_ARMADO" localSheetId="11">#REF!</definedName>
    <definedName name="Tub_HORMIGON_ARMADO" localSheetId="83">#REF!</definedName>
    <definedName name="Tub_HORMIGON_ARMADO" localSheetId="84">#REF!</definedName>
    <definedName name="Tub_HORMIGON_ARMADO" localSheetId="85">#REF!</definedName>
    <definedName name="Tub_HORMIGON_ARMADO" localSheetId="86">#REF!</definedName>
    <definedName name="Tub_HORMIGON_ARMADO" localSheetId="87">#REF!</definedName>
    <definedName name="Tub_HORMIGON_ARMADO" localSheetId="88">#REF!</definedName>
    <definedName name="Tub_HORMIGON_ARMADO" localSheetId="89">#REF!</definedName>
    <definedName name="Tub_HORMIGON_ARMADO" localSheetId="90">#REF!</definedName>
    <definedName name="Tub_HORMIGON_ARMADO" localSheetId="91">#REF!</definedName>
    <definedName name="Tub_HORMIGON_ARMADO" localSheetId="92">#REF!</definedName>
    <definedName name="Tub_HORMIGON_ARMADO" localSheetId="12">#REF!</definedName>
    <definedName name="Tub_HORMIGON_ARMADO">#REF!</definedName>
    <definedName name="Tub_HORMIGON_SIMPLE" localSheetId="13">#REF!</definedName>
    <definedName name="Tub_HORMIGON_SIMPLE" localSheetId="14">#REF!</definedName>
    <definedName name="Tub_HORMIGON_SIMPLE" localSheetId="15">#REF!</definedName>
    <definedName name="Tub_HORMIGON_SIMPLE" localSheetId="16">#REF!</definedName>
    <definedName name="Tub_HORMIGON_SIMPLE" localSheetId="17">#REF!</definedName>
    <definedName name="Tub_HORMIGON_SIMPLE" localSheetId="18">#REF!</definedName>
    <definedName name="Tub_HORMIGON_SIMPLE" localSheetId="19">#REF!</definedName>
    <definedName name="Tub_HORMIGON_SIMPLE" localSheetId="20">#REF!</definedName>
    <definedName name="Tub_HORMIGON_SIMPLE" localSheetId="21">#REF!</definedName>
    <definedName name="Tub_HORMIGON_SIMPLE" localSheetId="22">#REF!</definedName>
    <definedName name="Tub_HORMIGON_SIMPLE" localSheetId="24">#REF!</definedName>
    <definedName name="Tub_HORMIGON_SIMPLE" localSheetId="25">#REF!</definedName>
    <definedName name="Tub_HORMIGON_SIMPLE" localSheetId="26">#REF!</definedName>
    <definedName name="Tub_HORMIGON_SIMPLE" localSheetId="27">#REF!</definedName>
    <definedName name="Tub_HORMIGON_SIMPLE" localSheetId="28">#REF!</definedName>
    <definedName name="Tub_HORMIGON_SIMPLE" localSheetId="29">#REF!</definedName>
    <definedName name="Tub_HORMIGON_SIMPLE" localSheetId="31">#REF!</definedName>
    <definedName name="Tub_HORMIGON_SIMPLE" localSheetId="32">#REF!</definedName>
    <definedName name="Tub_HORMIGON_SIMPLE" localSheetId="33">#REF!</definedName>
    <definedName name="Tub_HORMIGON_SIMPLE" localSheetId="35">#REF!</definedName>
    <definedName name="Tub_HORMIGON_SIMPLE" localSheetId="36">#REF!</definedName>
    <definedName name="Tub_HORMIGON_SIMPLE" localSheetId="37">#REF!</definedName>
    <definedName name="Tub_HORMIGON_SIMPLE" localSheetId="38">#REF!</definedName>
    <definedName name="Tub_HORMIGON_SIMPLE" localSheetId="39">#REF!</definedName>
    <definedName name="Tub_HORMIGON_SIMPLE" localSheetId="41">#REF!</definedName>
    <definedName name="Tub_HORMIGON_SIMPLE" localSheetId="42">#REF!</definedName>
    <definedName name="Tub_HORMIGON_SIMPLE" localSheetId="43">#REF!</definedName>
    <definedName name="Tub_HORMIGON_SIMPLE" localSheetId="44">#REF!</definedName>
    <definedName name="Tub_HORMIGON_SIMPLE" localSheetId="45">#REF!</definedName>
    <definedName name="Tub_HORMIGON_SIMPLE" localSheetId="46">#REF!</definedName>
    <definedName name="Tub_HORMIGON_SIMPLE" localSheetId="47">#REF!</definedName>
    <definedName name="Tub_HORMIGON_SIMPLE" localSheetId="48">#REF!</definedName>
    <definedName name="Tub_HORMIGON_SIMPLE" localSheetId="49">#REF!</definedName>
    <definedName name="Tub_HORMIGON_SIMPLE" localSheetId="51">#REF!</definedName>
    <definedName name="Tub_HORMIGON_SIMPLE" localSheetId="53">#REF!</definedName>
    <definedName name="Tub_HORMIGON_SIMPLE" localSheetId="54">#REF!</definedName>
    <definedName name="Tub_HORMIGON_SIMPLE" localSheetId="55">#REF!</definedName>
    <definedName name="Tub_HORMIGON_SIMPLE" localSheetId="56">#REF!</definedName>
    <definedName name="Tub_HORMIGON_SIMPLE" localSheetId="57">#REF!</definedName>
    <definedName name="Tub_HORMIGON_SIMPLE" localSheetId="58">#REF!</definedName>
    <definedName name="Tub_HORMIGON_SIMPLE" localSheetId="59">#REF!</definedName>
    <definedName name="Tub_HORMIGON_SIMPLE" localSheetId="60">#REF!</definedName>
    <definedName name="Tub_HORMIGON_SIMPLE" localSheetId="61">#REF!</definedName>
    <definedName name="Tub_HORMIGON_SIMPLE" localSheetId="62">#REF!</definedName>
    <definedName name="Tub_HORMIGON_SIMPLE" localSheetId="63">#REF!</definedName>
    <definedName name="Tub_HORMIGON_SIMPLE" localSheetId="66">#REF!</definedName>
    <definedName name="Tub_HORMIGON_SIMPLE" localSheetId="70">#REF!</definedName>
    <definedName name="Tub_HORMIGON_SIMPLE" localSheetId="10">#REF!</definedName>
    <definedName name="Tub_HORMIGON_SIMPLE" localSheetId="74">#REF!</definedName>
    <definedName name="Tub_HORMIGON_SIMPLE" localSheetId="75">#REF!</definedName>
    <definedName name="Tub_HORMIGON_SIMPLE" localSheetId="76">#REF!</definedName>
    <definedName name="Tub_HORMIGON_SIMPLE" localSheetId="77">#REF!</definedName>
    <definedName name="Tub_HORMIGON_SIMPLE" localSheetId="78">#REF!</definedName>
    <definedName name="Tub_HORMIGON_SIMPLE" localSheetId="79">#REF!</definedName>
    <definedName name="Tub_HORMIGON_SIMPLE" localSheetId="80">#REF!</definedName>
    <definedName name="Tub_HORMIGON_SIMPLE" localSheetId="82">#REF!</definedName>
    <definedName name="Tub_HORMIGON_SIMPLE" localSheetId="81">#REF!</definedName>
    <definedName name="Tub_HORMIGON_SIMPLE" localSheetId="11">#REF!</definedName>
    <definedName name="Tub_HORMIGON_SIMPLE" localSheetId="83">#REF!</definedName>
    <definedName name="Tub_HORMIGON_SIMPLE" localSheetId="84">#REF!</definedName>
    <definedName name="Tub_HORMIGON_SIMPLE" localSheetId="85">#REF!</definedName>
    <definedName name="Tub_HORMIGON_SIMPLE" localSheetId="86">#REF!</definedName>
    <definedName name="Tub_HORMIGON_SIMPLE" localSheetId="87">#REF!</definedName>
    <definedName name="Tub_HORMIGON_SIMPLE" localSheetId="88">#REF!</definedName>
    <definedName name="Tub_HORMIGON_SIMPLE" localSheetId="89">#REF!</definedName>
    <definedName name="Tub_HORMIGON_SIMPLE" localSheetId="90">#REF!</definedName>
    <definedName name="Tub_HORMIGON_SIMPLE" localSheetId="91">#REF!</definedName>
    <definedName name="Tub_HORMIGON_SIMPLE" localSheetId="92">#REF!</definedName>
    <definedName name="Tub_HORMIGON_SIMPLE" localSheetId="12">#REF!</definedName>
    <definedName name="Tub_HORMIGON_SIMPLE">#REF!</definedName>
    <definedName name="Tub_NOVAFORT" localSheetId="13">#REF!</definedName>
    <definedName name="Tub_NOVAFORT" localSheetId="14">#REF!</definedName>
    <definedName name="Tub_NOVAFORT" localSheetId="15">#REF!</definedName>
    <definedName name="Tub_NOVAFORT" localSheetId="16">#REF!</definedName>
    <definedName name="Tub_NOVAFORT" localSheetId="17">#REF!</definedName>
    <definedName name="Tub_NOVAFORT" localSheetId="18">#REF!</definedName>
    <definedName name="Tub_NOVAFORT" localSheetId="19">#REF!</definedName>
    <definedName name="Tub_NOVAFORT" localSheetId="20">#REF!</definedName>
    <definedName name="Tub_NOVAFORT" localSheetId="21">#REF!</definedName>
    <definedName name="Tub_NOVAFORT" localSheetId="22">#REF!</definedName>
    <definedName name="Tub_NOVAFORT" localSheetId="24">#REF!</definedName>
    <definedName name="Tub_NOVAFORT" localSheetId="25">#REF!</definedName>
    <definedName name="Tub_NOVAFORT" localSheetId="26">#REF!</definedName>
    <definedName name="Tub_NOVAFORT" localSheetId="27">#REF!</definedName>
    <definedName name="Tub_NOVAFORT" localSheetId="28">#REF!</definedName>
    <definedName name="Tub_NOVAFORT" localSheetId="29">#REF!</definedName>
    <definedName name="Tub_NOVAFORT" localSheetId="31">#REF!</definedName>
    <definedName name="Tub_NOVAFORT" localSheetId="32">#REF!</definedName>
    <definedName name="Tub_NOVAFORT" localSheetId="33">#REF!</definedName>
    <definedName name="Tub_NOVAFORT" localSheetId="35">#REF!</definedName>
    <definedName name="Tub_NOVAFORT" localSheetId="36">#REF!</definedName>
    <definedName name="Tub_NOVAFORT" localSheetId="37">#REF!</definedName>
    <definedName name="Tub_NOVAFORT" localSheetId="38">#REF!</definedName>
    <definedName name="Tub_NOVAFORT" localSheetId="39">#REF!</definedName>
    <definedName name="Tub_NOVAFORT" localSheetId="41">#REF!</definedName>
    <definedName name="Tub_NOVAFORT" localSheetId="42">#REF!</definedName>
    <definedName name="Tub_NOVAFORT" localSheetId="43">#REF!</definedName>
    <definedName name="Tub_NOVAFORT" localSheetId="44">#REF!</definedName>
    <definedName name="Tub_NOVAFORT" localSheetId="45">#REF!</definedName>
    <definedName name="Tub_NOVAFORT" localSheetId="46">#REF!</definedName>
    <definedName name="Tub_NOVAFORT" localSheetId="47">#REF!</definedName>
    <definedName name="Tub_NOVAFORT" localSheetId="48">#REF!</definedName>
    <definedName name="Tub_NOVAFORT" localSheetId="49">#REF!</definedName>
    <definedName name="Tub_NOVAFORT" localSheetId="51">#REF!</definedName>
    <definedName name="Tub_NOVAFORT" localSheetId="53">#REF!</definedName>
    <definedName name="Tub_NOVAFORT" localSheetId="54">#REF!</definedName>
    <definedName name="Tub_NOVAFORT" localSheetId="55">#REF!</definedName>
    <definedName name="Tub_NOVAFORT" localSheetId="56">#REF!</definedName>
    <definedName name="Tub_NOVAFORT" localSheetId="57">#REF!</definedName>
    <definedName name="Tub_NOVAFORT" localSheetId="58">#REF!</definedName>
    <definedName name="Tub_NOVAFORT" localSheetId="59">#REF!</definedName>
    <definedName name="Tub_NOVAFORT" localSheetId="60">#REF!</definedName>
    <definedName name="Tub_NOVAFORT" localSheetId="61">#REF!</definedName>
    <definedName name="Tub_NOVAFORT" localSheetId="62">#REF!</definedName>
    <definedName name="Tub_NOVAFORT" localSheetId="63">#REF!</definedName>
    <definedName name="Tub_NOVAFORT" localSheetId="66">#REF!</definedName>
    <definedName name="Tub_NOVAFORT" localSheetId="70">#REF!</definedName>
    <definedName name="Tub_NOVAFORT" localSheetId="10">#REF!</definedName>
    <definedName name="Tub_NOVAFORT" localSheetId="74">#REF!</definedName>
    <definedName name="Tub_NOVAFORT" localSheetId="75">#REF!</definedName>
    <definedName name="Tub_NOVAFORT" localSheetId="76">#REF!</definedName>
    <definedName name="Tub_NOVAFORT" localSheetId="77">#REF!</definedName>
    <definedName name="Tub_NOVAFORT" localSheetId="78">#REF!</definedName>
    <definedName name="Tub_NOVAFORT" localSheetId="79">#REF!</definedName>
    <definedName name="Tub_NOVAFORT" localSheetId="80">#REF!</definedName>
    <definedName name="Tub_NOVAFORT" localSheetId="82">#REF!</definedName>
    <definedName name="Tub_NOVAFORT" localSheetId="81">#REF!</definedName>
    <definedName name="Tub_NOVAFORT" localSheetId="11">#REF!</definedName>
    <definedName name="Tub_NOVAFORT" localSheetId="83">#REF!</definedName>
    <definedName name="Tub_NOVAFORT" localSheetId="84">#REF!</definedName>
    <definedName name="Tub_NOVAFORT" localSheetId="85">#REF!</definedName>
    <definedName name="Tub_NOVAFORT" localSheetId="86">#REF!</definedName>
    <definedName name="Tub_NOVAFORT" localSheetId="87">#REF!</definedName>
    <definedName name="Tub_NOVAFORT" localSheetId="88">#REF!</definedName>
    <definedName name="Tub_NOVAFORT" localSheetId="89">#REF!</definedName>
    <definedName name="Tub_NOVAFORT" localSheetId="90">#REF!</definedName>
    <definedName name="Tub_NOVAFORT" localSheetId="91">#REF!</definedName>
    <definedName name="Tub_NOVAFORT" localSheetId="92">#REF!</definedName>
    <definedName name="Tub_NOVAFORT" localSheetId="12">#REF!</definedName>
    <definedName name="Tub_NOVAFORT">#REF!</definedName>
    <definedName name="Tub_POLIPROPILENO_ROSCABLE" localSheetId="13">#REF!</definedName>
    <definedName name="Tub_POLIPROPILENO_ROSCABLE" localSheetId="14">#REF!</definedName>
    <definedName name="Tub_POLIPROPILENO_ROSCABLE" localSheetId="15">#REF!</definedName>
    <definedName name="Tub_POLIPROPILENO_ROSCABLE" localSheetId="16">#REF!</definedName>
    <definedName name="Tub_POLIPROPILENO_ROSCABLE" localSheetId="17">#REF!</definedName>
    <definedName name="Tub_POLIPROPILENO_ROSCABLE" localSheetId="18">#REF!</definedName>
    <definedName name="Tub_POLIPROPILENO_ROSCABLE" localSheetId="19">#REF!</definedName>
    <definedName name="Tub_POLIPROPILENO_ROSCABLE" localSheetId="20">#REF!</definedName>
    <definedName name="Tub_POLIPROPILENO_ROSCABLE" localSheetId="21">#REF!</definedName>
    <definedName name="Tub_POLIPROPILENO_ROSCABLE" localSheetId="22">#REF!</definedName>
    <definedName name="Tub_POLIPROPILENO_ROSCABLE" localSheetId="24">#REF!</definedName>
    <definedName name="Tub_POLIPROPILENO_ROSCABLE" localSheetId="25">#REF!</definedName>
    <definedName name="Tub_POLIPROPILENO_ROSCABLE" localSheetId="26">#REF!</definedName>
    <definedName name="Tub_POLIPROPILENO_ROSCABLE" localSheetId="27">#REF!</definedName>
    <definedName name="Tub_POLIPROPILENO_ROSCABLE" localSheetId="28">#REF!</definedName>
    <definedName name="Tub_POLIPROPILENO_ROSCABLE" localSheetId="29">#REF!</definedName>
    <definedName name="Tub_POLIPROPILENO_ROSCABLE" localSheetId="31">#REF!</definedName>
    <definedName name="Tub_POLIPROPILENO_ROSCABLE" localSheetId="32">#REF!</definedName>
    <definedName name="Tub_POLIPROPILENO_ROSCABLE" localSheetId="33">#REF!</definedName>
    <definedName name="Tub_POLIPROPILENO_ROSCABLE" localSheetId="35">#REF!</definedName>
    <definedName name="Tub_POLIPROPILENO_ROSCABLE" localSheetId="36">#REF!</definedName>
    <definedName name="Tub_POLIPROPILENO_ROSCABLE" localSheetId="37">#REF!</definedName>
    <definedName name="Tub_POLIPROPILENO_ROSCABLE" localSheetId="38">#REF!</definedName>
    <definedName name="Tub_POLIPROPILENO_ROSCABLE" localSheetId="39">#REF!</definedName>
    <definedName name="Tub_POLIPROPILENO_ROSCABLE" localSheetId="41">#REF!</definedName>
    <definedName name="Tub_POLIPROPILENO_ROSCABLE" localSheetId="42">#REF!</definedName>
    <definedName name="Tub_POLIPROPILENO_ROSCABLE" localSheetId="43">#REF!</definedName>
    <definedName name="Tub_POLIPROPILENO_ROSCABLE" localSheetId="44">#REF!</definedName>
    <definedName name="Tub_POLIPROPILENO_ROSCABLE" localSheetId="45">#REF!</definedName>
    <definedName name="Tub_POLIPROPILENO_ROSCABLE" localSheetId="46">#REF!</definedName>
    <definedName name="Tub_POLIPROPILENO_ROSCABLE" localSheetId="47">#REF!</definedName>
    <definedName name="Tub_POLIPROPILENO_ROSCABLE" localSheetId="48">#REF!</definedName>
    <definedName name="Tub_POLIPROPILENO_ROSCABLE" localSheetId="49">#REF!</definedName>
    <definedName name="Tub_POLIPROPILENO_ROSCABLE" localSheetId="51">#REF!</definedName>
    <definedName name="Tub_POLIPROPILENO_ROSCABLE" localSheetId="53">#REF!</definedName>
    <definedName name="Tub_POLIPROPILENO_ROSCABLE" localSheetId="54">#REF!</definedName>
    <definedName name="Tub_POLIPROPILENO_ROSCABLE" localSheetId="55">#REF!</definedName>
    <definedName name="Tub_POLIPROPILENO_ROSCABLE" localSheetId="56">#REF!</definedName>
    <definedName name="Tub_POLIPROPILENO_ROSCABLE" localSheetId="57">#REF!</definedName>
    <definedName name="Tub_POLIPROPILENO_ROSCABLE" localSheetId="58">#REF!</definedName>
    <definedName name="Tub_POLIPROPILENO_ROSCABLE" localSheetId="59">#REF!</definedName>
    <definedName name="Tub_POLIPROPILENO_ROSCABLE" localSheetId="60">#REF!</definedName>
    <definedName name="Tub_POLIPROPILENO_ROSCABLE" localSheetId="61">#REF!</definedName>
    <definedName name="Tub_POLIPROPILENO_ROSCABLE" localSheetId="62">#REF!</definedName>
    <definedName name="Tub_POLIPROPILENO_ROSCABLE" localSheetId="63">#REF!</definedName>
    <definedName name="Tub_POLIPROPILENO_ROSCABLE" localSheetId="66">#REF!</definedName>
    <definedName name="Tub_POLIPROPILENO_ROSCABLE" localSheetId="70">#REF!</definedName>
    <definedName name="Tub_POLIPROPILENO_ROSCABLE" localSheetId="10">#REF!</definedName>
    <definedName name="Tub_POLIPROPILENO_ROSCABLE" localSheetId="74">#REF!</definedName>
    <definedName name="Tub_POLIPROPILENO_ROSCABLE" localSheetId="75">#REF!</definedName>
    <definedName name="Tub_POLIPROPILENO_ROSCABLE" localSheetId="76">#REF!</definedName>
    <definedName name="Tub_POLIPROPILENO_ROSCABLE" localSheetId="77">#REF!</definedName>
    <definedName name="Tub_POLIPROPILENO_ROSCABLE" localSheetId="78">#REF!</definedName>
    <definedName name="Tub_POLIPROPILENO_ROSCABLE" localSheetId="79">#REF!</definedName>
    <definedName name="Tub_POLIPROPILENO_ROSCABLE" localSheetId="80">#REF!</definedName>
    <definedName name="Tub_POLIPROPILENO_ROSCABLE" localSheetId="82">#REF!</definedName>
    <definedName name="Tub_POLIPROPILENO_ROSCABLE" localSheetId="81">#REF!</definedName>
    <definedName name="Tub_POLIPROPILENO_ROSCABLE" localSheetId="11">#REF!</definedName>
    <definedName name="Tub_POLIPROPILENO_ROSCABLE" localSheetId="83">#REF!</definedName>
    <definedName name="Tub_POLIPROPILENO_ROSCABLE" localSheetId="84">#REF!</definedName>
    <definedName name="Tub_POLIPROPILENO_ROSCABLE" localSheetId="85">#REF!</definedName>
    <definedName name="Tub_POLIPROPILENO_ROSCABLE" localSheetId="86">#REF!</definedName>
    <definedName name="Tub_POLIPROPILENO_ROSCABLE" localSheetId="87">#REF!</definedName>
    <definedName name="Tub_POLIPROPILENO_ROSCABLE" localSheetId="88">#REF!</definedName>
    <definedName name="Tub_POLIPROPILENO_ROSCABLE" localSheetId="89">#REF!</definedName>
    <definedName name="Tub_POLIPROPILENO_ROSCABLE" localSheetId="90">#REF!</definedName>
    <definedName name="Tub_POLIPROPILENO_ROSCABLE" localSheetId="91">#REF!</definedName>
    <definedName name="Tub_POLIPROPILENO_ROSCABLE" localSheetId="92">#REF!</definedName>
    <definedName name="Tub_POLIPROPILENO_ROSCABLE" localSheetId="12">#REF!</definedName>
    <definedName name="Tub_POLIPROPILENO_ROSCABLE" localSheetId="1">#REF!</definedName>
    <definedName name="Tub_POLIPROPILENO_ROSCABLE">#REF!</definedName>
    <definedName name="Tub_POLIPROPILENO_TERMOFUSION" localSheetId="13">#REF!</definedName>
    <definedName name="Tub_POLIPROPILENO_TERMOFUSION" localSheetId="14">#REF!</definedName>
    <definedName name="Tub_POLIPROPILENO_TERMOFUSION" localSheetId="15">#REF!</definedName>
    <definedName name="Tub_POLIPROPILENO_TERMOFUSION" localSheetId="16">#REF!</definedName>
    <definedName name="Tub_POLIPROPILENO_TERMOFUSION" localSheetId="17">#REF!</definedName>
    <definedName name="Tub_POLIPROPILENO_TERMOFUSION" localSheetId="18">#REF!</definedName>
    <definedName name="Tub_POLIPROPILENO_TERMOFUSION" localSheetId="19">#REF!</definedName>
    <definedName name="Tub_POLIPROPILENO_TERMOFUSION" localSheetId="20">#REF!</definedName>
    <definedName name="Tub_POLIPROPILENO_TERMOFUSION" localSheetId="21">#REF!</definedName>
    <definedName name="Tub_POLIPROPILENO_TERMOFUSION" localSheetId="22">#REF!</definedName>
    <definedName name="Tub_POLIPROPILENO_TERMOFUSION" localSheetId="24">#REF!</definedName>
    <definedName name="Tub_POLIPROPILENO_TERMOFUSION" localSheetId="25">#REF!</definedName>
    <definedName name="Tub_POLIPROPILENO_TERMOFUSION" localSheetId="26">#REF!</definedName>
    <definedName name="Tub_POLIPROPILENO_TERMOFUSION" localSheetId="27">#REF!</definedName>
    <definedName name="Tub_POLIPROPILENO_TERMOFUSION" localSheetId="28">#REF!</definedName>
    <definedName name="Tub_POLIPROPILENO_TERMOFUSION" localSheetId="29">#REF!</definedName>
    <definedName name="Tub_POLIPROPILENO_TERMOFUSION" localSheetId="31">#REF!</definedName>
    <definedName name="Tub_POLIPROPILENO_TERMOFUSION" localSheetId="32">#REF!</definedName>
    <definedName name="Tub_POLIPROPILENO_TERMOFUSION" localSheetId="33">#REF!</definedName>
    <definedName name="Tub_POLIPROPILENO_TERMOFUSION" localSheetId="35">#REF!</definedName>
    <definedName name="Tub_POLIPROPILENO_TERMOFUSION" localSheetId="36">#REF!</definedName>
    <definedName name="Tub_POLIPROPILENO_TERMOFUSION" localSheetId="37">#REF!</definedName>
    <definedName name="Tub_POLIPROPILENO_TERMOFUSION" localSheetId="38">#REF!</definedName>
    <definedName name="Tub_POLIPROPILENO_TERMOFUSION" localSheetId="39">#REF!</definedName>
    <definedName name="Tub_POLIPROPILENO_TERMOFUSION" localSheetId="41">#REF!</definedName>
    <definedName name="Tub_POLIPROPILENO_TERMOFUSION" localSheetId="42">#REF!</definedName>
    <definedName name="Tub_POLIPROPILENO_TERMOFUSION" localSheetId="43">#REF!</definedName>
    <definedName name="Tub_POLIPROPILENO_TERMOFUSION" localSheetId="44">#REF!</definedName>
    <definedName name="Tub_POLIPROPILENO_TERMOFUSION" localSheetId="45">#REF!</definedName>
    <definedName name="Tub_POLIPROPILENO_TERMOFUSION" localSheetId="46">#REF!</definedName>
    <definedName name="Tub_POLIPROPILENO_TERMOFUSION" localSheetId="47">#REF!</definedName>
    <definedName name="Tub_POLIPROPILENO_TERMOFUSION" localSheetId="48">#REF!</definedName>
    <definedName name="Tub_POLIPROPILENO_TERMOFUSION" localSheetId="49">#REF!</definedName>
    <definedName name="Tub_POLIPROPILENO_TERMOFUSION" localSheetId="51">#REF!</definedName>
    <definedName name="Tub_POLIPROPILENO_TERMOFUSION" localSheetId="53">#REF!</definedName>
    <definedName name="Tub_POLIPROPILENO_TERMOFUSION" localSheetId="54">#REF!</definedName>
    <definedName name="Tub_POLIPROPILENO_TERMOFUSION" localSheetId="55">#REF!</definedName>
    <definedName name="Tub_POLIPROPILENO_TERMOFUSION" localSheetId="56">#REF!</definedName>
    <definedName name="Tub_POLIPROPILENO_TERMOFUSION" localSheetId="57">#REF!</definedName>
    <definedName name="Tub_POLIPROPILENO_TERMOFUSION" localSheetId="58">#REF!</definedName>
    <definedName name="Tub_POLIPROPILENO_TERMOFUSION" localSheetId="59">#REF!</definedName>
    <definedName name="Tub_POLIPROPILENO_TERMOFUSION" localSheetId="60">#REF!</definedName>
    <definedName name="Tub_POLIPROPILENO_TERMOFUSION" localSheetId="61">#REF!</definedName>
    <definedName name="Tub_POLIPROPILENO_TERMOFUSION" localSheetId="62">#REF!</definedName>
    <definedName name="Tub_POLIPROPILENO_TERMOFUSION" localSheetId="63">#REF!</definedName>
    <definedName name="Tub_POLIPROPILENO_TERMOFUSION" localSheetId="66">#REF!</definedName>
    <definedName name="Tub_POLIPROPILENO_TERMOFUSION" localSheetId="70">#REF!</definedName>
    <definedName name="Tub_POLIPROPILENO_TERMOFUSION" localSheetId="10">#REF!</definedName>
    <definedName name="Tub_POLIPROPILENO_TERMOFUSION" localSheetId="74">#REF!</definedName>
    <definedName name="Tub_POLIPROPILENO_TERMOFUSION" localSheetId="75">#REF!</definedName>
    <definedName name="Tub_POLIPROPILENO_TERMOFUSION" localSheetId="76">#REF!</definedName>
    <definedName name="Tub_POLIPROPILENO_TERMOFUSION" localSheetId="77">#REF!</definedName>
    <definedName name="Tub_POLIPROPILENO_TERMOFUSION" localSheetId="78">#REF!</definedName>
    <definedName name="Tub_POLIPROPILENO_TERMOFUSION" localSheetId="79">#REF!</definedName>
    <definedName name="Tub_POLIPROPILENO_TERMOFUSION" localSheetId="80">#REF!</definedName>
    <definedName name="Tub_POLIPROPILENO_TERMOFUSION" localSheetId="82">#REF!</definedName>
    <definedName name="Tub_POLIPROPILENO_TERMOFUSION" localSheetId="81">#REF!</definedName>
    <definedName name="Tub_POLIPROPILENO_TERMOFUSION" localSheetId="11">#REF!</definedName>
    <definedName name="Tub_POLIPROPILENO_TERMOFUSION" localSheetId="83">#REF!</definedName>
    <definedName name="Tub_POLIPROPILENO_TERMOFUSION" localSheetId="84">#REF!</definedName>
    <definedName name="Tub_POLIPROPILENO_TERMOFUSION" localSheetId="85">#REF!</definedName>
    <definedName name="Tub_POLIPROPILENO_TERMOFUSION" localSheetId="86">#REF!</definedName>
    <definedName name="Tub_POLIPROPILENO_TERMOFUSION" localSheetId="87">#REF!</definedName>
    <definedName name="Tub_POLIPROPILENO_TERMOFUSION" localSheetId="88">#REF!</definedName>
    <definedName name="Tub_POLIPROPILENO_TERMOFUSION" localSheetId="89">#REF!</definedName>
    <definedName name="Tub_POLIPROPILENO_TERMOFUSION" localSheetId="90">#REF!</definedName>
    <definedName name="Tub_POLIPROPILENO_TERMOFUSION" localSheetId="91">#REF!</definedName>
    <definedName name="Tub_POLIPROPILENO_TERMOFUSION" localSheetId="92">#REF!</definedName>
    <definedName name="Tub_POLIPROPILENO_TERMOFUSION" localSheetId="12">#REF!</definedName>
    <definedName name="Tub_POLIPROPILENO_TERMOFUSION">#REF!</definedName>
    <definedName name="Tub_PVC_CEDULA" localSheetId="13">#REF!</definedName>
    <definedName name="Tub_PVC_CEDULA" localSheetId="14">#REF!</definedName>
    <definedName name="Tub_PVC_CEDULA" localSheetId="15">#REF!</definedName>
    <definedName name="Tub_PVC_CEDULA" localSheetId="16">#REF!</definedName>
    <definedName name="Tub_PVC_CEDULA" localSheetId="17">#REF!</definedName>
    <definedName name="Tub_PVC_CEDULA" localSheetId="18">#REF!</definedName>
    <definedName name="Tub_PVC_CEDULA" localSheetId="19">#REF!</definedName>
    <definedName name="Tub_PVC_CEDULA" localSheetId="20">#REF!</definedName>
    <definedName name="Tub_PVC_CEDULA" localSheetId="21">#REF!</definedName>
    <definedName name="Tub_PVC_CEDULA" localSheetId="22">#REF!</definedName>
    <definedName name="Tub_PVC_CEDULA" localSheetId="24">#REF!</definedName>
    <definedName name="Tub_PVC_CEDULA" localSheetId="25">#REF!</definedName>
    <definedName name="Tub_PVC_CEDULA" localSheetId="26">#REF!</definedName>
    <definedName name="Tub_PVC_CEDULA" localSheetId="27">#REF!</definedName>
    <definedName name="Tub_PVC_CEDULA" localSheetId="28">#REF!</definedName>
    <definedName name="Tub_PVC_CEDULA" localSheetId="29">#REF!</definedName>
    <definedName name="Tub_PVC_CEDULA" localSheetId="31">#REF!</definedName>
    <definedName name="Tub_PVC_CEDULA" localSheetId="32">#REF!</definedName>
    <definedName name="Tub_PVC_CEDULA" localSheetId="33">#REF!</definedName>
    <definedName name="Tub_PVC_CEDULA" localSheetId="35">#REF!</definedName>
    <definedName name="Tub_PVC_CEDULA" localSheetId="36">#REF!</definedName>
    <definedName name="Tub_PVC_CEDULA" localSheetId="37">#REF!</definedName>
    <definedName name="Tub_PVC_CEDULA" localSheetId="38">#REF!</definedName>
    <definedName name="Tub_PVC_CEDULA" localSheetId="39">#REF!</definedName>
    <definedName name="Tub_PVC_CEDULA" localSheetId="41">#REF!</definedName>
    <definedName name="Tub_PVC_CEDULA" localSheetId="42">#REF!</definedName>
    <definedName name="Tub_PVC_CEDULA" localSheetId="43">#REF!</definedName>
    <definedName name="Tub_PVC_CEDULA" localSheetId="44">#REF!</definedName>
    <definedName name="Tub_PVC_CEDULA" localSheetId="45">#REF!</definedName>
    <definedName name="Tub_PVC_CEDULA" localSheetId="46">#REF!</definedName>
    <definedName name="Tub_PVC_CEDULA" localSheetId="47">#REF!</definedName>
    <definedName name="Tub_PVC_CEDULA" localSheetId="48">#REF!</definedName>
    <definedName name="Tub_PVC_CEDULA" localSheetId="49">#REF!</definedName>
    <definedName name="Tub_PVC_CEDULA" localSheetId="51">#REF!</definedName>
    <definedName name="Tub_PVC_CEDULA" localSheetId="53">#REF!</definedName>
    <definedName name="Tub_PVC_CEDULA" localSheetId="54">#REF!</definedName>
    <definedName name="Tub_PVC_CEDULA" localSheetId="55">#REF!</definedName>
    <definedName name="Tub_PVC_CEDULA" localSheetId="56">#REF!</definedName>
    <definedName name="Tub_PVC_CEDULA" localSheetId="57">#REF!</definedName>
    <definedName name="Tub_PVC_CEDULA" localSheetId="58">#REF!</definedName>
    <definedName name="Tub_PVC_CEDULA" localSheetId="59">#REF!</definedName>
    <definedName name="Tub_PVC_CEDULA" localSheetId="60">#REF!</definedName>
    <definedName name="Tub_PVC_CEDULA" localSheetId="61">#REF!</definedName>
    <definedName name="Tub_PVC_CEDULA" localSheetId="62">#REF!</definedName>
    <definedName name="Tub_PVC_CEDULA" localSheetId="63">#REF!</definedName>
    <definedName name="Tub_PVC_CEDULA" localSheetId="66">#REF!</definedName>
    <definedName name="Tub_PVC_CEDULA" localSheetId="70">#REF!</definedName>
    <definedName name="Tub_PVC_CEDULA" localSheetId="10">#REF!</definedName>
    <definedName name="Tub_PVC_CEDULA" localSheetId="74">#REF!</definedName>
    <definedName name="Tub_PVC_CEDULA" localSheetId="75">#REF!</definedName>
    <definedName name="Tub_PVC_CEDULA" localSheetId="76">#REF!</definedName>
    <definedName name="Tub_PVC_CEDULA" localSheetId="77">#REF!</definedName>
    <definedName name="Tub_PVC_CEDULA" localSheetId="78">#REF!</definedName>
    <definedName name="Tub_PVC_CEDULA" localSheetId="79">#REF!</definedName>
    <definedName name="Tub_PVC_CEDULA" localSheetId="80">#REF!</definedName>
    <definedName name="Tub_PVC_CEDULA" localSheetId="82">#REF!</definedName>
    <definedName name="Tub_PVC_CEDULA" localSheetId="81">#REF!</definedName>
    <definedName name="Tub_PVC_CEDULA" localSheetId="11">#REF!</definedName>
    <definedName name="Tub_PVC_CEDULA" localSheetId="83">#REF!</definedName>
    <definedName name="Tub_PVC_CEDULA" localSheetId="84">#REF!</definedName>
    <definedName name="Tub_PVC_CEDULA" localSheetId="85">#REF!</definedName>
    <definedName name="Tub_PVC_CEDULA" localSheetId="86">#REF!</definedName>
    <definedName name="Tub_PVC_CEDULA" localSheetId="87">#REF!</definedName>
    <definedName name="Tub_PVC_CEDULA" localSheetId="88">#REF!</definedName>
    <definedName name="Tub_PVC_CEDULA" localSheetId="89">#REF!</definedName>
    <definedName name="Tub_PVC_CEDULA" localSheetId="90">#REF!</definedName>
    <definedName name="Tub_PVC_CEDULA" localSheetId="91">#REF!</definedName>
    <definedName name="Tub_PVC_CEDULA" localSheetId="92">#REF!</definedName>
    <definedName name="Tub_PVC_CEDULA" localSheetId="12">#REF!</definedName>
    <definedName name="Tub_PVC_CEDULA">#REF!</definedName>
    <definedName name="Tub_PVC_ESPIGO_Y_CAMPANA" localSheetId="13">#REF!</definedName>
    <definedName name="Tub_PVC_ESPIGO_Y_CAMPANA" localSheetId="14">#REF!</definedName>
    <definedName name="Tub_PVC_ESPIGO_Y_CAMPANA" localSheetId="15">#REF!</definedName>
    <definedName name="Tub_PVC_ESPIGO_Y_CAMPANA" localSheetId="16">#REF!</definedName>
    <definedName name="Tub_PVC_ESPIGO_Y_CAMPANA" localSheetId="17">#REF!</definedName>
    <definedName name="Tub_PVC_ESPIGO_Y_CAMPANA" localSheetId="18">#REF!</definedName>
    <definedName name="Tub_PVC_ESPIGO_Y_CAMPANA" localSheetId="19">#REF!</definedName>
    <definedName name="Tub_PVC_ESPIGO_Y_CAMPANA" localSheetId="20">#REF!</definedName>
    <definedName name="Tub_PVC_ESPIGO_Y_CAMPANA" localSheetId="21">#REF!</definedName>
    <definedName name="Tub_PVC_ESPIGO_Y_CAMPANA" localSheetId="22">#REF!</definedName>
    <definedName name="Tub_PVC_ESPIGO_Y_CAMPANA" localSheetId="24">#REF!</definedName>
    <definedName name="Tub_PVC_ESPIGO_Y_CAMPANA" localSheetId="25">#REF!</definedName>
    <definedName name="Tub_PVC_ESPIGO_Y_CAMPANA" localSheetId="26">#REF!</definedName>
    <definedName name="Tub_PVC_ESPIGO_Y_CAMPANA" localSheetId="27">#REF!</definedName>
    <definedName name="Tub_PVC_ESPIGO_Y_CAMPANA" localSheetId="28">#REF!</definedName>
    <definedName name="Tub_PVC_ESPIGO_Y_CAMPANA" localSheetId="29">#REF!</definedName>
    <definedName name="Tub_PVC_ESPIGO_Y_CAMPANA" localSheetId="31">#REF!</definedName>
    <definedName name="Tub_PVC_ESPIGO_Y_CAMPANA" localSheetId="32">#REF!</definedName>
    <definedName name="Tub_PVC_ESPIGO_Y_CAMPANA" localSheetId="33">#REF!</definedName>
    <definedName name="Tub_PVC_ESPIGO_Y_CAMPANA" localSheetId="35">#REF!</definedName>
    <definedName name="Tub_PVC_ESPIGO_Y_CAMPANA" localSheetId="36">#REF!</definedName>
    <definedName name="Tub_PVC_ESPIGO_Y_CAMPANA" localSheetId="37">#REF!</definedName>
    <definedName name="Tub_PVC_ESPIGO_Y_CAMPANA" localSheetId="38">#REF!</definedName>
    <definedName name="Tub_PVC_ESPIGO_Y_CAMPANA" localSheetId="39">#REF!</definedName>
    <definedName name="Tub_PVC_ESPIGO_Y_CAMPANA" localSheetId="41">#REF!</definedName>
    <definedName name="Tub_PVC_ESPIGO_Y_CAMPANA" localSheetId="42">#REF!</definedName>
    <definedName name="Tub_PVC_ESPIGO_Y_CAMPANA" localSheetId="43">#REF!</definedName>
    <definedName name="Tub_PVC_ESPIGO_Y_CAMPANA" localSheetId="44">#REF!</definedName>
    <definedName name="Tub_PVC_ESPIGO_Y_CAMPANA" localSheetId="45">#REF!</definedName>
    <definedName name="Tub_PVC_ESPIGO_Y_CAMPANA" localSheetId="46">#REF!</definedName>
    <definedName name="Tub_PVC_ESPIGO_Y_CAMPANA" localSheetId="47">#REF!</definedName>
    <definedName name="Tub_PVC_ESPIGO_Y_CAMPANA" localSheetId="48">#REF!</definedName>
    <definedName name="Tub_PVC_ESPIGO_Y_CAMPANA" localSheetId="49">#REF!</definedName>
    <definedName name="Tub_PVC_ESPIGO_Y_CAMPANA" localSheetId="51">#REF!</definedName>
    <definedName name="Tub_PVC_ESPIGO_Y_CAMPANA" localSheetId="53">#REF!</definedName>
    <definedName name="Tub_PVC_ESPIGO_Y_CAMPANA" localSheetId="54">#REF!</definedName>
    <definedName name="Tub_PVC_ESPIGO_Y_CAMPANA" localSheetId="55">#REF!</definedName>
    <definedName name="Tub_PVC_ESPIGO_Y_CAMPANA" localSheetId="56">#REF!</definedName>
    <definedName name="Tub_PVC_ESPIGO_Y_CAMPANA" localSheetId="57">#REF!</definedName>
    <definedName name="Tub_PVC_ESPIGO_Y_CAMPANA" localSheetId="58">#REF!</definedName>
    <definedName name="Tub_PVC_ESPIGO_Y_CAMPANA" localSheetId="59">#REF!</definedName>
    <definedName name="Tub_PVC_ESPIGO_Y_CAMPANA" localSheetId="60">#REF!</definedName>
    <definedName name="Tub_PVC_ESPIGO_Y_CAMPANA" localSheetId="61">#REF!</definedName>
    <definedName name="Tub_PVC_ESPIGO_Y_CAMPANA" localSheetId="62">#REF!</definedName>
    <definedName name="Tub_PVC_ESPIGO_Y_CAMPANA" localSheetId="63">#REF!</definedName>
    <definedName name="Tub_PVC_ESPIGO_Y_CAMPANA" localSheetId="66">#REF!</definedName>
    <definedName name="Tub_PVC_ESPIGO_Y_CAMPANA" localSheetId="70">#REF!</definedName>
    <definedName name="Tub_PVC_ESPIGO_Y_CAMPANA" localSheetId="10">#REF!</definedName>
    <definedName name="Tub_PVC_ESPIGO_Y_CAMPANA" localSheetId="74">#REF!</definedName>
    <definedName name="Tub_PVC_ESPIGO_Y_CAMPANA" localSheetId="75">#REF!</definedName>
    <definedName name="Tub_PVC_ESPIGO_Y_CAMPANA" localSheetId="76">#REF!</definedName>
    <definedName name="Tub_PVC_ESPIGO_Y_CAMPANA" localSheetId="77">#REF!</definedName>
    <definedName name="Tub_PVC_ESPIGO_Y_CAMPANA" localSheetId="78">#REF!</definedName>
    <definedName name="Tub_PVC_ESPIGO_Y_CAMPANA" localSheetId="79">#REF!</definedName>
    <definedName name="Tub_PVC_ESPIGO_Y_CAMPANA" localSheetId="80">#REF!</definedName>
    <definedName name="Tub_PVC_ESPIGO_Y_CAMPANA" localSheetId="82">#REF!</definedName>
    <definedName name="Tub_PVC_ESPIGO_Y_CAMPANA" localSheetId="81">#REF!</definedName>
    <definedName name="Tub_PVC_ESPIGO_Y_CAMPANA" localSheetId="11">#REF!</definedName>
    <definedName name="Tub_PVC_ESPIGO_Y_CAMPANA" localSheetId="83">#REF!</definedName>
    <definedName name="Tub_PVC_ESPIGO_Y_CAMPANA" localSheetId="84">#REF!</definedName>
    <definedName name="Tub_PVC_ESPIGO_Y_CAMPANA" localSheetId="85">#REF!</definedName>
    <definedName name="Tub_PVC_ESPIGO_Y_CAMPANA" localSheetId="86">#REF!</definedName>
    <definedName name="Tub_PVC_ESPIGO_Y_CAMPANA" localSheetId="87">#REF!</definedName>
    <definedName name="Tub_PVC_ESPIGO_Y_CAMPANA" localSheetId="88">#REF!</definedName>
    <definedName name="Tub_PVC_ESPIGO_Y_CAMPANA" localSheetId="89">#REF!</definedName>
    <definedName name="Tub_PVC_ESPIGO_Y_CAMPANA" localSheetId="90">#REF!</definedName>
    <definedName name="Tub_PVC_ESPIGO_Y_CAMPANA" localSheetId="91">#REF!</definedName>
    <definedName name="Tub_PVC_ESPIGO_Y_CAMPANA" localSheetId="92">#REF!</definedName>
    <definedName name="Tub_PVC_ESPIGO_Y_CAMPANA" localSheetId="12">#REF!</definedName>
    <definedName name="Tub_PVC_ESPIGO_Y_CAMPANA">#REF!</definedName>
    <definedName name="Tub_PVC_ROSCABLE" localSheetId="13">#REF!</definedName>
    <definedName name="Tub_PVC_ROSCABLE" localSheetId="14">#REF!</definedName>
    <definedName name="Tub_PVC_ROSCABLE" localSheetId="15">#REF!</definedName>
    <definedName name="Tub_PVC_ROSCABLE" localSheetId="16">#REF!</definedName>
    <definedName name="Tub_PVC_ROSCABLE" localSheetId="17">#REF!</definedName>
    <definedName name="Tub_PVC_ROSCABLE" localSheetId="18">#REF!</definedName>
    <definedName name="Tub_PVC_ROSCABLE" localSheetId="19">#REF!</definedName>
    <definedName name="Tub_PVC_ROSCABLE" localSheetId="20">#REF!</definedName>
    <definedName name="Tub_PVC_ROSCABLE" localSheetId="21">#REF!</definedName>
    <definedName name="Tub_PVC_ROSCABLE" localSheetId="22">#REF!</definedName>
    <definedName name="Tub_PVC_ROSCABLE" localSheetId="24">#REF!</definedName>
    <definedName name="Tub_PVC_ROSCABLE" localSheetId="25">#REF!</definedName>
    <definedName name="Tub_PVC_ROSCABLE" localSheetId="26">#REF!</definedName>
    <definedName name="Tub_PVC_ROSCABLE" localSheetId="27">#REF!</definedName>
    <definedName name="Tub_PVC_ROSCABLE" localSheetId="28">#REF!</definedName>
    <definedName name="Tub_PVC_ROSCABLE" localSheetId="29">#REF!</definedName>
    <definedName name="Tub_PVC_ROSCABLE" localSheetId="31">#REF!</definedName>
    <definedName name="Tub_PVC_ROSCABLE" localSheetId="32">#REF!</definedName>
    <definedName name="Tub_PVC_ROSCABLE" localSheetId="33">#REF!</definedName>
    <definedName name="Tub_PVC_ROSCABLE" localSheetId="35">#REF!</definedName>
    <definedName name="Tub_PVC_ROSCABLE" localSheetId="36">#REF!</definedName>
    <definedName name="Tub_PVC_ROSCABLE" localSheetId="37">#REF!</definedName>
    <definedName name="Tub_PVC_ROSCABLE" localSheetId="38">#REF!</definedName>
    <definedName name="Tub_PVC_ROSCABLE" localSheetId="39">#REF!</definedName>
    <definedName name="Tub_PVC_ROSCABLE" localSheetId="41">#REF!</definedName>
    <definedName name="Tub_PVC_ROSCABLE" localSheetId="42">#REF!</definedName>
    <definedName name="Tub_PVC_ROSCABLE" localSheetId="43">#REF!</definedName>
    <definedName name="Tub_PVC_ROSCABLE" localSheetId="44">#REF!</definedName>
    <definedName name="Tub_PVC_ROSCABLE" localSheetId="45">#REF!</definedName>
    <definedName name="Tub_PVC_ROSCABLE" localSheetId="46">#REF!</definedName>
    <definedName name="Tub_PVC_ROSCABLE" localSheetId="47">#REF!</definedName>
    <definedName name="Tub_PVC_ROSCABLE" localSheetId="48">#REF!</definedName>
    <definedName name="Tub_PVC_ROSCABLE" localSheetId="49">#REF!</definedName>
    <definedName name="Tub_PVC_ROSCABLE" localSheetId="51">#REF!</definedName>
    <definedName name="Tub_PVC_ROSCABLE" localSheetId="53">#REF!</definedName>
    <definedName name="Tub_PVC_ROSCABLE" localSheetId="54">#REF!</definedName>
    <definedName name="Tub_PVC_ROSCABLE" localSheetId="55">#REF!</definedName>
    <definedName name="Tub_PVC_ROSCABLE" localSheetId="56">#REF!</definedName>
    <definedName name="Tub_PVC_ROSCABLE" localSheetId="57">#REF!</definedName>
    <definedName name="Tub_PVC_ROSCABLE" localSheetId="58">#REF!</definedName>
    <definedName name="Tub_PVC_ROSCABLE" localSheetId="59">#REF!</definedName>
    <definedName name="Tub_PVC_ROSCABLE" localSheetId="60">#REF!</definedName>
    <definedName name="Tub_PVC_ROSCABLE" localSheetId="61">#REF!</definedName>
    <definedName name="Tub_PVC_ROSCABLE" localSheetId="62">#REF!</definedName>
    <definedName name="Tub_PVC_ROSCABLE" localSheetId="63">#REF!</definedName>
    <definedName name="Tub_PVC_ROSCABLE" localSheetId="66">#REF!</definedName>
    <definedName name="Tub_PVC_ROSCABLE" localSheetId="70">#REF!</definedName>
    <definedName name="Tub_PVC_ROSCABLE" localSheetId="10">#REF!</definedName>
    <definedName name="Tub_PVC_ROSCABLE" localSheetId="74">#REF!</definedName>
    <definedName name="Tub_PVC_ROSCABLE" localSheetId="75">#REF!</definedName>
    <definedName name="Tub_PVC_ROSCABLE" localSheetId="76">#REF!</definedName>
    <definedName name="Tub_PVC_ROSCABLE" localSheetId="77">#REF!</definedName>
    <definedName name="Tub_PVC_ROSCABLE" localSheetId="78">#REF!</definedName>
    <definedName name="Tub_PVC_ROSCABLE" localSheetId="79">#REF!</definedName>
    <definedName name="Tub_PVC_ROSCABLE" localSheetId="80">#REF!</definedName>
    <definedName name="Tub_PVC_ROSCABLE" localSheetId="82">#REF!</definedName>
    <definedName name="Tub_PVC_ROSCABLE" localSheetId="81">#REF!</definedName>
    <definedName name="Tub_PVC_ROSCABLE" localSheetId="11">#REF!</definedName>
    <definedName name="Tub_PVC_ROSCABLE" localSheetId="83">#REF!</definedName>
    <definedName name="Tub_PVC_ROSCABLE" localSheetId="84">#REF!</definedName>
    <definedName name="Tub_PVC_ROSCABLE" localSheetId="85">#REF!</definedName>
    <definedName name="Tub_PVC_ROSCABLE" localSheetId="86">#REF!</definedName>
    <definedName name="Tub_PVC_ROSCABLE" localSheetId="87">#REF!</definedName>
    <definedName name="Tub_PVC_ROSCABLE" localSheetId="88">#REF!</definedName>
    <definedName name="Tub_PVC_ROSCABLE" localSheetId="89">#REF!</definedName>
    <definedName name="Tub_PVC_ROSCABLE" localSheetId="90">#REF!</definedName>
    <definedName name="Tub_PVC_ROSCABLE" localSheetId="91">#REF!</definedName>
    <definedName name="Tub_PVC_ROSCABLE" localSheetId="92">#REF!</definedName>
    <definedName name="Tub_PVC_ROSCABLE" localSheetId="12">#REF!</definedName>
    <definedName name="Tub_PVC_ROSCABLE">#REF!</definedName>
    <definedName name="TUBERIA">[28]TUBERIA!$B$9:$S$31</definedName>
    <definedName name="TUBERIAS" localSheetId="13">#REF!</definedName>
    <definedName name="TUBERIAS" localSheetId="14">#REF!</definedName>
    <definedName name="TUBERIAS" localSheetId="15">#REF!</definedName>
    <definedName name="TUBERIAS" localSheetId="16">#REF!</definedName>
    <definedName name="TUBERIAS" localSheetId="17">#REF!</definedName>
    <definedName name="TUBERIAS" localSheetId="18">#REF!</definedName>
    <definedName name="TUBERIAS" localSheetId="19">#REF!</definedName>
    <definedName name="TUBERIAS" localSheetId="20">#REF!</definedName>
    <definedName name="TUBERIAS" localSheetId="21">#REF!</definedName>
    <definedName name="TUBERIAS" localSheetId="22">#REF!</definedName>
    <definedName name="TUBERIAS" localSheetId="24">#REF!</definedName>
    <definedName name="TUBERIAS" localSheetId="25">#REF!</definedName>
    <definedName name="TUBERIAS" localSheetId="26">#REF!</definedName>
    <definedName name="TUBERIAS" localSheetId="27">#REF!</definedName>
    <definedName name="TUBERIAS" localSheetId="28">#REF!</definedName>
    <definedName name="TUBERIAS" localSheetId="29">#REF!</definedName>
    <definedName name="TUBERIAS" localSheetId="31">#REF!</definedName>
    <definedName name="TUBERIAS" localSheetId="32">#REF!</definedName>
    <definedName name="TUBERIAS" localSheetId="33">#REF!</definedName>
    <definedName name="TUBERIAS" localSheetId="35">#REF!</definedName>
    <definedName name="TUBERIAS" localSheetId="36">#REF!</definedName>
    <definedName name="TUBERIAS" localSheetId="37">#REF!</definedName>
    <definedName name="TUBERIAS" localSheetId="38">#REF!</definedName>
    <definedName name="TUBERIAS" localSheetId="39">#REF!</definedName>
    <definedName name="TUBERIAS" localSheetId="41">#REF!</definedName>
    <definedName name="TUBERIAS" localSheetId="42">#REF!</definedName>
    <definedName name="TUBERIAS" localSheetId="43">#REF!</definedName>
    <definedName name="TUBERIAS" localSheetId="44">#REF!</definedName>
    <definedName name="TUBERIAS" localSheetId="45">#REF!</definedName>
    <definedName name="TUBERIAS" localSheetId="46">#REF!</definedName>
    <definedName name="TUBERIAS" localSheetId="47">#REF!</definedName>
    <definedName name="TUBERIAS" localSheetId="48">#REF!</definedName>
    <definedName name="TUBERIAS" localSheetId="49">#REF!</definedName>
    <definedName name="TUBERIAS" localSheetId="51">#REF!</definedName>
    <definedName name="TUBERIAS" localSheetId="53">#REF!</definedName>
    <definedName name="TUBERIAS" localSheetId="54">#REF!</definedName>
    <definedName name="TUBERIAS" localSheetId="55">#REF!</definedName>
    <definedName name="TUBERIAS" localSheetId="56">#REF!</definedName>
    <definedName name="TUBERIAS" localSheetId="57">#REF!</definedName>
    <definedName name="TUBERIAS" localSheetId="58">#REF!</definedName>
    <definedName name="TUBERIAS" localSheetId="59">#REF!</definedName>
    <definedName name="TUBERIAS" localSheetId="60">#REF!</definedName>
    <definedName name="TUBERIAS" localSheetId="61">#REF!</definedName>
    <definedName name="TUBERIAS" localSheetId="62">#REF!</definedName>
    <definedName name="TUBERIAS" localSheetId="63">#REF!</definedName>
    <definedName name="TUBERIAS" localSheetId="66">#REF!</definedName>
    <definedName name="TUBERIAS" localSheetId="70">#REF!</definedName>
    <definedName name="TUBERIAS" localSheetId="10">#REF!</definedName>
    <definedName name="TUBERIAS" localSheetId="74">#REF!</definedName>
    <definedName name="TUBERIAS" localSheetId="75">#REF!</definedName>
    <definedName name="TUBERIAS" localSheetId="76">#REF!</definedName>
    <definedName name="TUBERIAS" localSheetId="77">#REF!</definedName>
    <definedName name="TUBERIAS" localSheetId="78">#REF!</definedName>
    <definedName name="TUBERIAS" localSheetId="79">#REF!</definedName>
    <definedName name="TUBERIAS" localSheetId="80">#REF!</definedName>
    <definedName name="TUBERIAS" localSheetId="82">#REF!</definedName>
    <definedName name="TUBERIAS" localSheetId="81">#REF!</definedName>
    <definedName name="TUBERIAS" localSheetId="11">#REF!</definedName>
    <definedName name="TUBERIAS" localSheetId="83">#REF!</definedName>
    <definedName name="TUBERIAS" localSheetId="84">#REF!</definedName>
    <definedName name="TUBERIAS" localSheetId="85">#REF!</definedName>
    <definedName name="TUBERIAS" localSheetId="86">#REF!</definedName>
    <definedName name="TUBERIAS" localSheetId="87">#REF!</definedName>
    <definedName name="TUBERIAS" localSheetId="88">#REF!</definedName>
    <definedName name="TUBERIAS" localSheetId="89">#REF!</definedName>
    <definedName name="TUBERIAS" localSheetId="90">#REF!</definedName>
    <definedName name="TUBERIAS" localSheetId="91">#REF!</definedName>
    <definedName name="TUBERIAS" localSheetId="92">#REF!</definedName>
    <definedName name="TUBERIAS" localSheetId="12">#REF!</definedName>
    <definedName name="TUBERIAS">#REF!</definedName>
    <definedName name="tubos" localSheetId="13">#REF!</definedName>
    <definedName name="tubos" localSheetId="14">#REF!</definedName>
    <definedName name="tubos" localSheetId="15">#REF!</definedName>
    <definedName name="tubos" localSheetId="16">#REF!</definedName>
    <definedName name="tubos" localSheetId="17">#REF!</definedName>
    <definedName name="tubos" localSheetId="18">#REF!</definedName>
    <definedName name="tubos" localSheetId="19">#REF!</definedName>
    <definedName name="tubos" localSheetId="20">#REF!</definedName>
    <definedName name="tubos" localSheetId="21">#REF!</definedName>
    <definedName name="tubos" localSheetId="22">#REF!</definedName>
    <definedName name="tubos" localSheetId="24">#REF!</definedName>
    <definedName name="tubos" localSheetId="25">#REF!</definedName>
    <definedName name="tubos" localSheetId="26">#REF!</definedName>
    <definedName name="tubos" localSheetId="27">#REF!</definedName>
    <definedName name="tubos" localSheetId="28">#REF!</definedName>
    <definedName name="tubos" localSheetId="29">#REF!</definedName>
    <definedName name="tubos" localSheetId="31">#REF!</definedName>
    <definedName name="tubos" localSheetId="32">#REF!</definedName>
    <definedName name="tubos" localSheetId="33">#REF!</definedName>
    <definedName name="tubos" localSheetId="35">#REF!</definedName>
    <definedName name="tubos" localSheetId="36">#REF!</definedName>
    <definedName name="tubos" localSheetId="37">#REF!</definedName>
    <definedName name="tubos" localSheetId="38">#REF!</definedName>
    <definedName name="tubos" localSheetId="39">#REF!</definedName>
    <definedName name="tubos" localSheetId="41">#REF!</definedName>
    <definedName name="tubos" localSheetId="42">#REF!</definedName>
    <definedName name="tubos" localSheetId="43">#REF!</definedName>
    <definedName name="tubos" localSheetId="44">#REF!</definedName>
    <definedName name="tubos" localSheetId="45">#REF!</definedName>
    <definedName name="tubos" localSheetId="46">#REF!</definedName>
    <definedName name="tubos" localSheetId="47">#REF!</definedName>
    <definedName name="tubos" localSheetId="48">#REF!</definedName>
    <definedName name="tubos" localSheetId="49">#REF!</definedName>
    <definedName name="tubos" localSheetId="51">#REF!</definedName>
    <definedName name="tubos" localSheetId="53">#REF!</definedName>
    <definedName name="tubos" localSheetId="54">#REF!</definedName>
    <definedName name="tubos" localSheetId="55">#REF!</definedName>
    <definedName name="tubos" localSheetId="56">#REF!</definedName>
    <definedName name="tubos" localSheetId="57">#REF!</definedName>
    <definedName name="tubos" localSheetId="58">#REF!</definedName>
    <definedName name="tubos" localSheetId="59">#REF!</definedName>
    <definedName name="tubos" localSheetId="60">#REF!</definedName>
    <definedName name="tubos" localSheetId="61">#REF!</definedName>
    <definedName name="tubos" localSheetId="62">#REF!</definedName>
    <definedName name="tubos" localSheetId="63">#REF!</definedName>
    <definedName name="tubos" localSheetId="66">#REF!</definedName>
    <definedName name="tubos" localSheetId="70">#REF!</definedName>
    <definedName name="tubos" localSheetId="10">#REF!</definedName>
    <definedName name="tubos" localSheetId="74">#REF!</definedName>
    <definedName name="tubos" localSheetId="75">#REF!</definedName>
    <definedName name="tubos" localSheetId="76">#REF!</definedName>
    <definedName name="tubos" localSheetId="77">#REF!</definedName>
    <definedName name="tubos" localSheetId="78">#REF!</definedName>
    <definedName name="tubos" localSheetId="79">#REF!</definedName>
    <definedName name="tubos" localSheetId="80">#REF!</definedName>
    <definedName name="tubos" localSheetId="82">#REF!</definedName>
    <definedName name="tubos" localSheetId="81">#REF!</definedName>
    <definedName name="tubos" localSheetId="11">#REF!</definedName>
    <definedName name="tubos" localSheetId="83">#REF!</definedName>
    <definedName name="tubos" localSheetId="84">#REF!</definedName>
    <definedName name="tubos" localSheetId="85">#REF!</definedName>
    <definedName name="tubos" localSheetId="86">#REF!</definedName>
    <definedName name="tubos" localSheetId="87">#REF!</definedName>
    <definedName name="tubos" localSheetId="88">#REF!</definedName>
    <definedName name="tubos" localSheetId="89">#REF!</definedName>
    <definedName name="tubos" localSheetId="90">#REF!</definedName>
    <definedName name="tubos" localSheetId="91">#REF!</definedName>
    <definedName name="tubos" localSheetId="92">#REF!</definedName>
    <definedName name="tubos" localSheetId="12">#REF!</definedName>
    <definedName name="tubos">#REF!</definedName>
    <definedName name="U" localSheetId="13">#REF!</definedName>
    <definedName name="U" localSheetId="14">#REF!</definedName>
    <definedName name="U" localSheetId="15">#REF!</definedName>
    <definedName name="U" localSheetId="16">#REF!</definedName>
    <definedName name="U" localSheetId="17">#REF!</definedName>
    <definedName name="U" localSheetId="18">#REF!</definedName>
    <definedName name="U" localSheetId="19">#REF!</definedName>
    <definedName name="U" localSheetId="20">#REF!</definedName>
    <definedName name="U" localSheetId="21">#REF!</definedName>
    <definedName name="U" localSheetId="22">#REF!</definedName>
    <definedName name="U" localSheetId="24">#REF!</definedName>
    <definedName name="U" localSheetId="25">#REF!</definedName>
    <definedName name="U" localSheetId="26">#REF!</definedName>
    <definedName name="U" localSheetId="27">#REF!</definedName>
    <definedName name="U" localSheetId="28">#REF!</definedName>
    <definedName name="U" localSheetId="29">#REF!</definedName>
    <definedName name="U" localSheetId="31">#REF!</definedName>
    <definedName name="U" localSheetId="32">#REF!</definedName>
    <definedName name="U" localSheetId="33">#REF!</definedName>
    <definedName name="U" localSheetId="35">#REF!</definedName>
    <definedName name="U" localSheetId="36">#REF!</definedName>
    <definedName name="U" localSheetId="37">#REF!</definedName>
    <definedName name="U" localSheetId="38">#REF!</definedName>
    <definedName name="U" localSheetId="39">#REF!</definedName>
    <definedName name="U" localSheetId="41">#REF!</definedName>
    <definedName name="U" localSheetId="42">#REF!</definedName>
    <definedName name="U" localSheetId="43">#REF!</definedName>
    <definedName name="U" localSheetId="44">#REF!</definedName>
    <definedName name="U" localSheetId="45">#REF!</definedName>
    <definedName name="U" localSheetId="46">#REF!</definedName>
    <definedName name="U" localSheetId="47">#REF!</definedName>
    <definedName name="U" localSheetId="48">#REF!</definedName>
    <definedName name="U" localSheetId="49">#REF!</definedName>
    <definedName name="U" localSheetId="51">#REF!</definedName>
    <definedName name="U" localSheetId="53">#REF!</definedName>
    <definedName name="U" localSheetId="54">#REF!</definedName>
    <definedName name="U" localSheetId="55">#REF!</definedName>
    <definedName name="U" localSheetId="56">#REF!</definedName>
    <definedName name="U" localSheetId="57">#REF!</definedName>
    <definedName name="U" localSheetId="58">#REF!</definedName>
    <definedName name="U" localSheetId="59">#REF!</definedName>
    <definedName name="U" localSheetId="60">#REF!</definedName>
    <definedName name="U" localSheetId="61">#REF!</definedName>
    <definedName name="U" localSheetId="62">#REF!</definedName>
    <definedName name="U" localSheetId="63">#REF!</definedName>
    <definedName name="U" localSheetId="66">#REF!</definedName>
    <definedName name="U" localSheetId="70">#REF!</definedName>
    <definedName name="U" localSheetId="10">#REF!</definedName>
    <definedName name="U" localSheetId="74">#REF!</definedName>
    <definedName name="U" localSheetId="75">#REF!</definedName>
    <definedName name="U" localSheetId="76">#REF!</definedName>
    <definedName name="U" localSheetId="77">#REF!</definedName>
    <definedName name="U" localSheetId="78">#REF!</definedName>
    <definedName name="U" localSheetId="79">#REF!</definedName>
    <definedName name="U" localSheetId="80">#REF!</definedName>
    <definedName name="U" localSheetId="82">#REF!</definedName>
    <definedName name="U" localSheetId="81">#REF!</definedName>
    <definedName name="U" localSheetId="11">#REF!</definedName>
    <definedName name="U" localSheetId="83">#REF!</definedName>
    <definedName name="U" localSheetId="84">#REF!</definedName>
    <definedName name="U" localSheetId="85">#REF!</definedName>
    <definedName name="U" localSheetId="86">#REF!</definedName>
    <definedName name="U" localSheetId="87">#REF!</definedName>
    <definedName name="U" localSheetId="88">#REF!</definedName>
    <definedName name="U" localSheetId="89">#REF!</definedName>
    <definedName name="U" localSheetId="90">#REF!</definedName>
    <definedName name="U" localSheetId="91">#REF!</definedName>
    <definedName name="U" localSheetId="92">#REF!</definedName>
    <definedName name="U" localSheetId="12">#REF!</definedName>
    <definedName name="U">#REF!</definedName>
    <definedName name="U.Z_1.3" localSheetId="13">#REF!</definedName>
    <definedName name="U.Z_1.3" localSheetId="14">#REF!</definedName>
    <definedName name="U.Z_1.3" localSheetId="15">#REF!</definedName>
    <definedName name="U.Z_1.3" localSheetId="16">#REF!</definedName>
    <definedName name="U.Z_1.3" localSheetId="17">#REF!</definedName>
    <definedName name="U.Z_1.3" localSheetId="18">#REF!</definedName>
    <definedName name="U.Z_1.3" localSheetId="19">#REF!</definedName>
    <definedName name="U.Z_1.3" localSheetId="20">#REF!</definedName>
    <definedName name="U.Z_1.3" localSheetId="21">#REF!</definedName>
    <definedName name="U.Z_1.3" localSheetId="22">#REF!</definedName>
    <definedName name="U.Z_1.3" localSheetId="24">#REF!</definedName>
    <definedName name="U.Z_1.3" localSheetId="25">#REF!</definedName>
    <definedName name="U.Z_1.3" localSheetId="26">#REF!</definedName>
    <definedName name="U.Z_1.3" localSheetId="27">#REF!</definedName>
    <definedName name="U.Z_1.3" localSheetId="28">#REF!</definedName>
    <definedName name="U.Z_1.3" localSheetId="29">#REF!</definedName>
    <definedName name="U.Z_1.3" localSheetId="31">#REF!</definedName>
    <definedName name="U.Z_1.3" localSheetId="32">#REF!</definedName>
    <definedName name="U.Z_1.3" localSheetId="33">#REF!</definedName>
    <definedName name="U.Z_1.3" localSheetId="35">#REF!</definedName>
    <definedName name="U.Z_1.3" localSheetId="36">#REF!</definedName>
    <definedName name="U.Z_1.3" localSheetId="37">#REF!</definedName>
    <definedName name="U.Z_1.3" localSheetId="38">#REF!</definedName>
    <definedName name="U.Z_1.3" localSheetId="39">#REF!</definedName>
    <definedName name="U.Z_1.3" localSheetId="41">#REF!</definedName>
    <definedName name="U.Z_1.3" localSheetId="42">#REF!</definedName>
    <definedName name="U.Z_1.3" localSheetId="43">#REF!</definedName>
    <definedName name="U.Z_1.3" localSheetId="44">#REF!</definedName>
    <definedName name="U.Z_1.3" localSheetId="45">#REF!</definedName>
    <definedName name="U.Z_1.3" localSheetId="46">#REF!</definedName>
    <definedName name="U.Z_1.3" localSheetId="47">#REF!</definedName>
    <definedName name="U.Z_1.3" localSheetId="48">#REF!</definedName>
    <definedName name="U.Z_1.3" localSheetId="49">#REF!</definedName>
    <definedName name="U.Z_1.3" localSheetId="51">#REF!</definedName>
    <definedName name="U.Z_1.3" localSheetId="53">#REF!</definedName>
    <definedName name="U.Z_1.3" localSheetId="54">#REF!</definedName>
    <definedName name="U.Z_1.3" localSheetId="55">#REF!</definedName>
    <definedName name="U.Z_1.3" localSheetId="56">#REF!</definedName>
    <definedName name="U.Z_1.3" localSheetId="57">#REF!</definedName>
    <definedName name="U.Z_1.3" localSheetId="58">#REF!</definedName>
    <definedName name="U.Z_1.3" localSheetId="59">#REF!</definedName>
    <definedName name="U.Z_1.3" localSheetId="60">#REF!</definedName>
    <definedName name="U.Z_1.3" localSheetId="61">#REF!</definedName>
    <definedName name="U.Z_1.3" localSheetId="62">#REF!</definedName>
    <definedName name="U.Z_1.3" localSheetId="63">#REF!</definedName>
    <definedName name="U.Z_1.3" localSheetId="66">#REF!</definedName>
    <definedName name="U.Z_1.3" localSheetId="70">#REF!</definedName>
    <definedName name="U.Z_1.3" localSheetId="10">#REF!</definedName>
    <definedName name="U.Z_1.3" localSheetId="74">#REF!</definedName>
    <definedName name="U.Z_1.3" localSheetId="75">#REF!</definedName>
    <definedName name="U.Z_1.3" localSheetId="76">#REF!</definedName>
    <definedName name="U.Z_1.3" localSheetId="77">#REF!</definedName>
    <definedName name="U.Z_1.3" localSheetId="78">#REF!</definedName>
    <definedName name="U.Z_1.3" localSheetId="79">#REF!</definedName>
    <definedName name="U.Z_1.3" localSheetId="80">#REF!</definedName>
    <definedName name="U.Z_1.3" localSheetId="82">#REF!</definedName>
    <definedName name="U.Z_1.3" localSheetId="81">#REF!</definedName>
    <definedName name="U.Z_1.3" localSheetId="11">#REF!</definedName>
    <definedName name="U.Z_1.3" localSheetId="83">#REF!</definedName>
    <definedName name="U.Z_1.3" localSheetId="84">#REF!</definedName>
    <definedName name="U.Z_1.3" localSheetId="85">#REF!</definedName>
    <definedName name="U.Z_1.3" localSheetId="86">#REF!</definedName>
    <definedName name="U.Z_1.3" localSheetId="87">#REF!</definedName>
    <definedName name="U.Z_1.3" localSheetId="88">#REF!</definedName>
    <definedName name="U.Z_1.3" localSheetId="89">#REF!</definedName>
    <definedName name="U.Z_1.3" localSheetId="90">#REF!</definedName>
    <definedName name="U.Z_1.3" localSheetId="91">#REF!</definedName>
    <definedName name="U.Z_1.3" localSheetId="92">#REF!</definedName>
    <definedName name="U.Z_1.3" localSheetId="12">#REF!</definedName>
    <definedName name="U.Z_1.3">#REF!</definedName>
    <definedName name="U.Z_2.3" localSheetId="13">#REF!</definedName>
    <definedName name="U.Z_2.3" localSheetId="14">#REF!</definedName>
    <definedName name="U.Z_2.3" localSheetId="15">#REF!</definedName>
    <definedName name="U.Z_2.3" localSheetId="16">#REF!</definedName>
    <definedName name="U.Z_2.3" localSheetId="17">#REF!</definedName>
    <definedName name="U.Z_2.3" localSheetId="18">#REF!</definedName>
    <definedName name="U.Z_2.3" localSheetId="19">#REF!</definedName>
    <definedName name="U.Z_2.3" localSheetId="20">#REF!</definedName>
    <definedName name="U.Z_2.3" localSheetId="21">#REF!</definedName>
    <definedName name="U.Z_2.3" localSheetId="22">#REF!</definedName>
    <definedName name="U.Z_2.3" localSheetId="24">#REF!</definedName>
    <definedName name="U.Z_2.3" localSheetId="25">#REF!</definedName>
    <definedName name="U.Z_2.3" localSheetId="26">#REF!</definedName>
    <definedName name="U.Z_2.3" localSheetId="27">#REF!</definedName>
    <definedName name="U.Z_2.3" localSheetId="28">#REF!</definedName>
    <definedName name="U.Z_2.3" localSheetId="29">#REF!</definedName>
    <definedName name="U.Z_2.3" localSheetId="31">#REF!</definedName>
    <definedName name="U.Z_2.3" localSheetId="32">#REF!</definedName>
    <definedName name="U.Z_2.3" localSheetId="33">#REF!</definedName>
    <definedName name="U.Z_2.3" localSheetId="35">#REF!</definedName>
    <definedName name="U.Z_2.3" localSheetId="36">#REF!</definedName>
    <definedName name="U.Z_2.3" localSheetId="37">#REF!</definedName>
    <definedName name="U.Z_2.3" localSheetId="38">#REF!</definedName>
    <definedName name="U.Z_2.3" localSheetId="39">#REF!</definedName>
    <definedName name="U.Z_2.3" localSheetId="41">#REF!</definedName>
    <definedName name="U.Z_2.3" localSheetId="42">#REF!</definedName>
    <definedName name="U.Z_2.3" localSheetId="43">#REF!</definedName>
    <definedName name="U.Z_2.3" localSheetId="44">#REF!</definedName>
    <definedName name="U.Z_2.3" localSheetId="45">#REF!</definedName>
    <definedName name="U.Z_2.3" localSheetId="46">#REF!</definedName>
    <definedName name="U.Z_2.3" localSheetId="47">#REF!</definedName>
    <definedName name="U.Z_2.3" localSheetId="48">#REF!</definedName>
    <definedName name="U.Z_2.3" localSheetId="49">#REF!</definedName>
    <definedName name="U.Z_2.3" localSheetId="51">#REF!</definedName>
    <definedName name="U.Z_2.3" localSheetId="53">#REF!</definedName>
    <definedName name="U.Z_2.3" localSheetId="54">#REF!</definedName>
    <definedName name="U.Z_2.3" localSheetId="55">#REF!</definedName>
    <definedName name="U.Z_2.3" localSheetId="56">#REF!</definedName>
    <definedName name="U.Z_2.3" localSheetId="57">#REF!</definedName>
    <definedName name="U.Z_2.3" localSheetId="58">#REF!</definedName>
    <definedName name="U.Z_2.3" localSheetId="59">#REF!</definedName>
    <definedName name="U.Z_2.3" localSheetId="60">#REF!</definedName>
    <definedName name="U.Z_2.3" localSheetId="61">#REF!</definedName>
    <definedName name="U.Z_2.3" localSheetId="62">#REF!</definedName>
    <definedName name="U.Z_2.3" localSheetId="63">#REF!</definedName>
    <definedName name="U.Z_2.3" localSheetId="66">#REF!</definedName>
    <definedName name="U.Z_2.3" localSheetId="70">#REF!</definedName>
    <definedName name="U.Z_2.3" localSheetId="10">#REF!</definedName>
    <definedName name="U.Z_2.3" localSheetId="74">#REF!</definedName>
    <definedName name="U.Z_2.3" localSheetId="75">#REF!</definedName>
    <definedName name="U.Z_2.3" localSheetId="76">#REF!</definedName>
    <definedName name="U.Z_2.3" localSheetId="77">#REF!</definedName>
    <definedName name="U.Z_2.3" localSheetId="78">#REF!</definedName>
    <definedName name="U.Z_2.3" localSheetId="79">#REF!</definedName>
    <definedName name="U.Z_2.3" localSheetId="80">#REF!</definedName>
    <definedName name="U.Z_2.3" localSheetId="82">#REF!</definedName>
    <definedName name="U.Z_2.3" localSheetId="81">#REF!</definedName>
    <definedName name="U.Z_2.3" localSheetId="11">#REF!</definedName>
    <definedName name="U.Z_2.3" localSheetId="83">#REF!</definedName>
    <definedName name="U.Z_2.3" localSheetId="84">#REF!</definedName>
    <definedName name="U.Z_2.3" localSheetId="85">#REF!</definedName>
    <definedName name="U.Z_2.3" localSheetId="86">#REF!</definedName>
    <definedName name="U.Z_2.3" localSheetId="87">#REF!</definedName>
    <definedName name="U.Z_2.3" localSheetId="88">#REF!</definedName>
    <definedName name="U.Z_2.3" localSheetId="89">#REF!</definedName>
    <definedName name="U.Z_2.3" localSheetId="90">#REF!</definedName>
    <definedName name="U.Z_2.3" localSheetId="91">#REF!</definedName>
    <definedName name="U.Z_2.3" localSheetId="92">#REF!</definedName>
    <definedName name="U.Z_2.3" localSheetId="12">#REF!</definedName>
    <definedName name="U.Z_2.3">#REF!</definedName>
    <definedName name="U.Z_3.3" localSheetId="13">#REF!</definedName>
    <definedName name="U.Z_3.3" localSheetId="14">#REF!</definedName>
    <definedName name="U.Z_3.3" localSheetId="15">#REF!</definedName>
    <definedName name="U.Z_3.3" localSheetId="16">#REF!</definedName>
    <definedName name="U.Z_3.3" localSheetId="17">#REF!</definedName>
    <definedName name="U.Z_3.3" localSheetId="18">#REF!</definedName>
    <definedName name="U.Z_3.3" localSheetId="19">#REF!</definedName>
    <definedName name="U.Z_3.3" localSheetId="20">#REF!</definedName>
    <definedName name="U.Z_3.3" localSheetId="21">#REF!</definedName>
    <definedName name="U.Z_3.3" localSheetId="22">#REF!</definedName>
    <definedName name="U.Z_3.3" localSheetId="24">#REF!</definedName>
    <definedName name="U.Z_3.3" localSheetId="25">#REF!</definedName>
    <definedName name="U.Z_3.3" localSheetId="26">#REF!</definedName>
    <definedName name="U.Z_3.3" localSheetId="27">#REF!</definedName>
    <definedName name="U.Z_3.3" localSheetId="28">#REF!</definedName>
    <definedName name="U.Z_3.3" localSheetId="29">#REF!</definedName>
    <definedName name="U.Z_3.3" localSheetId="31">#REF!</definedName>
    <definedName name="U.Z_3.3" localSheetId="32">#REF!</definedName>
    <definedName name="U.Z_3.3" localSheetId="33">#REF!</definedName>
    <definedName name="U.Z_3.3" localSheetId="35">#REF!</definedName>
    <definedName name="U.Z_3.3" localSheetId="36">#REF!</definedName>
    <definedName name="U.Z_3.3" localSheetId="37">#REF!</definedName>
    <definedName name="U.Z_3.3" localSheetId="38">#REF!</definedName>
    <definedName name="U.Z_3.3" localSheetId="39">#REF!</definedName>
    <definedName name="U.Z_3.3" localSheetId="41">#REF!</definedName>
    <definedName name="U.Z_3.3" localSheetId="42">#REF!</definedName>
    <definedName name="U.Z_3.3" localSheetId="43">#REF!</definedName>
    <definedName name="U.Z_3.3" localSheetId="44">#REF!</definedName>
    <definedName name="U.Z_3.3" localSheetId="45">#REF!</definedName>
    <definedName name="U.Z_3.3" localSheetId="46">#REF!</definedName>
    <definedName name="U.Z_3.3" localSheetId="47">#REF!</definedName>
    <definedName name="U.Z_3.3" localSheetId="48">#REF!</definedName>
    <definedName name="U.Z_3.3" localSheetId="49">#REF!</definedName>
    <definedName name="U.Z_3.3" localSheetId="51">#REF!</definedName>
    <definedName name="U.Z_3.3" localSheetId="53">#REF!</definedName>
    <definedName name="U.Z_3.3" localSheetId="54">#REF!</definedName>
    <definedName name="U.Z_3.3" localSheetId="55">#REF!</definedName>
    <definedName name="U.Z_3.3" localSheetId="56">#REF!</definedName>
    <definedName name="U.Z_3.3" localSheetId="57">#REF!</definedName>
    <definedName name="U.Z_3.3" localSheetId="58">#REF!</definedName>
    <definedName name="U.Z_3.3" localSheetId="59">#REF!</definedName>
    <definedName name="U.Z_3.3" localSheetId="60">#REF!</definedName>
    <definedName name="U.Z_3.3" localSheetId="61">#REF!</definedName>
    <definedName name="U.Z_3.3" localSheetId="62">#REF!</definedName>
    <definedName name="U.Z_3.3" localSheetId="63">#REF!</definedName>
    <definedName name="U.Z_3.3" localSheetId="66">#REF!</definedName>
    <definedName name="U.Z_3.3" localSheetId="70">#REF!</definedName>
    <definedName name="U.Z_3.3" localSheetId="10">#REF!</definedName>
    <definedName name="U.Z_3.3" localSheetId="74">#REF!</definedName>
    <definedName name="U.Z_3.3" localSheetId="75">#REF!</definedName>
    <definedName name="U.Z_3.3" localSheetId="76">#REF!</definedName>
    <definedName name="U.Z_3.3" localSheetId="77">#REF!</definedName>
    <definedName name="U.Z_3.3" localSheetId="78">#REF!</definedName>
    <definedName name="U.Z_3.3" localSheetId="79">#REF!</definedName>
    <definedName name="U.Z_3.3" localSheetId="80">#REF!</definedName>
    <definedName name="U.Z_3.3" localSheetId="82">#REF!</definedName>
    <definedName name="U.Z_3.3" localSheetId="81">#REF!</definedName>
    <definedName name="U.Z_3.3" localSheetId="11">#REF!</definedName>
    <definedName name="U.Z_3.3" localSheetId="83">#REF!</definedName>
    <definedName name="U.Z_3.3" localSheetId="84">#REF!</definedName>
    <definedName name="U.Z_3.3" localSheetId="85">#REF!</definedName>
    <definedName name="U.Z_3.3" localSheetId="86">#REF!</definedName>
    <definedName name="U.Z_3.3" localSheetId="87">#REF!</definedName>
    <definedName name="U.Z_3.3" localSheetId="88">#REF!</definedName>
    <definedName name="U.Z_3.3" localSheetId="89">#REF!</definedName>
    <definedName name="U.Z_3.3" localSheetId="90">#REF!</definedName>
    <definedName name="U.Z_3.3" localSheetId="91">#REF!</definedName>
    <definedName name="U.Z_3.3" localSheetId="92">#REF!</definedName>
    <definedName name="U.Z_3.3" localSheetId="12">#REF!</definedName>
    <definedName name="U.Z_3.3">#REF!</definedName>
    <definedName name="V" localSheetId="13">#REF!</definedName>
    <definedName name="V" localSheetId="14">#REF!</definedName>
    <definedName name="V" localSheetId="15">#REF!</definedName>
    <definedName name="V" localSheetId="16">#REF!</definedName>
    <definedName name="V" localSheetId="17">#REF!</definedName>
    <definedName name="V" localSheetId="18">#REF!</definedName>
    <definedName name="V" localSheetId="19">#REF!</definedName>
    <definedName name="V" localSheetId="20">#REF!</definedName>
    <definedName name="V" localSheetId="21">#REF!</definedName>
    <definedName name="V" localSheetId="22">#REF!</definedName>
    <definedName name="V" localSheetId="24">#REF!</definedName>
    <definedName name="V" localSheetId="25">#REF!</definedName>
    <definedName name="V" localSheetId="26">#REF!</definedName>
    <definedName name="V" localSheetId="27">#REF!</definedName>
    <definedName name="V" localSheetId="28">#REF!</definedName>
    <definedName name="V" localSheetId="29">#REF!</definedName>
    <definedName name="V" localSheetId="31">#REF!</definedName>
    <definedName name="V" localSheetId="32">#REF!</definedName>
    <definedName name="V" localSheetId="33">#REF!</definedName>
    <definedName name="V" localSheetId="35">#REF!</definedName>
    <definedName name="V" localSheetId="36">#REF!</definedName>
    <definedName name="V" localSheetId="37">#REF!</definedName>
    <definedName name="V" localSheetId="38">#REF!</definedName>
    <definedName name="V" localSheetId="39">#REF!</definedName>
    <definedName name="V" localSheetId="41">#REF!</definedName>
    <definedName name="V" localSheetId="42">#REF!</definedName>
    <definedName name="V" localSheetId="43">#REF!</definedName>
    <definedName name="V" localSheetId="44">#REF!</definedName>
    <definedName name="V" localSheetId="45">#REF!</definedName>
    <definedName name="V" localSheetId="46">#REF!</definedName>
    <definedName name="V" localSheetId="47">#REF!</definedName>
    <definedName name="V" localSheetId="48">#REF!</definedName>
    <definedName name="V" localSheetId="49">#REF!</definedName>
    <definedName name="V" localSheetId="51">#REF!</definedName>
    <definedName name="V" localSheetId="53">#REF!</definedName>
    <definedName name="V" localSheetId="54">#REF!</definedName>
    <definedName name="V" localSheetId="55">#REF!</definedName>
    <definedName name="V" localSheetId="56">#REF!</definedName>
    <definedName name="V" localSheetId="57">#REF!</definedName>
    <definedName name="V" localSheetId="58">#REF!</definedName>
    <definedName name="V" localSheetId="59">#REF!</definedName>
    <definedName name="V" localSheetId="60">#REF!</definedName>
    <definedName name="V" localSheetId="61">#REF!</definedName>
    <definedName name="V" localSheetId="62">#REF!</definedName>
    <definedName name="V" localSheetId="63">#REF!</definedName>
    <definedName name="V" localSheetId="66">#REF!</definedName>
    <definedName name="V" localSheetId="70">#REF!</definedName>
    <definedName name="V" localSheetId="10">#REF!</definedName>
    <definedName name="V" localSheetId="74">#REF!</definedName>
    <definedName name="V" localSheetId="75">#REF!</definedName>
    <definedName name="V" localSheetId="76">#REF!</definedName>
    <definedName name="V" localSheetId="77">#REF!</definedName>
    <definedName name="V" localSheetId="78">#REF!</definedName>
    <definedName name="V" localSheetId="79">#REF!</definedName>
    <definedName name="V" localSheetId="80">#REF!</definedName>
    <definedName name="V" localSheetId="82">#REF!</definedName>
    <definedName name="V" localSheetId="81">#REF!</definedName>
    <definedName name="V" localSheetId="11">#REF!</definedName>
    <definedName name="V" localSheetId="83">#REF!</definedName>
    <definedName name="V" localSheetId="84">#REF!</definedName>
    <definedName name="V" localSheetId="85">#REF!</definedName>
    <definedName name="V" localSheetId="86">#REF!</definedName>
    <definedName name="V" localSheetId="87">#REF!</definedName>
    <definedName name="V" localSheetId="88">#REF!</definedName>
    <definedName name="V" localSheetId="89">#REF!</definedName>
    <definedName name="V" localSheetId="90">#REF!</definedName>
    <definedName name="V" localSheetId="91">#REF!</definedName>
    <definedName name="V" localSheetId="92">#REF!</definedName>
    <definedName name="V" localSheetId="12">#REF!</definedName>
    <definedName name="V">#REF!</definedName>
    <definedName name="VENTILACION_1.1" localSheetId="13">#REF!</definedName>
    <definedName name="VENTILACION_1.1" localSheetId="14">#REF!</definedName>
    <definedName name="VENTILACION_1.1" localSheetId="15">#REF!</definedName>
    <definedName name="VENTILACION_1.1" localSheetId="16">#REF!</definedName>
    <definedName name="VENTILACION_1.1" localSheetId="17">#REF!</definedName>
    <definedName name="VENTILACION_1.1" localSheetId="18">#REF!</definedName>
    <definedName name="VENTILACION_1.1" localSheetId="19">#REF!</definedName>
    <definedName name="VENTILACION_1.1" localSheetId="20">#REF!</definedName>
    <definedName name="VENTILACION_1.1" localSheetId="21">#REF!</definedName>
    <definedName name="VENTILACION_1.1" localSheetId="22">#REF!</definedName>
    <definedName name="VENTILACION_1.1" localSheetId="24">#REF!</definedName>
    <definedName name="VENTILACION_1.1" localSheetId="25">#REF!</definedName>
    <definedName name="VENTILACION_1.1" localSheetId="26">#REF!</definedName>
    <definedName name="VENTILACION_1.1" localSheetId="27">#REF!</definedName>
    <definedName name="VENTILACION_1.1" localSheetId="28">#REF!</definedName>
    <definedName name="VENTILACION_1.1" localSheetId="29">#REF!</definedName>
    <definedName name="VENTILACION_1.1" localSheetId="31">#REF!</definedName>
    <definedName name="VENTILACION_1.1" localSheetId="32">#REF!</definedName>
    <definedName name="VENTILACION_1.1" localSheetId="33">#REF!</definedName>
    <definedName name="VENTILACION_1.1" localSheetId="35">#REF!</definedName>
    <definedName name="VENTILACION_1.1" localSheetId="36">#REF!</definedName>
    <definedName name="VENTILACION_1.1" localSheetId="37">#REF!</definedName>
    <definedName name="VENTILACION_1.1" localSheetId="38">#REF!</definedName>
    <definedName name="VENTILACION_1.1" localSheetId="39">#REF!</definedName>
    <definedName name="VENTILACION_1.1" localSheetId="41">#REF!</definedName>
    <definedName name="VENTILACION_1.1" localSheetId="42">#REF!</definedName>
    <definedName name="VENTILACION_1.1" localSheetId="43">#REF!</definedName>
    <definedName name="VENTILACION_1.1" localSheetId="44">#REF!</definedName>
    <definedName name="VENTILACION_1.1" localSheetId="45">#REF!</definedName>
    <definedName name="VENTILACION_1.1" localSheetId="46">#REF!</definedName>
    <definedName name="VENTILACION_1.1" localSheetId="47">#REF!</definedName>
    <definedName name="VENTILACION_1.1" localSheetId="48">#REF!</definedName>
    <definedName name="VENTILACION_1.1" localSheetId="49">#REF!</definedName>
    <definedName name="VENTILACION_1.1" localSheetId="51">#REF!</definedName>
    <definedName name="VENTILACION_1.1" localSheetId="53">#REF!</definedName>
    <definedName name="VENTILACION_1.1" localSheetId="54">#REF!</definedName>
    <definedName name="VENTILACION_1.1" localSheetId="55">#REF!</definedName>
    <definedName name="VENTILACION_1.1" localSheetId="56">#REF!</definedName>
    <definedName name="VENTILACION_1.1" localSheetId="57">#REF!</definedName>
    <definedName name="VENTILACION_1.1" localSheetId="58">#REF!</definedName>
    <definedName name="VENTILACION_1.1" localSheetId="59">#REF!</definedName>
    <definedName name="VENTILACION_1.1" localSheetId="60">#REF!</definedName>
    <definedName name="VENTILACION_1.1" localSheetId="61">#REF!</definedName>
    <definedName name="VENTILACION_1.1" localSheetId="62">#REF!</definedName>
    <definedName name="VENTILACION_1.1" localSheetId="63">#REF!</definedName>
    <definedName name="VENTILACION_1.1" localSheetId="66">#REF!</definedName>
    <definedName name="VENTILACION_1.1" localSheetId="70">#REF!</definedName>
    <definedName name="VENTILACION_1.1" localSheetId="10">#REF!</definedName>
    <definedName name="VENTILACION_1.1" localSheetId="74">#REF!</definedName>
    <definedName name="VENTILACION_1.1" localSheetId="75">#REF!</definedName>
    <definedName name="VENTILACION_1.1" localSheetId="76">#REF!</definedName>
    <definedName name="VENTILACION_1.1" localSheetId="77">#REF!</definedName>
    <definedName name="VENTILACION_1.1" localSheetId="78">#REF!</definedName>
    <definedName name="VENTILACION_1.1" localSheetId="79">#REF!</definedName>
    <definedName name="VENTILACION_1.1" localSheetId="80">#REF!</definedName>
    <definedName name="VENTILACION_1.1" localSheetId="82">#REF!</definedName>
    <definedName name="VENTILACION_1.1" localSheetId="81">#REF!</definedName>
    <definedName name="VENTILACION_1.1" localSheetId="11">#REF!</definedName>
    <definedName name="VENTILACION_1.1" localSheetId="83">#REF!</definedName>
    <definedName name="VENTILACION_1.1" localSheetId="84">#REF!</definedName>
    <definedName name="VENTILACION_1.1" localSheetId="85">#REF!</definedName>
    <definedName name="VENTILACION_1.1" localSheetId="86">#REF!</definedName>
    <definedName name="VENTILACION_1.1" localSheetId="87">#REF!</definedName>
    <definedName name="VENTILACION_1.1" localSheetId="88">#REF!</definedName>
    <definedName name="VENTILACION_1.1" localSheetId="89">#REF!</definedName>
    <definedName name="VENTILACION_1.1" localSheetId="90">#REF!</definedName>
    <definedName name="VENTILACION_1.1" localSheetId="91">#REF!</definedName>
    <definedName name="VENTILACION_1.1" localSheetId="92">#REF!</definedName>
    <definedName name="VENTILACION_1.1" localSheetId="12">#REF!</definedName>
    <definedName name="VENTILACION_1.1">#REF!</definedName>
    <definedName name="VOL" localSheetId="13">#REF!</definedName>
    <definedName name="VOL" localSheetId="14">#REF!</definedName>
    <definedName name="VOL" localSheetId="15">#REF!</definedName>
    <definedName name="VOL" localSheetId="16">#REF!</definedName>
    <definedName name="VOL" localSheetId="17">#REF!</definedName>
    <definedName name="VOL" localSheetId="18">#REF!</definedName>
    <definedName name="VOL" localSheetId="19">#REF!</definedName>
    <definedName name="VOL" localSheetId="20">#REF!</definedName>
    <definedName name="VOL" localSheetId="21">#REF!</definedName>
    <definedName name="VOL" localSheetId="22">#REF!</definedName>
    <definedName name="VOL" localSheetId="24">#REF!</definedName>
    <definedName name="VOL" localSheetId="25">#REF!</definedName>
    <definedName name="VOL" localSheetId="26">#REF!</definedName>
    <definedName name="VOL" localSheetId="27">#REF!</definedName>
    <definedName name="VOL" localSheetId="28">#REF!</definedName>
    <definedName name="VOL" localSheetId="29">#REF!</definedName>
    <definedName name="VOL" localSheetId="31">#REF!</definedName>
    <definedName name="VOL" localSheetId="32">#REF!</definedName>
    <definedName name="VOL" localSheetId="33">#REF!</definedName>
    <definedName name="VOL" localSheetId="35">#REF!</definedName>
    <definedName name="VOL" localSheetId="36">#REF!</definedName>
    <definedName name="VOL" localSheetId="37">#REF!</definedName>
    <definedName name="VOL" localSheetId="38">#REF!</definedName>
    <definedName name="VOL" localSheetId="39">#REF!</definedName>
    <definedName name="VOL" localSheetId="41">#REF!</definedName>
    <definedName name="VOL" localSheetId="42">#REF!</definedName>
    <definedName name="VOL" localSheetId="43">#REF!</definedName>
    <definedName name="VOL" localSheetId="44">#REF!</definedName>
    <definedName name="VOL" localSheetId="45">#REF!</definedName>
    <definedName name="VOL" localSheetId="46">#REF!</definedName>
    <definedName name="VOL" localSheetId="47">#REF!</definedName>
    <definedName name="VOL" localSheetId="48">#REF!</definedName>
    <definedName name="VOL" localSheetId="49">#REF!</definedName>
    <definedName name="VOL" localSheetId="51">#REF!</definedName>
    <definedName name="VOL" localSheetId="53">#REF!</definedName>
    <definedName name="VOL" localSheetId="54">#REF!</definedName>
    <definedName name="VOL" localSheetId="55">#REF!</definedName>
    <definedName name="VOL" localSheetId="56">#REF!</definedName>
    <definedName name="VOL" localSheetId="57">#REF!</definedName>
    <definedName name="VOL" localSheetId="58">#REF!</definedName>
    <definedName name="VOL" localSheetId="59">#REF!</definedName>
    <definedName name="VOL" localSheetId="60">#REF!</definedName>
    <definedName name="VOL" localSheetId="61">#REF!</definedName>
    <definedName name="VOL" localSheetId="62">#REF!</definedName>
    <definedName name="VOL" localSheetId="63">#REF!</definedName>
    <definedName name="VOL" localSheetId="66">#REF!</definedName>
    <definedName name="VOL" localSheetId="70">#REF!</definedName>
    <definedName name="VOL" localSheetId="10">#REF!</definedName>
    <definedName name="VOL" localSheetId="74">#REF!</definedName>
    <definedName name="VOL" localSheetId="75">#REF!</definedName>
    <definedName name="VOL" localSheetId="76">#REF!</definedName>
    <definedName name="VOL" localSheetId="77">#REF!</definedName>
    <definedName name="VOL" localSheetId="78">#REF!</definedName>
    <definedName name="VOL" localSheetId="79">#REF!</definedName>
    <definedName name="VOL" localSheetId="80">#REF!</definedName>
    <definedName name="VOL" localSheetId="82">#REF!</definedName>
    <definedName name="VOL" localSheetId="81">#REF!</definedName>
    <definedName name="VOL" localSheetId="11">#REF!</definedName>
    <definedName name="VOL" localSheetId="83">#REF!</definedName>
    <definedName name="VOL" localSheetId="84">#REF!</definedName>
    <definedName name="VOL" localSheetId="85">#REF!</definedName>
    <definedName name="VOL" localSheetId="86">#REF!</definedName>
    <definedName name="VOL" localSheetId="87">#REF!</definedName>
    <definedName name="VOL" localSheetId="88">#REF!</definedName>
    <definedName name="VOL" localSheetId="89">#REF!</definedName>
    <definedName name="VOL" localSheetId="90">#REF!</definedName>
    <definedName name="VOL" localSheetId="91">#REF!</definedName>
    <definedName name="VOL" localSheetId="92">#REF!</definedName>
    <definedName name="VOL" localSheetId="12">#REF!</definedName>
    <definedName name="VOL">#REF!</definedName>
    <definedName name="VOLU" localSheetId="13">#REF!</definedName>
    <definedName name="VOLU" localSheetId="14">#REF!</definedName>
    <definedName name="VOLU" localSheetId="15">#REF!</definedName>
    <definedName name="VOLU" localSheetId="16">#REF!</definedName>
    <definedName name="VOLU" localSheetId="17">#REF!</definedName>
    <definedName name="VOLU" localSheetId="18">#REF!</definedName>
    <definedName name="VOLU" localSheetId="19">#REF!</definedName>
    <definedName name="VOLU" localSheetId="20">#REF!</definedName>
    <definedName name="VOLU" localSheetId="21">#REF!</definedName>
    <definedName name="VOLU" localSheetId="22">#REF!</definedName>
    <definedName name="VOLU" localSheetId="24">#REF!</definedName>
    <definedName name="VOLU" localSheetId="25">#REF!</definedName>
    <definedName name="VOLU" localSheetId="26">#REF!</definedName>
    <definedName name="VOLU" localSheetId="27">#REF!</definedName>
    <definedName name="VOLU" localSheetId="28">#REF!</definedName>
    <definedName name="VOLU" localSheetId="29">#REF!</definedName>
    <definedName name="VOLU" localSheetId="31">#REF!</definedName>
    <definedName name="VOLU" localSheetId="32">#REF!</definedName>
    <definedName name="VOLU" localSheetId="33">#REF!</definedName>
    <definedName name="VOLU" localSheetId="35">#REF!</definedName>
    <definedName name="VOLU" localSheetId="36">#REF!</definedName>
    <definedName name="VOLU" localSheetId="37">#REF!</definedName>
    <definedName name="VOLU" localSheetId="38">#REF!</definedName>
    <definedName name="VOLU" localSheetId="39">#REF!</definedName>
    <definedName name="VOLU" localSheetId="41">#REF!</definedName>
    <definedName name="VOLU" localSheetId="42">#REF!</definedName>
    <definedName name="VOLU" localSheetId="43">#REF!</definedName>
    <definedName name="VOLU" localSheetId="44">#REF!</definedName>
    <definedName name="VOLU" localSheetId="45">#REF!</definedName>
    <definedName name="VOLU" localSheetId="46">#REF!</definedName>
    <definedName name="VOLU" localSheetId="47">#REF!</definedName>
    <definedName name="VOLU" localSheetId="48">#REF!</definedName>
    <definedName name="VOLU" localSheetId="49">#REF!</definedName>
    <definedName name="VOLU" localSheetId="51">#REF!</definedName>
    <definedName name="VOLU" localSheetId="53">#REF!</definedName>
    <definedName name="VOLU" localSheetId="54">#REF!</definedName>
    <definedName name="VOLU" localSheetId="55">#REF!</definedName>
    <definedName name="VOLU" localSheetId="56">#REF!</definedName>
    <definedName name="VOLU" localSheetId="57">#REF!</definedName>
    <definedName name="VOLU" localSheetId="58">#REF!</definedName>
    <definedName name="VOLU" localSheetId="59">#REF!</definedName>
    <definedName name="VOLU" localSheetId="60">#REF!</definedName>
    <definedName name="VOLU" localSheetId="61">#REF!</definedName>
    <definedName name="VOLU" localSheetId="62">#REF!</definedName>
    <definedName name="VOLU" localSheetId="63">#REF!</definedName>
    <definedName name="VOLU" localSheetId="66">#REF!</definedName>
    <definedName name="VOLU" localSheetId="70">#REF!</definedName>
    <definedName name="VOLU" localSheetId="10">#REF!</definedName>
    <definedName name="VOLU" localSheetId="74">#REF!</definedName>
    <definedName name="VOLU" localSheetId="75">#REF!</definedName>
    <definedName name="VOLU" localSheetId="76">#REF!</definedName>
    <definedName name="VOLU" localSheetId="77">#REF!</definedName>
    <definedName name="VOLU" localSheetId="78">#REF!</definedName>
    <definedName name="VOLU" localSheetId="79">#REF!</definedName>
    <definedName name="VOLU" localSheetId="80">#REF!</definedName>
    <definedName name="VOLU" localSheetId="82">#REF!</definedName>
    <definedName name="VOLU" localSheetId="81">#REF!</definedName>
    <definedName name="VOLU" localSheetId="11">#REF!</definedName>
    <definedName name="VOLU" localSheetId="83">#REF!</definedName>
    <definedName name="VOLU" localSheetId="84">#REF!</definedName>
    <definedName name="VOLU" localSheetId="85">#REF!</definedName>
    <definedName name="VOLU" localSheetId="86">#REF!</definedName>
    <definedName name="VOLU" localSheetId="87">#REF!</definedName>
    <definedName name="VOLU" localSheetId="88">#REF!</definedName>
    <definedName name="VOLU" localSheetId="89">#REF!</definedName>
    <definedName name="VOLU" localSheetId="90">#REF!</definedName>
    <definedName name="VOLU" localSheetId="91">#REF!</definedName>
    <definedName name="VOLU" localSheetId="92">#REF!</definedName>
    <definedName name="VOLU" localSheetId="12">#REF!</definedName>
    <definedName name="VOLU">#REF!</definedName>
    <definedName name="Volum" localSheetId="13">#REF!</definedName>
    <definedName name="Volum" localSheetId="14">#REF!</definedName>
    <definedName name="Volum" localSheetId="15">#REF!</definedName>
    <definedName name="Volum" localSheetId="16">#REF!</definedName>
    <definedName name="Volum" localSheetId="17">#REF!</definedName>
    <definedName name="Volum" localSheetId="18">#REF!</definedName>
    <definedName name="Volum" localSheetId="19">#REF!</definedName>
    <definedName name="Volum" localSheetId="20">#REF!</definedName>
    <definedName name="Volum" localSheetId="21">#REF!</definedName>
    <definedName name="Volum" localSheetId="22">#REF!</definedName>
    <definedName name="Volum" localSheetId="24">#REF!</definedName>
    <definedName name="Volum" localSheetId="25">#REF!</definedName>
    <definedName name="Volum" localSheetId="26">#REF!</definedName>
    <definedName name="Volum" localSheetId="27">#REF!</definedName>
    <definedName name="Volum" localSheetId="28">#REF!</definedName>
    <definedName name="Volum" localSheetId="29">#REF!</definedName>
    <definedName name="Volum" localSheetId="31">#REF!</definedName>
    <definedName name="Volum" localSheetId="32">#REF!</definedName>
    <definedName name="Volum" localSheetId="33">#REF!</definedName>
    <definedName name="Volum" localSheetId="35">#REF!</definedName>
    <definedName name="Volum" localSheetId="36">#REF!</definedName>
    <definedName name="Volum" localSheetId="37">#REF!</definedName>
    <definedName name="Volum" localSheetId="38">#REF!</definedName>
    <definedName name="Volum" localSheetId="39">#REF!</definedName>
    <definedName name="Volum" localSheetId="41">#REF!</definedName>
    <definedName name="Volum" localSheetId="42">#REF!</definedName>
    <definedName name="Volum" localSheetId="43">#REF!</definedName>
    <definedName name="Volum" localSheetId="44">#REF!</definedName>
    <definedName name="Volum" localSheetId="45">#REF!</definedName>
    <definedName name="Volum" localSheetId="46">#REF!</definedName>
    <definedName name="Volum" localSheetId="47">#REF!</definedName>
    <definedName name="Volum" localSheetId="48">#REF!</definedName>
    <definedName name="Volum" localSheetId="49">#REF!</definedName>
    <definedName name="Volum" localSheetId="51">#REF!</definedName>
    <definedName name="Volum" localSheetId="53">#REF!</definedName>
    <definedName name="Volum" localSheetId="54">#REF!</definedName>
    <definedName name="Volum" localSheetId="55">#REF!</definedName>
    <definedName name="Volum" localSheetId="56">#REF!</definedName>
    <definedName name="Volum" localSheetId="57">#REF!</definedName>
    <definedName name="Volum" localSheetId="58">#REF!</definedName>
    <definedName name="Volum" localSheetId="59">#REF!</definedName>
    <definedName name="Volum" localSheetId="60">#REF!</definedName>
    <definedName name="Volum" localSheetId="61">#REF!</definedName>
    <definedName name="Volum" localSheetId="62">#REF!</definedName>
    <definedName name="Volum" localSheetId="63">#REF!</definedName>
    <definedName name="Volum" localSheetId="66">#REF!</definedName>
    <definedName name="Volum" localSheetId="70">#REF!</definedName>
    <definedName name="Volum" localSheetId="10">#REF!</definedName>
    <definedName name="Volum" localSheetId="74">#REF!</definedName>
    <definedName name="Volum" localSheetId="75">#REF!</definedName>
    <definedName name="Volum" localSheetId="76">#REF!</definedName>
    <definedName name="Volum" localSheetId="77">#REF!</definedName>
    <definedName name="Volum" localSheetId="78">#REF!</definedName>
    <definedName name="Volum" localSheetId="79">#REF!</definedName>
    <definedName name="Volum" localSheetId="80">#REF!</definedName>
    <definedName name="Volum" localSheetId="82">#REF!</definedName>
    <definedName name="Volum" localSheetId="81">#REF!</definedName>
    <definedName name="Volum" localSheetId="11">#REF!</definedName>
    <definedName name="Volum" localSheetId="83">#REF!</definedName>
    <definedName name="Volum" localSheetId="84">#REF!</definedName>
    <definedName name="Volum" localSheetId="85">#REF!</definedName>
    <definedName name="Volum" localSheetId="86">#REF!</definedName>
    <definedName name="Volum" localSheetId="87">#REF!</definedName>
    <definedName name="Volum" localSheetId="88">#REF!</definedName>
    <definedName name="Volum" localSheetId="89">#REF!</definedName>
    <definedName name="Volum" localSheetId="90">#REF!</definedName>
    <definedName name="Volum" localSheetId="91">#REF!</definedName>
    <definedName name="Volum" localSheetId="92">#REF!</definedName>
    <definedName name="Volum" localSheetId="12">#REF!</definedName>
    <definedName name="Volum">#REF!</definedName>
    <definedName name="VOLUMEN" localSheetId="13">#REF!</definedName>
    <definedName name="VOLUMEN" localSheetId="14">#REF!</definedName>
    <definedName name="VOLUMEN" localSheetId="15">#REF!</definedName>
    <definedName name="VOLUMEN" localSheetId="16">#REF!</definedName>
    <definedName name="VOLUMEN" localSheetId="17">#REF!</definedName>
    <definedName name="VOLUMEN" localSheetId="18">#REF!</definedName>
    <definedName name="VOLUMEN" localSheetId="19">#REF!</definedName>
    <definedName name="VOLUMEN" localSheetId="20">#REF!</definedName>
    <definedName name="VOLUMEN" localSheetId="21">#REF!</definedName>
    <definedName name="VOLUMEN" localSheetId="22">#REF!</definedName>
    <definedName name="VOLUMEN" localSheetId="24">#REF!</definedName>
    <definedName name="VOLUMEN" localSheetId="25">#REF!</definedName>
    <definedName name="VOLUMEN" localSheetId="26">#REF!</definedName>
    <definedName name="VOLUMEN" localSheetId="27">#REF!</definedName>
    <definedName name="VOLUMEN" localSheetId="28">#REF!</definedName>
    <definedName name="VOLUMEN" localSheetId="29">#REF!</definedName>
    <definedName name="VOLUMEN" localSheetId="31">#REF!</definedName>
    <definedName name="VOLUMEN" localSheetId="32">#REF!</definedName>
    <definedName name="VOLUMEN" localSheetId="33">#REF!</definedName>
    <definedName name="VOLUMEN" localSheetId="35">#REF!</definedName>
    <definedName name="VOLUMEN" localSheetId="36">#REF!</definedName>
    <definedName name="VOLUMEN" localSheetId="37">#REF!</definedName>
    <definedName name="VOLUMEN" localSheetId="38">#REF!</definedName>
    <definedName name="VOLUMEN" localSheetId="39">#REF!</definedName>
    <definedName name="VOLUMEN" localSheetId="41">#REF!</definedName>
    <definedName name="VOLUMEN" localSheetId="42">#REF!</definedName>
    <definedName name="VOLUMEN" localSheetId="43">#REF!</definedName>
    <definedName name="VOLUMEN" localSheetId="44">#REF!</definedName>
    <definedName name="VOLUMEN" localSheetId="45">#REF!</definedName>
    <definedName name="VOLUMEN" localSheetId="46">#REF!</definedName>
    <definedName name="VOLUMEN" localSheetId="47">#REF!</definedName>
    <definedName name="VOLUMEN" localSheetId="48">#REF!</definedName>
    <definedName name="VOLUMEN" localSheetId="49">#REF!</definedName>
    <definedName name="VOLUMEN" localSheetId="51">#REF!</definedName>
    <definedName name="VOLUMEN" localSheetId="53">#REF!</definedName>
    <definedName name="VOLUMEN" localSheetId="54">#REF!</definedName>
    <definedName name="VOLUMEN" localSheetId="55">#REF!</definedName>
    <definedName name="VOLUMEN" localSheetId="56">#REF!</definedName>
    <definedName name="VOLUMEN" localSheetId="57">#REF!</definedName>
    <definedName name="VOLUMEN" localSheetId="58">#REF!</definedName>
    <definedName name="VOLUMEN" localSheetId="59">#REF!</definedName>
    <definedName name="VOLUMEN" localSheetId="60">#REF!</definedName>
    <definedName name="VOLUMEN" localSheetId="61">#REF!</definedName>
    <definedName name="VOLUMEN" localSheetId="62">#REF!</definedName>
    <definedName name="VOLUMEN" localSheetId="63">#REF!</definedName>
    <definedName name="VOLUMEN" localSheetId="66">#REF!</definedName>
    <definedName name="VOLUMEN" localSheetId="70">#REF!</definedName>
    <definedName name="VOLUMEN" localSheetId="10">#REF!</definedName>
    <definedName name="VOLUMEN" localSheetId="74">#REF!</definedName>
    <definedName name="VOLUMEN" localSheetId="75">#REF!</definedName>
    <definedName name="VOLUMEN" localSheetId="76">#REF!</definedName>
    <definedName name="VOLUMEN" localSheetId="77">#REF!</definedName>
    <definedName name="VOLUMEN" localSheetId="78">#REF!</definedName>
    <definedName name="VOLUMEN" localSheetId="79">#REF!</definedName>
    <definedName name="VOLUMEN" localSheetId="80">#REF!</definedName>
    <definedName name="VOLUMEN" localSheetId="82">#REF!</definedName>
    <definedName name="VOLUMEN" localSheetId="81">#REF!</definedName>
    <definedName name="VOLUMEN" localSheetId="11">#REF!</definedName>
    <definedName name="VOLUMEN" localSheetId="83">#REF!</definedName>
    <definedName name="VOLUMEN" localSheetId="84">#REF!</definedName>
    <definedName name="VOLUMEN" localSheetId="85">#REF!</definedName>
    <definedName name="VOLUMEN" localSheetId="86">#REF!</definedName>
    <definedName name="VOLUMEN" localSheetId="87">#REF!</definedName>
    <definedName name="VOLUMEN" localSheetId="88">#REF!</definedName>
    <definedName name="VOLUMEN" localSheetId="89">#REF!</definedName>
    <definedName name="VOLUMEN" localSheetId="90">#REF!</definedName>
    <definedName name="VOLUMEN" localSheetId="91">#REF!</definedName>
    <definedName name="VOLUMEN" localSheetId="92">#REF!</definedName>
    <definedName name="VOLUMEN" localSheetId="12">#REF!</definedName>
    <definedName name="VOLUMEN">#REF!</definedName>
    <definedName name="Volumetri" localSheetId="13">#REF!</definedName>
    <definedName name="Volumetri" localSheetId="14">#REF!</definedName>
    <definedName name="Volumetri" localSheetId="15">#REF!</definedName>
    <definedName name="Volumetri" localSheetId="16">#REF!</definedName>
    <definedName name="Volumetri" localSheetId="17">#REF!</definedName>
    <definedName name="Volumetri" localSheetId="18">#REF!</definedName>
    <definedName name="Volumetri" localSheetId="19">#REF!</definedName>
    <definedName name="Volumetri" localSheetId="20">#REF!</definedName>
    <definedName name="Volumetri" localSheetId="21">#REF!</definedName>
    <definedName name="Volumetri" localSheetId="22">#REF!</definedName>
    <definedName name="Volumetri" localSheetId="24">#REF!</definedName>
    <definedName name="Volumetri" localSheetId="25">#REF!</definedName>
    <definedName name="Volumetri" localSheetId="26">#REF!</definedName>
    <definedName name="Volumetri" localSheetId="27">#REF!</definedName>
    <definedName name="Volumetri" localSheetId="28">#REF!</definedName>
    <definedName name="Volumetri" localSheetId="29">#REF!</definedName>
    <definedName name="Volumetri" localSheetId="31">#REF!</definedName>
    <definedName name="Volumetri" localSheetId="32">#REF!</definedName>
    <definedName name="Volumetri" localSheetId="33">#REF!</definedName>
    <definedName name="Volumetri" localSheetId="35">#REF!</definedName>
    <definedName name="Volumetri" localSheetId="36">#REF!</definedName>
    <definedName name="Volumetri" localSheetId="37">#REF!</definedName>
    <definedName name="Volumetri" localSheetId="38">#REF!</definedName>
    <definedName name="Volumetri" localSheetId="39">#REF!</definedName>
    <definedName name="Volumetri" localSheetId="41">#REF!</definedName>
    <definedName name="Volumetri" localSheetId="42">#REF!</definedName>
    <definedName name="Volumetri" localSheetId="43">#REF!</definedName>
    <definedName name="Volumetri" localSheetId="44">#REF!</definedName>
    <definedName name="Volumetri" localSheetId="45">#REF!</definedName>
    <definedName name="Volumetri" localSheetId="46">#REF!</definedName>
    <definedName name="Volumetri" localSheetId="47">#REF!</definedName>
    <definedName name="Volumetri" localSheetId="48">#REF!</definedName>
    <definedName name="Volumetri" localSheetId="49">#REF!</definedName>
    <definedName name="Volumetri" localSheetId="51">#REF!</definedName>
    <definedName name="Volumetri" localSheetId="53">#REF!</definedName>
    <definedName name="Volumetri" localSheetId="54">#REF!</definedName>
    <definedName name="Volumetri" localSheetId="55">#REF!</definedName>
    <definedName name="Volumetri" localSheetId="56">#REF!</definedName>
    <definedName name="Volumetri" localSheetId="57">#REF!</definedName>
    <definedName name="Volumetri" localSheetId="58">#REF!</definedName>
    <definedName name="Volumetri" localSheetId="59">#REF!</definedName>
    <definedName name="Volumetri" localSheetId="60">#REF!</definedName>
    <definedName name="Volumetri" localSheetId="61">#REF!</definedName>
    <definedName name="Volumetri" localSheetId="62">#REF!</definedName>
    <definedName name="Volumetri" localSheetId="63">#REF!</definedName>
    <definedName name="Volumetri" localSheetId="66">#REF!</definedName>
    <definedName name="Volumetri" localSheetId="70">#REF!</definedName>
    <definedName name="Volumetri" localSheetId="10">#REF!</definedName>
    <definedName name="Volumetri" localSheetId="74">#REF!</definedName>
    <definedName name="Volumetri" localSheetId="75">#REF!</definedName>
    <definedName name="Volumetri" localSheetId="76">#REF!</definedName>
    <definedName name="Volumetri" localSheetId="77">#REF!</definedName>
    <definedName name="Volumetri" localSheetId="78">#REF!</definedName>
    <definedName name="Volumetri" localSheetId="79">#REF!</definedName>
    <definedName name="Volumetri" localSheetId="80">#REF!</definedName>
    <definedName name="Volumetri" localSheetId="82">#REF!</definedName>
    <definedName name="Volumetri" localSheetId="81">#REF!</definedName>
    <definedName name="Volumetri" localSheetId="11">#REF!</definedName>
    <definedName name="Volumetri" localSheetId="83">#REF!</definedName>
    <definedName name="Volumetri" localSheetId="84">#REF!</definedName>
    <definedName name="Volumetri" localSheetId="85">#REF!</definedName>
    <definedName name="Volumetri" localSheetId="86">#REF!</definedName>
    <definedName name="Volumetri" localSheetId="87">#REF!</definedName>
    <definedName name="Volumetri" localSheetId="88">#REF!</definedName>
    <definedName name="Volumetri" localSheetId="89">#REF!</definedName>
    <definedName name="Volumetri" localSheetId="90">#REF!</definedName>
    <definedName name="Volumetri" localSheetId="91">#REF!</definedName>
    <definedName name="Volumetri" localSheetId="92">#REF!</definedName>
    <definedName name="Volumetri" localSheetId="12">#REF!</definedName>
    <definedName name="Volumetri">#REF!</definedName>
    <definedName name="w" localSheetId="13">#REF!</definedName>
    <definedName name="w" localSheetId="14">#REF!</definedName>
    <definedName name="w" localSheetId="15">#REF!</definedName>
    <definedName name="w" localSheetId="16">#REF!</definedName>
    <definedName name="w" localSheetId="17">#REF!</definedName>
    <definedName name="w" localSheetId="18">#REF!</definedName>
    <definedName name="w" localSheetId="19">#REF!</definedName>
    <definedName name="w" localSheetId="20">#REF!</definedName>
    <definedName name="w" localSheetId="21">#REF!</definedName>
    <definedName name="w" localSheetId="22">#REF!</definedName>
    <definedName name="w" localSheetId="24">#REF!</definedName>
    <definedName name="w" localSheetId="25">#REF!</definedName>
    <definedName name="w" localSheetId="26">#REF!</definedName>
    <definedName name="w" localSheetId="27">#REF!</definedName>
    <definedName name="w" localSheetId="28">#REF!</definedName>
    <definedName name="w" localSheetId="29">#REF!</definedName>
    <definedName name="w" localSheetId="31">#REF!</definedName>
    <definedName name="w" localSheetId="32">#REF!</definedName>
    <definedName name="w" localSheetId="33">#REF!</definedName>
    <definedName name="w" localSheetId="35">#REF!</definedName>
    <definedName name="w" localSheetId="36">#REF!</definedName>
    <definedName name="w" localSheetId="37">#REF!</definedName>
    <definedName name="w" localSheetId="38">#REF!</definedName>
    <definedName name="w" localSheetId="39">#REF!</definedName>
    <definedName name="w" localSheetId="41">#REF!</definedName>
    <definedName name="w" localSheetId="42">#REF!</definedName>
    <definedName name="w" localSheetId="43">#REF!</definedName>
    <definedName name="w" localSheetId="44">#REF!</definedName>
    <definedName name="w" localSheetId="45">#REF!</definedName>
    <definedName name="w" localSheetId="46">#REF!</definedName>
    <definedName name="w" localSheetId="47">#REF!</definedName>
    <definedName name="w" localSheetId="48">#REF!</definedName>
    <definedName name="w" localSheetId="49">#REF!</definedName>
    <definedName name="w" localSheetId="51">#REF!</definedName>
    <definedName name="w" localSheetId="53">#REF!</definedName>
    <definedName name="w" localSheetId="54">#REF!</definedName>
    <definedName name="w" localSheetId="55">#REF!</definedName>
    <definedName name="w" localSheetId="56">#REF!</definedName>
    <definedName name="w" localSheetId="57">#REF!</definedName>
    <definedName name="w" localSheetId="58">#REF!</definedName>
    <definedName name="w" localSheetId="59">#REF!</definedName>
    <definedName name="w" localSheetId="60">#REF!</definedName>
    <definedName name="w" localSheetId="61">#REF!</definedName>
    <definedName name="w" localSheetId="62">#REF!</definedName>
    <definedName name="w" localSheetId="63">#REF!</definedName>
    <definedName name="w" localSheetId="66">#REF!</definedName>
    <definedName name="w" localSheetId="70">#REF!</definedName>
    <definedName name="w" localSheetId="10">#REF!</definedName>
    <definedName name="w" localSheetId="74">#REF!</definedName>
    <definedName name="w" localSheetId="75">#REF!</definedName>
    <definedName name="w" localSheetId="76">#REF!</definedName>
    <definedName name="w" localSheetId="77">#REF!</definedName>
    <definedName name="w" localSheetId="78">#REF!</definedName>
    <definedName name="w" localSheetId="79">#REF!</definedName>
    <definedName name="w" localSheetId="80">#REF!</definedName>
    <definedName name="w" localSheetId="82">#REF!</definedName>
    <definedName name="w" localSheetId="81">#REF!</definedName>
    <definedName name="w" localSheetId="11">#REF!</definedName>
    <definedName name="w" localSheetId="83">#REF!</definedName>
    <definedName name="w" localSheetId="84">#REF!</definedName>
    <definedName name="w" localSheetId="85">#REF!</definedName>
    <definedName name="w" localSheetId="86">#REF!</definedName>
    <definedName name="w" localSheetId="87">#REF!</definedName>
    <definedName name="w" localSheetId="88">#REF!</definedName>
    <definedName name="w" localSheetId="89">#REF!</definedName>
    <definedName name="w" localSheetId="90">#REF!</definedName>
    <definedName name="w" localSheetId="91">#REF!</definedName>
    <definedName name="w" localSheetId="92">#REF!</definedName>
    <definedName name="w" localSheetId="12">#REF!</definedName>
    <definedName name="w">#REF!</definedName>
    <definedName name="wdew" localSheetId="13">'[3]LISTA PVP USD'!#REF!</definedName>
    <definedName name="wdew" localSheetId="14">'[3]LISTA PVP USD'!#REF!</definedName>
    <definedName name="wdew" localSheetId="15">'[3]LISTA PVP USD'!#REF!</definedName>
    <definedName name="wdew" localSheetId="16">'[3]LISTA PVP USD'!#REF!</definedName>
    <definedName name="wdew" localSheetId="17">'[3]LISTA PVP USD'!#REF!</definedName>
    <definedName name="wdew" localSheetId="18">'[3]LISTA PVP USD'!#REF!</definedName>
    <definedName name="wdew" localSheetId="19">'[3]LISTA PVP USD'!#REF!</definedName>
    <definedName name="wdew" localSheetId="20">'[3]LISTA PVP USD'!#REF!</definedName>
    <definedName name="wdew" localSheetId="21">'[3]LISTA PVP USD'!#REF!</definedName>
    <definedName name="wdew" localSheetId="22">'[3]LISTA PVP USD'!#REF!</definedName>
    <definedName name="wdew" localSheetId="24">'[3]LISTA PVP USD'!#REF!</definedName>
    <definedName name="wdew" localSheetId="25">'[3]LISTA PVP USD'!#REF!</definedName>
    <definedName name="wdew" localSheetId="26">'[3]LISTA PVP USD'!#REF!</definedName>
    <definedName name="wdew" localSheetId="27">'[3]LISTA PVP USD'!#REF!</definedName>
    <definedName name="wdew" localSheetId="28">'[3]LISTA PVP USD'!#REF!</definedName>
    <definedName name="wdew" localSheetId="29">'[3]LISTA PVP USD'!#REF!</definedName>
    <definedName name="wdew" localSheetId="31">'[3]LISTA PVP USD'!#REF!</definedName>
    <definedName name="wdew" localSheetId="32">'[3]LISTA PVP USD'!#REF!</definedName>
    <definedName name="wdew" localSheetId="33">'[3]LISTA PVP USD'!#REF!</definedName>
    <definedName name="wdew" localSheetId="35">'[3]LISTA PVP USD'!#REF!</definedName>
    <definedName name="wdew" localSheetId="36">'[3]LISTA PVP USD'!#REF!</definedName>
    <definedName name="wdew" localSheetId="37">'[3]LISTA PVP USD'!#REF!</definedName>
    <definedName name="wdew" localSheetId="38">'[3]LISTA PVP USD'!#REF!</definedName>
    <definedName name="wdew" localSheetId="39">'[3]LISTA PVP USD'!#REF!</definedName>
    <definedName name="wdew" localSheetId="41">'[3]LISTA PVP USD'!#REF!</definedName>
    <definedName name="wdew" localSheetId="42">'[3]LISTA PVP USD'!#REF!</definedName>
    <definedName name="wdew" localSheetId="43">'[3]LISTA PVP USD'!#REF!</definedName>
    <definedName name="wdew" localSheetId="44">'[3]LISTA PVP USD'!#REF!</definedName>
    <definedName name="wdew" localSheetId="45">'[3]LISTA PVP USD'!#REF!</definedName>
    <definedName name="wdew" localSheetId="46">'[3]LISTA PVP USD'!#REF!</definedName>
    <definedName name="wdew" localSheetId="47">'[3]LISTA PVP USD'!#REF!</definedName>
    <definedName name="wdew" localSheetId="48">'[3]LISTA PVP USD'!#REF!</definedName>
    <definedName name="wdew" localSheetId="49">'[3]LISTA PVP USD'!#REF!</definedName>
    <definedName name="wdew" localSheetId="51">'[3]LISTA PVP USD'!#REF!</definedName>
    <definedName name="wdew" localSheetId="53">'[3]LISTA PVP USD'!#REF!</definedName>
    <definedName name="wdew" localSheetId="54">'[3]LISTA PVP USD'!#REF!</definedName>
    <definedName name="wdew" localSheetId="55">'[3]LISTA PVP USD'!#REF!</definedName>
    <definedName name="wdew" localSheetId="56">'[3]LISTA PVP USD'!#REF!</definedName>
    <definedName name="wdew" localSheetId="57">'[3]LISTA PVP USD'!#REF!</definedName>
    <definedName name="wdew" localSheetId="58">'[3]LISTA PVP USD'!#REF!</definedName>
    <definedName name="wdew" localSheetId="59">'[3]LISTA PVP USD'!#REF!</definedName>
    <definedName name="wdew" localSheetId="60">'[3]LISTA PVP USD'!#REF!</definedName>
    <definedName name="wdew" localSheetId="61">'[3]LISTA PVP USD'!#REF!</definedName>
    <definedName name="wdew" localSheetId="62">'[3]LISTA PVP USD'!#REF!</definedName>
    <definedName name="wdew" localSheetId="63">'[3]LISTA PVP USD'!#REF!</definedName>
    <definedName name="wdew" localSheetId="66">'[3]LISTA PVP USD'!#REF!</definedName>
    <definedName name="wdew" localSheetId="70">'[3]LISTA PVP USD'!#REF!</definedName>
    <definedName name="wdew" localSheetId="10">'[3]LISTA PVP USD'!#REF!</definedName>
    <definedName name="wdew" localSheetId="74">'[3]LISTA PVP USD'!#REF!</definedName>
    <definedName name="wdew" localSheetId="75">'[3]LISTA PVP USD'!#REF!</definedName>
    <definedName name="wdew" localSheetId="76">'[3]LISTA PVP USD'!#REF!</definedName>
    <definedName name="wdew" localSheetId="77">'[3]LISTA PVP USD'!#REF!</definedName>
    <definedName name="wdew" localSheetId="78">'[3]LISTA PVP USD'!#REF!</definedName>
    <definedName name="wdew" localSheetId="79">'[3]LISTA PVP USD'!#REF!</definedName>
    <definedName name="wdew" localSheetId="80">'[3]LISTA PVP USD'!#REF!</definedName>
    <definedName name="wdew" localSheetId="82">'[3]LISTA PVP USD'!#REF!</definedName>
    <definedName name="wdew" localSheetId="81">'[3]LISTA PVP USD'!#REF!</definedName>
    <definedName name="wdew" localSheetId="11">'[3]LISTA PVP USD'!#REF!</definedName>
    <definedName name="wdew" localSheetId="83">'[3]LISTA PVP USD'!#REF!</definedName>
    <definedName name="wdew" localSheetId="84">'[3]LISTA PVP USD'!#REF!</definedName>
    <definedName name="wdew" localSheetId="85">'[3]LISTA PVP USD'!#REF!</definedName>
    <definedName name="wdew" localSheetId="86">'[3]LISTA PVP USD'!#REF!</definedName>
    <definedName name="wdew" localSheetId="87">'[3]LISTA PVP USD'!#REF!</definedName>
    <definedName name="wdew" localSheetId="88">'[3]LISTA PVP USD'!#REF!</definedName>
    <definedName name="wdew" localSheetId="89">'[3]LISTA PVP USD'!#REF!</definedName>
    <definedName name="wdew" localSheetId="90">'[3]LISTA PVP USD'!#REF!</definedName>
    <definedName name="wdew" localSheetId="91">'[3]LISTA PVP USD'!#REF!</definedName>
    <definedName name="wdew" localSheetId="92">'[3]LISTA PVP USD'!#REF!</definedName>
    <definedName name="wdew" localSheetId="12">'[3]LISTA PVP USD'!#REF!</definedName>
    <definedName name="wdew">'[3]LISTA PVP USD'!#REF!</definedName>
    <definedName name="WW" localSheetId="13">#REF!</definedName>
    <definedName name="WW" localSheetId="14">#REF!</definedName>
    <definedName name="WW" localSheetId="15">#REF!</definedName>
    <definedName name="WW" localSheetId="16">#REF!</definedName>
    <definedName name="WW" localSheetId="17">#REF!</definedName>
    <definedName name="WW" localSheetId="18">#REF!</definedName>
    <definedName name="WW" localSheetId="19">#REF!</definedName>
    <definedName name="WW" localSheetId="20">#REF!</definedName>
    <definedName name="WW" localSheetId="21">#REF!</definedName>
    <definedName name="WW" localSheetId="22">#REF!</definedName>
    <definedName name="WW" localSheetId="24">#REF!</definedName>
    <definedName name="WW" localSheetId="25">#REF!</definedName>
    <definedName name="WW" localSheetId="26">#REF!</definedName>
    <definedName name="WW" localSheetId="27">#REF!</definedName>
    <definedName name="WW" localSheetId="28">#REF!</definedName>
    <definedName name="WW" localSheetId="29">#REF!</definedName>
    <definedName name="WW" localSheetId="31">#REF!</definedName>
    <definedName name="WW" localSheetId="32">#REF!</definedName>
    <definedName name="WW" localSheetId="33">#REF!</definedName>
    <definedName name="WW" localSheetId="35">#REF!</definedName>
    <definedName name="WW" localSheetId="36">#REF!</definedName>
    <definedName name="WW" localSheetId="37">#REF!</definedName>
    <definedName name="WW" localSheetId="38">#REF!</definedName>
    <definedName name="WW" localSheetId="39">#REF!</definedName>
    <definedName name="WW" localSheetId="41">#REF!</definedName>
    <definedName name="WW" localSheetId="42">#REF!</definedName>
    <definedName name="WW" localSheetId="43">#REF!</definedName>
    <definedName name="WW" localSheetId="44">#REF!</definedName>
    <definedName name="WW" localSheetId="45">#REF!</definedName>
    <definedName name="WW" localSheetId="46">#REF!</definedName>
    <definedName name="WW" localSheetId="47">#REF!</definedName>
    <definedName name="WW" localSheetId="48">#REF!</definedName>
    <definedName name="WW" localSheetId="49">#REF!</definedName>
    <definedName name="WW" localSheetId="51">#REF!</definedName>
    <definedName name="WW" localSheetId="53">#REF!</definedName>
    <definedName name="WW" localSheetId="54">#REF!</definedName>
    <definedName name="WW" localSheetId="55">#REF!</definedName>
    <definedName name="WW" localSheetId="56">#REF!</definedName>
    <definedName name="WW" localSheetId="57">#REF!</definedName>
    <definedName name="WW" localSheetId="58">#REF!</definedName>
    <definedName name="WW" localSheetId="59">#REF!</definedName>
    <definedName name="WW" localSheetId="60">#REF!</definedName>
    <definedName name="WW" localSheetId="61">#REF!</definedName>
    <definedName name="WW" localSheetId="62">#REF!</definedName>
    <definedName name="WW" localSheetId="63">#REF!</definedName>
    <definedName name="WW" localSheetId="66">#REF!</definedName>
    <definedName name="WW" localSheetId="70">#REF!</definedName>
    <definedName name="WW" localSheetId="10">#REF!</definedName>
    <definedName name="WW" localSheetId="74">#REF!</definedName>
    <definedName name="WW" localSheetId="75">#REF!</definedName>
    <definedName name="WW" localSheetId="76">#REF!</definedName>
    <definedName name="WW" localSheetId="77">#REF!</definedName>
    <definedName name="WW" localSheetId="78">#REF!</definedName>
    <definedName name="WW" localSheetId="79">#REF!</definedName>
    <definedName name="WW" localSheetId="80">#REF!</definedName>
    <definedName name="WW" localSheetId="82">#REF!</definedName>
    <definedName name="WW" localSheetId="81">#REF!</definedName>
    <definedName name="WW" localSheetId="11">#REF!</definedName>
    <definedName name="WW" localSheetId="83">#REF!</definedName>
    <definedName name="WW" localSheetId="84">#REF!</definedName>
    <definedName name="WW" localSheetId="85">#REF!</definedName>
    <definedName name="WW" localSheetId="86">#REF!</definedName>
    <definedName name="WW" localSheetId="87">#REF!</definedName>
    <definedName name="WW" localSheetId="88">#REF!</definedName>
    <definedName name="WW" localSheetId="89">#REF!</definedName>
    <definedName name="WW" localSheetId="90">#REF!</definedName>
    <definedName name="WW" localSheetId="91">#REF!</definedName>
    <definedName name="WW" localSheetId="92">#REF!</definedName>
    <definedName name="WW" localSheetId="12">#REF!</definedName>
    <definedName name="WW">#REF!</definedName>
    <definedName name="X" localSheetId="13">#REF!</definedName>
    <definedName name="X" localSheetId="14">#REF!</definedName>
    <definedName name="X" localSheetId="15">#REF!</definedName>
    <definedName name="X" localSheetId="16">#REF!</definedName>
    <definedName name="X" localSheetId="17">#REF!</definedName>
    <definedName name="X" localSheetId="18">#REF!</definedName>
    <definedName name="X" localSheetId="19">#REF!</definedName>
    <definedName name="X" localSheetId="20">#REF!</definedName>
    <definedName name="X" localSheetId="21">#REF!</definedName>
    <definedName name="X" localSheetId="22">#REF!</definedName>
    <definedName name="X" localSheetId="24">#REF!</definedName>
    <definedName name="X" localSheetId="25">#REF!</definedName>
    <definedName name="X" localSheetId="26">#REF!</definedName>
    <definedName name="X" localSheetId="27">#REF!</definedName>
    <definedName name="X" localSheetId="28">#REF!</definedName>
    <definedName name="X" localSheetId="29">#REF!</definedName>
    <definedName name="X" localSheetId="31">#REF!</definedName>
    <definedName name="X" localSheetId="32">#REF!</definedName>
    <definedName name="X" localSheetId="33">#REF!</definedName>
    <definedName name="X" localSheetId="35">#REF!</definedName>
    <definedName name="X" localSheetId="36">#REF!</definedName>
    <definedName name="X" localSheetId="37">#REF!</definedName>
    <definedName name="X" localSheetId="38">#REF!</definedName>
    <definedName name="X" localSheetId="39">#REF!</definedName>
    <definedName name="X" localSheetId="41">#REF!</definedName>
    <definedName name="X" localSheetId="42">#REF!</definedName>
    <definedName name="X" localSheetId="43">#REF!</definedName>
    <definedName name="X" localSheetId="44">#REF!</definedName>
    <definedName name="X" localSheetId="45">#REF!</definedName>
    <definedName name="X" localSheetId="46">#REF!</definedName>
    <definedName name="X" localSheetId="47">#REF!</definedName>
    <definedName name="X" localSheetId="48">#REF!</definedName>
    <definedName name="X" localSheetId="49">#REF!</definedName>
    <definedName name="X" localSheetId="51">#REF!</definedName>
    <definedName name="X" localSheetId="53">#REF!</definedName>
    <definedName name="X" localSheetId="54">#REF!</definedName>
    <definedName name="X" localSheetId="55">#REF!</definedName>
    <definedName name="X" localSheetId="56">#REF!</definedName>
    <definedName name="X" localSheetId="57">#REF!</definedName>
    <definedName name="X" localSheetId="58">#REF!</definedName>
    <definedName name="X" localSheetId="59">#REF!</definedName>
    <definedName name="X" localSheetId="60">#REF!</definedName>
    <definedName name="X" localSheetId="61">#REF!</definedName>
    <definedName name="X" localSheetId="62">#REF!</definedName>
    <definedName name="X" localSheetId="63">#REF!</definedName>
    <definedName name="X" localSheetId="66">#REF!</definedName>
    <definedName name="X" localSheetId="70">#REF!</definedName>
    <definedName name="X" localSheetId="10">#REF!</definedName>
    <definedName name="X" localSheetId="74">#REF!</definedName>
    <definedName name="X" localSheetId="75">#REF!</definedName>
    <definedName name="X" localSheetId="76">#REF!</definedName>
    <definedName name="X" localSheetId="77">#REF!</definedName>
    <definedName name="X" localSheetId="78">#REF!</definedName>
    <definedName name="X" localSheetId="79">#REF!</definedName>
    <definedName name="X" localSheetId="80">#REF!</definedName>
    <definedName name="X" localSheetId="82">#REF!</definedName>
    <definedName name="X" localSheetId="81">#REF!</definedName>
    <definedName name="X" localSheetId="11">#REF!</definedName>
    <definedName name="X" localSheetId="83">#REF!</definedName>
    <definedName name="X" localSheetId="84">#REF!</definedName>
    <definedName name="X" localSheetId="85">#REF!</definedName>
    <definedName name="X" localSheetId="86">#REF!</definedName>
    <definedName name="X" localSheetId="87">#REF!</definedName>
    <definedName name="X" localSheetId="88">#REF!</definedName>
    <definedName name="X" localSheetId="89">#REF!</definedName>
    <definedName name="X" localSheetId="90">#REF!</definedName>
    <definedName name="X" localSheetId="91">#REF!</definedName>
    <definedName name="X" localSheetId="92">#REF!</definedName>
    <definedName name="X" localSheetId="12">#REF!</definedName>
    <definedName name="X">#REF!</definedName>
    <definedName name="Y" localSheetId="13">#REF!</definedName>
    <definedName name="Y" localSheetId="14">#REF!</definedName>
    <definedName name="Y" localSheetId="15">#REF!</definedName>
    <definedName name="Y" localSheetId="16">#REF!</definedName>
    <definedName name="Y" localSheetId="17">#REF!</definedName>
    <definedName name="Y" localSheetId="18">#REF!</definedName>
    <definedName name="Y" localSheetId="19">#REF!</definedName>
    <definedName name="Y" localSheetId="20">#REF!</definedName>
    <definedName name="Y" localSheetId="21">#REF!</definedName>
    <definedName name="Y" localSheetId="22">#REF!</definedName>
    <definedName name="Y" localSheetId="24">#REF!</definedName>
    <definedName name="Y" localSheetId="25">#REF!</definedName>
    <definedName name="Y" localSheetId="26">#REF!</definedName>
    <definedName name="Y" localSheetId="27">#REF!</definedName>
    <definedName name="Y" localSheetId="28">#REF!</definedName>
    <definedName name="Y" localSheetId="29">#REF!</definedName>
    <definedName name="Y" localSheetId="31">#REF!</definedName>
    <definedName name="Y" localSheetId="32">#REF!</definedName>
    <definedName name="Y" localSheetId="33">#REF!</definedName>
    <definedName name="Y" localSheetId="35">#REF!</definedName>
    <definedName name="Y" localSheetId="36">#REF!</definedName>
    <definedName name="Y" localSheetId="37">#REF!</definedName>
    <definedName name="Y" localSheetId="38">#REF!</definedName>
    <definedName name="Y" localSheetId="39">#REF!</definedName>
    <definedName name="Y" localSheetId="41">#REF!</definedName>
    <definedName name="Y" localSheetId="42">#REF!</definedName>
    <definedName name="Y" localSheetId="43">#REF!</definedName>
    <definedName name="Y" localSheetId="44">#REF!</definedName>
    <definedName name="Y" localSheetId="45">#REF!</definedName>
    <definedName name="Y" localSheetId="46">#REF!</definedName>
    <definedName name="Y" localSheetId="47">#REF!</definedName>
    <definedName name="Y" localSheetId="48">#REF!</definedName>
    <definedName name="Y" localSheetId="49">#REF!</definedName>
    <definedName name="Y" localSheetId="51">#REF!</definedName>
    <definedName name="Y" localSheetId="53">#REF!</definedName>
    <definedName name="Y" localSheetId="54">#REF!</definedName>
    <definedName name="Y" localSheetId="55">#REF!</definedName>
    <definedName name="Y" localSheetId="56">#REF!</definedName>
    <definedName name="Y" localSheetId="57">#REF!</definedName>
    <definedName name="Y" localSheetId="58">#REF!</definedName>
    <definedName name="Y" localSheetId="59">#REF!</definedName>
    <definedName name="Y" localSheetId="60">#REF!</definedName>
    <definedName name="Y" localSheetId="61">#REF!</definedName>
    <definedName name="Y" localSheetId="62">#REF!</definedName>
    <definedName name="Y" localSheetId="63">#REF!</definedName>
    <definedName name="Y" localSheetId="66">#REF!</definedName>
    <definedName name="Y" localSheetId="70">#REF!</definedName>
    <definedName name="Y" localSheetId="10">#REF!</definedName>
    <definedName name="Y" localSheetId="74">#REF!</definedName>
    <definedName name="Y" localSheetId="75">#REF!</definedName>
    <definedName name="Y" localSheetId="76">#REF!</definedName>
    <definedName name="Y" localSheetId="77">#REF!</definedName>
    <definedName name="Y" localSheetId="78">#REF!</definedName>
    <definedName name="Y" localSheetId="79">#REF!</definedName>
    <definedName name="Y" localSheetId="80">#REF!</definedName>
    <definedName name="Y" localSheetId="82">#REF!</definedName>
    <definedName name="Y" localSheetId="81">#REF!</definedName>
    <definedName name="Y" localSheetId="11">#REF!</definedName>
    <definedName name="Y" localSheetId="83">#REF!</definedName>
    <definedName name="Y" localSheetId="84">#REF!</definedName>
    <definedName name="Y" localSheetId="85">#REF!</definedName>
    <definedName name="Y" localSheetId="86">#REF!</definedName>
    <definedName name="Y" localSheetId="87">#REF!</definedName>
    <definedName name="Y" localSheetId="88">#REF!</definedName>
    <definedName name="Y" localSheetId="89">#REF!</definedName>
    <definedName name="Y" localSheetId="90">#REF!</definedName>
    <definedName name="Y" localSheetId="91">#REF!</definedName>
    <definedName name="Y" localSheetId="92">#REF!</definedName>
    <definedName name="Y" localSheetId="12">#REF!</definedName>
    <definedName name="Y">#REF!</definedName>
    <definedName name="Z" localSheetId="13">'[17]LISTA PVP USD'!#REF!</definedName>
    <definedName name="Z" localSheetId="14">'[17]LISTA PVP USD'!#REF!</definedName>
    <definedName name="Z" localSheetId="15">'[17]LISTA PVP USD'!#REF!</definedName>
    <definedName name="Z" localSheetId="16">'[17]LISTA PVP USD'!#REF!</definedName>
    <definedName name="Z" localSheetId="17">'[17]LISTA PVP USD'!#REF!</definedName>
    <definedName name="Z" localSheetId="18">'[17]LISTA PVP USD'!#REF!</definedName>
    <definedName name="Z" localSheetId="19">'[17]LISTA PVP USD'!#REF!</definedName>
    <definedName name="Z" localSheetId="20">'[17]LISTA PVP USD'!#REF!</definedName>
    <definedName name="Z" localSheetId="21">'[17]LISTA PVP USD'!#REF!</definedName>
    <definedName name="Z" localSheetId="22">'[17]LISTA PVP USD'!#REF!</definedName>
    <definedName name="Z" localSheetId="24">'[17]LISTA PVP USD'!#REF!</definedName>
    <definedName name="Z" localSheetId="25">'[17]LISTA PVP USD'!#REF!</definedName>
    <definedName name="Z" localSheetId="26">'[17]LISTA PVP USD'!#REF!</definedName>
    <definedName name="Z" localSheetId="27">'[17]LISTA PVP USD'!#REF!</definedName>
    <definedName name="Z" localSheetId="28">'[17]LISTA PVP USD'!#REF!</definedName>
    <definedName name="Z" localSheetId="29">'[17]LISTA PVP USD'!#REF!</definedName>
    <definedName name="Z" localSheetId="31">'[17]LISTA PVP USD'!#REF!</definedName>
    <definedName name="Z" localSheetId="32">'[17]LISTA PVP USD'!#REF!</definedName>
    <definedName name="Z" localSheetId="33">'[17]LISTA PVP USD'!#REF!</definedName>
    <definedName name="Z" localSheetId="35">'[17]LISTA PVP USD'!#REF!</definedName>
    <definedName name="Z" localSheetId="36">'[17]LISTA PVP USD'!#REF!</definedName>
    <definedName name="Z" localSheetId="37">'[17]LISTA PVP USD'!#REF!</definedName>
    <definedName name="Z" localSheetId="38">'[17]LISTA PVP USD'!#REF!</definedName>
    <definedName name="Z" localSheetId="39">'[17]LISTA PVP USD'!#REF!</definedName>
    <definedName name="Z" localSheetId="41">'[17]LISTA PVP USD'!#REF!</definedName>
    <definedName name="Z" localSheetId="42">'[17]LISTA PVP USD'!#REF!</definedName>
    <definedName name="Z" localSheetId="43">'[17]LISTA PVP USD'!#REF!</definedName>
    <definedName name="Z" localSheetId="44">'[17]LISTA PVP USD'!#REF!</definedName>
    <definedName name="Z" localSheetId="45">'[17]LISTA PVP USD'!#REF!</definedName>
    <definedName name="Z" localSheetId="46">'[17]LISTA PVP USD'!#REF!</definedName>
    <definedName name="Z" localSheetId="47">'[17]LISTA PVP USD'!#REF!</definedName>
    <definedName name="Z" localSheetId="48">'[17]LISTA PVP USD'!#REF!</definedName>
    <definedName name="Z" localSheetId="49">'[17]LISTA PVP USD'!#REF!</definedName>
    <definedName name="Z" localSheetId="51">'[17]LISTA PVP USD'!#REF!</definedName>
    <definedName name="Z" localSheetId="53">'[17]LISTA PVP USD'!#REF!</definedName>
    <definedName name="Z" localSheetId="54">'[17]LISTA PVP USD'!#REF!</definedName>
    <definedName name="Z" localSheetId="55">'[17]LISTA PVP USD'!#REF!</definedName>
    <definedName name="Z" localSheetId="56">'[17]LISTA PVP USD'!#REF!</definedName>
    <definedName name="Z" localSheetId="57">'[17]LISTA PVP USD'!#REF!</definedName>
    <definedName name="Z" localSheetId="58">'[17]LISTA PVP USD'!#REF!</definedName>
    <definedName name="Z" localSheetId="59">'[17]LISTA PVP USD'!#REF!</definedName>
    <definedName name="Z" localSheetId="60">'[17]LISTA PVP USD'!#REF!</definedName>
    <definedName name="Z" localSheetId="61">'[17]LISTA PVP USD'!#REF!</definedName>
    <definedName name="Z" localSheetId="62">'[17]LISTA PVP USD'!#REF!</definedName>
    <definedName name="Z" localSheetId="63">'[17]LISTA PVP USD'!#REF!</definedName>
    <definedName name="Z" localSheetId="66">'[17]LISTA PVP USD'!#REF!</definedName>
    <definedName name="Z" localSheetId="70">'[17]LISTA PVP USD'!#REF!</definedName>
    <definedName name="Z" localSheetId="10">'[17]LISTA PVP USD'!#REF!</definedName>
    <definedName name="Z" localSheetId="74">'[17]LISTA PVP USD'!#REF!</definedName>
    <definedName name="Z" localSheetId="75">'[17]LISTA PVP USD'!#REF!</definedName>
    <definedName name="Z" localSheetId="76">'[17]LISTA PVP USD'!#REF!</definedName>
    <definedName name="Z" localSheetId="77">'[17]LISTA PVP USD'!#REF!</definedName>
    <definedName name="Z" localSheetId="78">'[17]LISTA PVP USD'!#REF!</definedName>
    <definedName name="Z" localSheetId="79">'[17]LISTA PVP USD'!#REF!</definedName>
    <definedName name="Z" localSheetId="80">'[17]LISTA PVP USD'!#REF!</definedName>
    <definedName name="Z" localSheetId="82">'[17]LISTA PVP USD'!#REF!</definedName>
    <definedName name="Z" localSheetId="81">'[17]LISTA PVP USD'!#REF!</definedName>
    <definedName name="Z" localSheetId="11">'[17]LISTA PVP USD'!#REF!</definedName>
    <definedName name="Z" localSheetId="83">'[17]LISTA PVP USD'!#REF!</definedName>
    <definedName name="Z" localSheetId="84">'[17]LISTA PVP USD'!#REF!</definedName>
    <definedName name="Z" localSheetId="85">'[17]LISTA PVP USD'!#REF!</definedName>
    <definedName name="Z" localSheetId="86">'[17]LISTA PVP USD'!#REF!</definedName>
    <definedName name="Z" localSheetId="87">'[17]LISTA PVP USD'!#REF!</definedName>
    <definedName name="Z" localSheetId="88">'[17]LISTA PVP USD'!#REF!</definedName>
    <definedName name="Z" localSheetId="89">'[17]LISTA PVP USD'!#REF!</definedName>
    <definedName name="Z" localSheetId="90">'[17]LISTA PVP USD'!#REF!</definedName>
    <definedName name="Z" localSheetId="91">'[17]LISTA PVP USD'!#REF!</definedName>
    <definedName name="Z" localSheetId="92">'[17]LISTA PVP USD'!#REF!</definedName>
    <definedName name="Z" localSheetId="12">'[17]LISTA PVP USD'!#REF!</definedName>
    <definedName name="Z" localSheetId="1">#REF!</definedName>
    <definedName name="Z">'[17]LISTA PVP USD'!#REF!</definedName>
    <definedName name="zz" localSheetId="13">#REF!</definedName>
    <definedName name="zz" localSheetId="14">#REF!</definedName>
    <definedName name="zz" localSheetId="15">#REF!</definedName>
    <definedName name="zz" localSheetId="16">#REF!</definedName>
    <definedName name="zz" localSheetId="17">#REF!</definedName>
    <definedName name="zz" localSheetId="18">#REF!</definedName>
    <definedName name="zz" localSheetId="19">#REF!</definedName>
    <definedName name="zz" localSheetId="20">#REF!</definedName>
    <definedName name="zz" localSheetId="21">#REF!</definedName>
    <definedName name="zz" localSheetId="22">#REF!</definedName>
    <definedName name="zz" localSheetId="24">#REF!</definedName>
    <definedName name="zz" localSheetId="25">#REF!</definedName>
    <definedName name="zz" localSheetId="26">#REF!</definedName>
    <definedName name="zz" localSheetId="27">#REF!</definedName>
    <definedName name="zz" localSheetId="28">#REF!</definedName>
    <definedName name="zz" localSheetId="29">#REF!</definedName>
    <definedName name="zz" localSheetId="31">#REF!</definedName>
    <definedName name="zz" localSheetId="32">#REF!</definedName>
    <definedName name="zz" localSheetId="33">#REF!</definedName>
    <definedName name="zz" localSheetId="35">#REF!</definedName>
    <definedName name="zz" localSheetId="36">#REF!</definedName>
    <definedName name="zz" localSheetId="37">#REF!</definedName>
    <definedName name="zz" localSheetId="38">#REF!</definedName>
    <definedName name="zz" localSheetId="39">#REF!</definedName>
    <definedName name="zz" localSheetId="41">#REF!</definedName>
    <definedName name="zz" localSheetId="42">#REF!</definedName>
    <definedName name="zz" localSheetId="43">#REF!</definedName>
    <definedName name="zz" localSheetId="44">#REF!</definedName>
    <definedName name="zz" localSheetId="45">#REF!</definedName>
    <definedName name="zz" localSheetId="46">#REF!</definedName>
    <definedName name="zz" localSheetId="47">#REF!</definedName>
    <definedName name="zz" localSheetId="48">#REF!</definedName>
    <definedName name="zz" localSheetId="49">#REF!</definedName>
    <definedName name="zz" localSheetId="51">#REF!</definedName>
    <definedName name="zz" localSheetId="53">#REF!</definedName>
    <definedName name="zz" localSheetId="54">#REF!</definedName>
    <definedName name="zz" localSheetId="55">#REF!</definedName>
    <definedName name="zz" localSheetId="56">#REF!</definedName>
    <definedName name="zz" localSheetId="57">#REF!</definedName>
    <definedName name="zz" localSheetId="58">#REF!</definedName>
    <definedName name="zz" localSheetId="59">#REF!</definedName>
    <definedName name="zz" localSheetId="60">#REF!</definedName>
    <definedName name="zz" localSheetId="61">#REF!</definedName>
    <definedName name="zz" localSheetId="62">#REF!</definedName>
    <definedName name="zz" localSheetId="63">#REF!</definedName>
    <definedName name="zz" localSheetId="66">#REF!</definedName>
    <definedName name="zz" localSheetId="70">#REF!</definedName>
    <definedName name="zz" localSheetId="10">#REF!</definedName>
    <definedName name="zz" localSheetId="74">#REF!</definedName>
    <definedName name="zz" localSheetId="75">#REF!</definedName>
    <definedName name="zz" localSheetId="76">#REF!</definedName>
    <definedName name="zz" localSheetId="77">#REF!</definedName>
    <definedName name="zz" localSheetId="78">#REF!</definedName>
    <definedName name="zz" localSheetId="79">#REF!</definedName>
    <definedName name="zz" localSheetId="80">#REF!</definedName>
    <definedName name="zz" localSheetId="82">#REF!</definedName>
    <definedName name="zz" localSheetId="81">#REF!</definedName>
    <definedName name="zz" localSheetId="11">#REF!</definedName>
    <definedName name="zz" localSheetId="83">#REF!</definedName>
    <definedName name="zz" localSheetId="84">#REF!</definedName>
    <definedName name="zz" localSheetId="85">#REF!</definedName>
    <definedName name="zz" localSheetId="86">#REF!</definedName>
    <definedName name="zz" localSheetId="87">#REF!</definedName>
    <definedName name="zz" localSheetId="88">#REF!</definedName>
    <definedName name="zz" localSheetId="89">#REF!</definedName>
    <definedName name="zz" localSheetId="90">#REF!</definedName>
    <definedName name="zz" localSheetId="91">#REF!</definedName>
    <definedName name="zz" localSheetId="92">#REF!</definedName>
    <definedName name="zz" localSheetId="12">#REF!</definedName>
    <definedName name="zz">#REF!</definedName>
  </definedNames>
  <calcPr calcId="144525"/>
</workbook>
</file>

<file path=xl/calcChain.xml><?xml version="1.0" encoding="utf-8"?>
<calcChain xmlns="http://schemas.openxmlformats.org/spreadsheetml/2006/main">
  <c r="I96" i="463" l="1"/>
  <c r="J94" i="463"/>
  <c r="E5" i="633" l="1"/>
  <c r="E6" i="633"/>
  <c r="E7" i="633"/>
  <c r="E8" i="633"/>
  <c r="E9" i="633"/>
  <c r="E10" i="633"/>
  <c r="E11" i="633"/>
  <c r="E12" i="633"/>
  <c r="E13" i="633"/>
  <c r="E14" i="633"/>
  <c r="E15" i="633"/>
  <c r="E16" i="633"/>
  <c r="E17" i="633"/>
  <c r="E18" i="633"/>
  <c r="E19" i="633"/>
  <c r="E20" i="633"/>
  <c r="E21" i="633"/>
  <c r="E22" i="633"/>
  <c r="E23" i="633"/>
  <c r="E24" i="633"/>
  <c r="E25" i="633"/>
  <c r="E26" i="633"/>
  <c r="E27" i="633"/>
  <c r="E28" i="633"/>
  <c r="E29" i="633"/>
  <c r="E30" i="633"/>
  <c r="E31" i="633"/>
  <c r="E32" i="633"/>
  <c r="E33" i="633"/>
  <c r="E34" i="633"/>
  <c r="E35" i="633"/>
  <c r="E36" i="633"/>
  <c r="E37" i="633"/>
  <c r="E38" i="633"/>
  <c r="E39" i="633"/>
  <c r="E40" i="633"/>
  <c r="E41" i="633"/>
  <c r="E42" i="633"/>
  <c r="E43" i="633"/>
  <c r="E44" i="633"/>
  <c r="E45" i="633"/>
  <c r="E46" i="633"/>
  <c r="E47" i="633"/>
  <c r="E48" i="633"/>
  <c r="E49" i="633"/>
  <c r="E50" i="633"/>
  <c r="E51" i="633"/>
  <c r="E52" i="633"/>
  <c r="E53" i="633"/>
  <c r="E54" i="633"/>
  <c r="E55" i="633"/>
  <c r="E56" i="633"/>
  <c r="E57" i="633"/>
  <c r="E58" i="633"/>
  <c r="E59" i="633"/>
  <c r="E60" i="633"/>
  <c r="E61" i="633"/>
  <c r="E62" i="633"/>
  <c r="E63" i="633"/>
  <c r="E64" i="633"/>
  <c r="E65" i="633"/>
  <c r="E66" i="633"/>
  <c r="E67" i="633"/>
  <c r="E68" i="633"/>
  <c r="E69" i="633"/>
  <c r="E70" i="633"/>
  <c r="E71" i="633"/>
  <c r="E72" i="633"/>
  <c r="E73" i="633"/>
  <c r="E74" i="633"/>
  <c r="E75" i="633"/>
  <c r="E76" i="633"/>
  <c r="E77" i="633"/>
  <c r="E78" i="633"/>
  <c r="E79" i="633"/>
  <c r="E80" i="633"/>
  <c r="E81" i="633"/>
  <c r="E82" i="633"/>
  <c r="E83" i="633"/>
  <c r="E84" i="633"/>
  <c r="E85" i="633"/>
  <c r="E86" i="633"/>
  <c r="E87" i="633"/>
  <c r="E88" i="633"/>
  <c r="E89" i="633"/>
  <c r="E90" i="633"/>
  <c r="E91" i="633"/>
  <c r="E92" i="633"/>
  <c r="F5" i="633"/>
  <c r="F6" i="633"/>
  <c r="F7" i="633"/>
  <c r="F8" i="633"/>
  <c r="F9" i="633"/>
  <c r="F10" i="633"/>
  <c r="F11" i="633"/>
  <c r="F12" i="633"/>
  <c r="F13" i="633"/>
  <c r="F14" i="633"/>
  <c r="F15" i="633"/>
  <c r="F16" i="633"/>
  <c r="F17" i="633"/>
  <c r="F18" i="633"/>
  <c r="F19" i="633"/>
  <c r="F20" i="633"/>
  <c r="F21" i="633"/>
  <c r="F22" i="633"/>
  <c r="F23" i="633"/>
  <c r="F24" i="633"/>
  <c r="F25" i="633"/>
  <c r="F26" i="633"/>
  <c r="F27" i="633"/>
  <c r="F28" i="633"/>
  <c r="F29" i="633"/>
  <c r="F30" i="633"/>
  <c r="F31" i="633"/>
  <c r="F32" i="633"/>
  <c r="F33" i="633"/>
  <c r="F34" i="633"/>
  <c r="F35" i="633"/>
  <c r="F36" i="633"/>
  <c r="F37" i="633"/>
  <c r="F38" i="633"/>
  <c r="F39" i="633"/>
  <c r="F40" i="633"/>
  <c r="F41" i="633"/>
  <c r="F42" i="633"/>
  <c r="F43" i="633"/>
  <c r="F44" i="633"/>
  <c r="F45" i="633"/>
  <c r="F46" i="633"/>
  <c r="F47" i="633"/>
  <c r="F48" i="633"/>
  <c r="F49" i="633"/>
  <c r="F50" i="633"/>
  <c r="F51" i="633"/>
  <c r="F52" i="633"/>
  <c r="F53" i="633"/>
  <c r="F54" i="633"/>
  <c r="F55" i="633"/>
  <c r="F56" i="633"/>
  <c r="F57" i="633"/>
  <c r="F58" i="633"/>
  <c r="F59" i="633"/>
  <c r="F60" i="633"/>
  <c r="F61" i="633"/>
  <c r="F62" i="633"/>
  <c r="F63" i="633"/>
  <c r="F64" i="633"/>
  <c r="F65" i="633"/>
  <c r="F66" i="633"/>
  <c r="F67" i="633"/>
  <c r="F68" i="633"/>
  <c r="F69" i="633"/>
  <c r="F70" i="633"/>
  <c r="F71" i="633"/>
  <c r="F72" i="633"/>
  <c r="F73" i="633"/>
  <c r="F74" i="633"/>
  <c r="F75" i="633"/>
  <c r="F76" i="633"/>
  <c r="F77" i="633"/>
  <c r="F78" i="633"/>
  <c r="F79" i="633"/>
  <c r="F80" i="633"/>
  <c r="F81" i="633"/>
  <c r="F82" i="633"/>
  <c r="F83" i="633"/>
  <c r="F84" i="633"/>
  <c r="F85" i="633"/>
  <c r="F86" i="633"/>
  <c r="F87" i="633"/>
  <c r="F88" i="633"/>
  <c r="F89" i="633"/>
  <c r="F90" i="633"/>
  <c r="F91" i="633"/>
  <c r="F92" i="633"/>
  <c r="F4" i="633"/>
  <c r="E4" i="633" l="1"/>
  <c r="I25" i="641" l="1"/>
  <c r="I24" i="641"/>
  <c r="I23" i="641"/>
  <c r="I23" i="640"/>
  <c r="I22" i="640"/>
  <c r="I21" i="640"/>
  <c r="I23" i="639"/>
  <c r="I22" i="639"/>
  <c r="I21" i="639"/>
  <c r="I23" i="638"/>
  <c r="I22" i="638"/>
  <c r="I21" i="638"/>
  <c r="I23" i="637"/>
  <c r="I22" i="637"/>
  <c r="I21" i="637"/>
  <c r="I25" i="636"/>
  <c r="I24" i="636"/>
  <c r="I23" i="636"/>
  <c r="I22" i="635"/>
  <c r="I21" i="635"/>
  <c r="I23" i="635"/>
  <c r="I26" i="634"/>
  <c r="I25" i="634"/>
  <c r="I24" i="634"/>
  <c r="I23" i="634"/>
  <c r="I25" i="632"/>
  <c r="I24" i="632"/>
  <c r="I23" i="632"/>
  <c r="I25" i="631"/>
  <c r="I24" i="631"/>
  <c r="I23" i="631"/>
  <c r="I25" i="630"/>
  <c r="I24" i="630"/>
  <c r="I23" i="630"/>
  <c r="I25" i="629"/>
  <c r="I24" i="629"/>
  <c r="I23" i="629"/>
  <c r="I26" i="628"/>
  <c r="I25" i="628"/>
  <c r="I24" i="628"/>
  <c r="I23" i="628"/>
  <c r="I24" i="573"/>
  <c r="I23" i="573"/>
  <c r="I22" i="573"/>
  <c r="I24" i="249"/>
  <c r="I23" i="249"/>
  <c r="I22" i="249"/>
  <c r="I25" i="578"/>
  <c r="I24" i="578"/>
  <c r="I23" i="578"/>
  <c r="I25" i="576"/>
  <c r="I24" i="576"/>
  <c r="I23" i="576"/>
  <c r="I25" i="575"/>
  <c r="I24" i="575"/>
  <c r="I23" i="575"/>
  <c r="I25" i="620"/>
  <c r="I24" i="620"/>
  <c r="I23" i="620"/>
  <c r="I25" i="619"/>
  <c r="I24" i="619"/>
  <c r="I23" i="619"/>
  <c r="I25" i="577"/>
  <c r="I24" i="577"/>
  <c r="I23" i="577"/>
  <c r="I25" i="484"/>
  <c r="I24" i="484"/>
  <c r="I23" i="484"/>
  <c r="I25" i="166"/>
  <c r="I24" i="166"/>
  <c r="I23" i="166"/>
  <c r="I25" i="165"/>
  <c r="I24" i="165"/>
  <c r="I23" i="165"/>
  <c r="I25" i="574"/>
  <c r="I24" i="574"/>
  <c r="I23" i="574"/>
  <c r="I25" i="164"/>
  <c r="I24" i="164"/>
  <c r="I23" i="164"/>
  <c r="I25" i="163"/>
  <c r="I24" i="163"/>
  <c r="I23" i="163"/>
  <c r="I25" i="162"/>
  <c r="I24" i="162"/>
  <c r="I23" i="162"/>
  <c r="I25" i="595"/>
  <c r="I24" i="595"/>
  <c r="I23" i="595"/>
  <c r="I25" i="224"/>
  <c r="I24" i="224"/>
  <c r="I23" i="224"/>
  <c r="I25" i="223"/>
  <c r="I24" i="223"/>
  <c r="I23" i="223"/>
  <c r="I25" i="587"/>
  <c r="I24" i="587"/>
  <c r="I23" i="587"/>
  <c r="I25" i="586"/>
  <c r="I24" i="586"/>
  <c r="I23" i="586"/>
  <c r="I25" i="585"/>
  <c r="I24" i="585"/>
  <c r="I23" i="585"/>
  <c r="I25" i="584"/>
  <c r="I24" i="584"/>
  <c r="I23" i="584"/>
  <c r="I25" i="583"/>
  <c r="I24" i="583"/>
  <c r="I23" i="583"/>
  <c r="I25" i="582"/>
  <c r="I24" i="582"/>
  <c r="I23" i="582"/>
  <c r="I25" i="581"/>
  <c r="I24" i="581"/>
  <c r="I23" i="581"/>
  <c r="I25" i="579"/>
  <c r="I24" i="579"/>
  <c r="I23" i="579"/>
  <c r="I25" i="580"/>
  <c r="I24" i="580"/>
  <c r="I23" i="580"/>
  <c r="I25" i="572"/>
  <c r="I24" i="572"/>
  <c r="I23" i="572"/>
  <c r="I25" i="221"/>
  <c r="I24" i="221"/>
  <c r="I23" i="221"/>
  <c r="I25" i="570"/>
  <c r="I24" i="570"/>
  <c r="I23" i="570"/>
  <c r="I25" i="220"/>
  <c r="I24" i="220"/>
  <c r="I23" i="220"/>
  <c r="I25" i="615"/>
  <c r="I24" i="615"/>
  <c r="I23" i="615"/>
  <c r="I25" i="623"/>
  <c r="I24" i="623"/>
  <c r="I23" i="623"/>
  <c r="I25" i="622"/>
  <c r="I24" i="622"/>
  <c r="I23" i="622"/>
  <c r="I25" i="601"/>
  <c r="I24" i="601"/>
  <c r="I23" i="601"/>
  <c r="I25" i="600"/>
  <c r="I24" i="600"/>
  <c r="I23" i="600"/>
  <c r="I25" i="599"/>
  <c r="I24" i="599"/>
  <c r="I23" i="599"/>
  <c r="I25" i="598"/>
  <c r="I24" i="598"/>
  <c r="I23" i="598"/>
  <c r="I25" i="597"/>
  <c r="I24" i="597"/>
  <c r="I23" i="597"/>
  <c r="I25" i="596"/>
  <c r="I24" i="596"/>
  <c r="I23" i="596"/>
  <c r="I25" i="203"/>
  <c r="I24" i="203"/>
  <c r="I23" i="203"/>
  <c r="I25" i="627"/>
  <c r="I24" i="627"/>
  <c r="I23" i="627"/>
  <c r="I25" i="618"/>
  <c r="I24" i="618"/>
  <c r="I23" i="618"/>
  <c r="I25" i="616"/>
  <c r="I24" i="616"/>
  <c r="I23" i="616"/>
  <c r="I25" i="614"/>
  <c r="I24" i="614"/>
  <c r="I23" i="614"/>
  <c r="I25" i="613"/>
  <c r="I24" i="613"/>
  <c r="I23" i="613"/>
  <c r="I25" i="250"/>
  <c r="I24" i="250"/>
  <c r="I23" i="250"/>
  <c r="I25" i="609"/>
  <c r="I24" i="609"/>
  <c r="I23" i="609"/>
  <c r="I25" i="608"/>
  <c r="I24" i="608"/>
  <c r="I23" i="608"/>
  <c r="I25" i="607"/>
  <c r="I24" i="607"/>
  <c r="I23" i="607"/>
  <c r="I25" i="248"/>
  <c r="I24" i="248"/>
  <c r="I23" i="248"/>
  <c r="I25" i="625"/>
  <c r="I24" i="625"/>
  <c r="I23" i="625"/>
  <c r="I25" i="624"/>
  <c r="I24" i="624"/>
  <c r="I23" i="624"/>
  <c r="I25" i="606"/>
  <c r="I24" i="606"/>
  <c r="I23" i="606"/>
  <c r="I25" i="605"/>
  <c r="I24" i="605"/>
  <c r="I23" i="605"/>
  <c r="I25" i="604"/>
  <c r="I24" i="604"/>
  <c r="I23" i="604"/>
  <c r="I25" i="603"/>
  <c r="I24" i="603"/>
  <c r="I23" i="603"/>
  <c r="I25" i="621"/>
  <c r="I24" i="621"/>
  <c r="I23" i="621"/>
  <c r="I25" i="594"/>
  <c r="I24" i="594"/>
  <c r="I23" i="594"/>
  <c r="I25" i="593"/>
  <c r="I24" i="593"/>
  <c r="I23" i="593"/>
  <c r="I25" i="592"/>
  <c r="I24" i="592"/>
  <c r="I23" i="592"/>
  <c r="I25" i="591"/>
  <c r="I24" i="591"/>
  <c r="I23" i="591"/>
  <c r="I25" i="590"/>
  <c r="I24" i="590"/>
  <c r="I23" i="590"/>
  <c r="I25" i="602"/>
  <c r="I24" i="602"/>
  <c r="I23" i="602"/>
  <c r="I25" i="589"/>
  <c r="I24" i="589"/>
  <c r="I23" i="589"/>
  <c r="I25" i="588"/>
  <c r="I24" i="588"/>
  <c r="I23" i="588"/>
  <c r="I25" i="569"/>
  <c r="I24" i="569"/>
  <c r="I23" i="569"/>
  <c r="I25" i="568"/>
  <c r="I24" i="568"/>
  <c r="I23" i="568"/>
  <c r="I25" i="566"/>
  <c r="I24" i="566"/>
  <c r="I23" i="566"/>
  <c r="I25" i="565"/>
  <c r="I24" i="565"/>
  <c r="I23" i="565"/>
  <c r="I25" i="427"/>
  <c r="I24" i="427"/>
  <c r="I23" i="427"/>
  <c r="I25" i="426"/>
  <c r="I24" i="426"/>
  <c r="I23" i="426"/>
  <c r="I25" i="425"/>
  <c r="I24" i="425"/>
  <c r="I23" i="425"/>
  <c r="I25" i="561"/>
  <c r="I24" i="561"/>
  <c r="I23" i="561"/>
  <c r="I25" i="560"/>
  <c r="I24" i="560"/>
  <c r="I23" i="560"/>
  <c r="I26" i="420"/>
  <c r="I17" i="586"/>
  <c r="I17" i="582"/>
  <c r="I17" i="572"/>
  <c r="I17" i="221"/>
  <c r="I17" i="249"/>
  <c r="I17" i="641"/>
  <c r="I16" i="640"/>
  <c r="I16" i="639"/>
  <c r="I16" i="638"/>
  <c r="I16" i="637"/>
  <c r="I17" i="636"/>
  <c r="I16" i="635"/>
  <c r="I17" i="634"/>
  <c r="I17" i="632"/>
  <c r="I17" i="631"/>
  <c r="I17" i="630"/>
  <c r="I17" i="629"/>
  <c r="I17" i="628"/>
  <c r="I17" i="578"/>
  <c r="I17" i="576"/>
  <c r="I17" i="575"/>
  <c r="I17" i="620"/>
  <c r="I17" i="619"/>
  <c r="I17" i="577"/>
  <c r="I17" i="484"/>
  <c r="I17" i="166"/>
  <c r="I17" i="165"/>
  <c r="I17" i="574"/>
  <c r="I17" i="164"/>
  <c r="I17" i="163"/>
  <c r="I17" i="162"/>
  <c r="I17" i="595"/>
  <c r="I17" i="224"/>
  <c r="I17" i="223"/>
  <c r="I17" i="587"/>
  <c r="I17" i="585"/>
  <c r="I17" i="584"/>
  <c r="I17" i="583"/>
  <c r="I17" i="581"/>
  <c r="I17" i="579"/>
  <c r="I17" i="580"/>
  <c r="I16" i="573"/>
  <c r="I17" i="570"/>
  <c r="I17" i="220"/>
  <c r="I17" i="615"/>
  <c r="I17" i="623"/>
  <c r="I17" i="622"/>
  <c r="I17" i="601"/>
  <c r="I17" i="600"/>
  <c r="I17" i="599"/>
  <c r="I17" i="598"/>
  <c r="I17" i="597"/>
  <c r="I17" i="596"/>
  <c r="I17" i="203"/>
  <c r="I17" i="627"/>
  <c r="I17" i="618"/>
  <c r="I17" i="616"/>
  <c r="I17" i="614"/>
  <c r="I17" i="613"/>
  <c r="I17" i="250"/>
  <c r="I17" i="609"/>
  <c r="I17" i="608"/>
  <c r="I17" i="607"/>
  <c r="I17" i="248"/>
  <c r="I17" i="625"/>
  <c r="I17" i="624"/>
  <c r="I17" i="606"/>
  <c r="I17" i="605"/>
  <c r="I17" i="604"/>
  <c r="I17" i="603"/>
  <c r="I17" i="621"/>
  <c r="I17" i="594"/>
  <c r="I17" i="593"/>
  <c r="I17" i="592"/>
  <c r="I17" i="591"/>
  <c r="I17" i="590"/>
  <c r="I17" i="602"/>
  <c r="I17" i="589"/>
  <c r="I17" i="588"/>
  <c r="I17" i="569"/>
  <c r="I17" i="568"/>
  <c r="I17" i="566"/>
  <c r="I17" i="565"/>
  <c r="I17" i="427"/>
  <c r="I17" i="426"/>
  <c r="I17" i="425"/>
  <c r="I17" i="561"/>
  <c r="I17" i="560"/>
  <c r="I24" i="420"/>
  <c r="I25" i="420"/>
  <c r="I23" i="420"/>
  <c r="I18" i="420"/>
  <c r="I17" i="420"/>
  <c r="D26" i="560" l="1"/>
  <c r="G38" i="636" l="1"/>
  <c r="G37" i="636"/>
  <c r="G36" i="636"/>
  <c r="G35" i="636"/>
  <c r="G34" i="636"/>
  <c r="G33" i="636"/>
  <c r="G32" i="636"/>
  <c r="G31" i="636"/>
  <c r="G30" i="636"/>
  <c r="G36" i="635"/>
  <c r="G35" i="635"/>
  <c r="G34" i="635"/>
  <c r="G33" i="635"/>
  <c r="G32" i="635"/>
  <c r="G31" i="635"/>
  <c r="G30" i="635"/>
  <c r="G29" i="635"/>
  <c r="G28" i="635"/>
  <c r="A12" i="641"/>
  <c r="G10" i="641"/>
  <c r="G9" i="641"/>
  <c r="A12" i="640"/>
  <c r="G10" i="640"/>
  <c r="G9" i="640"/>
  <c r="A12" i="639"/>
  <c r="G10" i="639"/>
  <c r="G9" i="639"/>
  <c r="A12" i="638"/>
  <c r="G10" i="638"/>
  <c r="G9" i="638"/>
  <c r="A12" i="637"/>
  <c r="G10" i="637"/>
  <c r="G9" i="637"/>
  <c r="A12" i="636"/>
  <c r="G10" i="636"/>
  <c r="G9" i="636"/>
  <c r="A12" i="635"/>
  <c r="G10" i="635"/>
  <c r="G9" i="635"/>
  <c r="A52" i="641"/>
  <c r="A51" i="641"/>
  <c r="A50" i="641"/>
  <c r="F47" i="641"/>
  <c r="L45" i="641"/>
  <c r="H45" i="641"/>
  <c r="G45" i="641"/>
  <c r="G32" i="641"/>
  <c r="G31" i="641"/>
  <c r="D25" i="641"/>
  <c r="E25" i="641" s="1"/>
  <c r="G25" i="641" s="1"/>
  <c r="A25" i="641"/>
  <c r="F24" i="641"/>
  <c r="D24" i="641"/>
  <c r="E24" i="641" s="1"/>
  <c r="G24" i="641" s="1"/>
  <c r="A24" i="641"/>
  <c r="D23" i="641"/>
  <c r="E23" i="641" s="1"/>
  <c r="G23" i="641" s="1"/>
  <c r="A23" i="641"/>
  <c r="E17" i="641"/>
  <c r="B8" i="641"/>
  <c r="B7" i="641"/>
  <c r="B6" i="641"/>
  <c r="A2" i="641"/>
  <c r="A52" i="640"/>
  <c r="A51" i="640"/>
  <c r="A50" i="640"/>
  <c r="F47" i="640"/>
  <c r="L45" i="640"/>
  <c r="H45" i="640"/>
  <c r="G45" i="640"/>
  <c r="G36" i="640"/>
  <c r="G35" i="640"/>
  <c r="G34" i="640"/>
  <c r="G33" i="640"/>
  <c r="G32" i="640"/>
  <c r="G31" i="640"/>
  <c r="G30" i="640"/>
  <c r="G29" i="640"/>
  <c r="G28" i="640"/>
  <c r="D23" i="640"/>
  <c r="E23" i="640" s="1"/>
  <c r="G23" i="640" s="1"/>
  <c r="A23" i="640"/>
  <c r="F22" i="640"/>
  <c r="D22" i="640"/>
  <c r="E22" i="640" s="1"/>
  <c r="A22" i="640"/>
  <c r="D21" i="640"/>
  <c r="E21" i="640" s="1"/>
  <c r="G21" i="640" s="1"/>
  <c r="A21" i="640"/>
  <c r="E16" i="640"/>
  <c r="B8" i="640"/>
  <c r="B7" i="640"/>
  <c r="B6" i="640"/>
  <c r="A2" i="640"/>
  <c r="A52" i="639"/>
  <c r="A51" i="639"/>
  <c r="A50" i="639"/>
  <c r="F47" i="639"/>
  <c r="L45" i="639"/>
  <c r="H45" i="639"/>
  <c r="G45" i="639"/>
  <c r="G36" i="639"/>
  <c r="G35" i="639"/>
  <c r="G34" i="639"/>
  <c r="G33" i="639"/>
  <c r="G32" i="639"/>
  <c r="G31" i="639"/>
  <c r="G30" i="639"/>
  <c r="G29" i="639"/>
  <c r="G28" i="639"/>
  <c r="D23" i="639"/>
  <c r="E23" i="639" s="1"/>
  <c r="G23" i="639" s="1"/>
  <c r="A23" i="639"/>
  <c r="F22" i="639"/>
  <c r="D22" i="639"/>
  <c r="E22" i="639" s="1"/>
  <c r="A22" i="639"/>
  <c r="D21" i="639"/>
  <c r="E21" i="639" s="1"/>
  <c r="G21" i="639" s="1"/>
  <c r="A21" i="639"/>
  <c r="E16" i="639"/>
  <c r="B8" i="639"/>
  <c r="B7" i="639"/>
  <c r="B6" i="639"/>
  <c r="A2" i="639"/>
  <c r="A52" i="638"/>
  <c r="A51" i="638"/>
  <c r="A50" i="638"/>
  <c r="F47" i="638"/>
  <c r="L45" i="638"/>
  <c r="H45" i="638"/>
  <c r="G45" i="638"/>
  <c r="G36" i="638"/>
  <c r="G35" i="638"/>
  <c r="G34" i="638"/>
  <c r="G33" i="638"/>
  <c r="G32" i="638"/>
  <c r="G31" i="638"/>
  <c r="G30" i="638"/>
  <c r="G29" i="638"/>
  <c r="G28" i="638"/>
  <c r="D23" i="638"/>
  <c r="E23" i="638" s="1"/>
  <c r="G23" i="638" s="1"/>
  <c r="A23" i="638"/>
  <c r="F22" i="638"/>
  <c r="D22" i="638"/>
  <c r="E22" i="638" s="1"/>
  <c r="A22" i="638"/>
  <c r="D21" i="638"/>
  <c r="E21" i="638" s="1"/>
  <c r="G21" i="638" s="1"/>
  <c r="A21" i="638"/>
  <c r="E16" i="638"/>
  <c r="B8" i="638"/>
  <c r="B7" i="638"/>
  <c r="B6" i="638"/>
  <c r="A2" i="638"/>
  <c r="A52" i="637"/>
  <c r="A51" i="637"/>
  <c r="A50" i="637"/>
  <c r="F47" i="637"/>
  <c r="L45" i="637"/>
  <c r="H45" i="637"/>
  <c r="G45" i="637"/>
  <c r="G36" i="637"/>
  <c r="G35" i="637"/>
  <c r="G34" i="637"/>
  <c r="G33" i="637"/>
  <c r="G32" i="637"/>
  <c r="G31" i="637"/>
  <c r="G30" i="637"/>
  <c r="G29" i="637"/>
  <c r="G28" i="637"/>
  <c r="D23" i="637"/>
  <c r="E23" i="637" s="1"/>
  <c r="G23" i="637" s="1"/>
  <c r="A23" i="637"/>
  <c r="F22" i="637"/>
  <c r="D22" i="637"/>
  <c r="E22" i="637" s="1"/>
  <c r="A22" i="637"/>
  <c r="D21" i="637"/>
  <c r="E21" i="637" s="1"/>
  <c r="G21" i="637" s="1"/>
  <c r="A21" i="637"/>
  <c r="E16" i="637"/>
  <c r="B8" i="637"/>
  <c r="B7" i="637"/>
  <c r="B6" i="637"/>
  <c r="A2" i="637"/>
  <c r="A52" i="636"/>
  <c r="A51" i="636"/>
  <c r="A50" i="636"/>
  <c r="F47" i="636"/>
  <c r="L45" i="636"/>
  <c r="H45" i="636"/>
  <c r="G45" i="636"/>
  <c r="D25" i="636"/>
  <c r="E25" i="636" s="1"/>
  <c r="G25" i="636" s="1"/>
  <c r="A25" i="636"/>
  <c r="F24" i="636"/>
  <c r="D24" i="636"/>
  <c r="E24" i="636" s="1"/>
  <c r="A24" i="636"/>
  <c r="D23" i="636"/>
  <c r="E23" i="636" s="1"/>
  <c r="G23" i="636" s="1"/>
  <c r="A23" i="636"/>
  <c r="E17" i="636"/>
  <c r="B8" i="636"/>
  <c r="B7" i="636"/>
  <c r="B6" i="636"/>
  <c r="A2" i="636"/>
  <c r="A52" i="635"/>
  <c r="A51" i="635"/>
  <c r="A50" i="635"/>
  <c r="F47" i="635"/>
  <c r="L45" i="635"/>
  <c r="H45" i="635"/>
  <c r="G45" i="635"/>
  <c r="D23" i="635"/>
  <c r="E23" i="635" s="1"/>
  <c r="G23" i="635" s="1"/>
  <c r="A23" i="635"/>
  <c r="F22" i="635"/>
  <c r="D22" i="635"/>
  <c r="E22" i="635" s="1"/>
  <c r="A22" i="635"/>
  <c r="D21" i="635"/>
  <c r="E21" i="635" s="1"/>
  <c r="G21" i="635" s="1"/>
  <c r="A21" i="635"/>
  <c r="E16" i="635"/>
  <c r="B8" i="635"/>
  <c r="B7" i="635"/>
  <c r="B6" i="635"/>
  <c r="A2" i="635"/>
  <c r="G22" i="635" l="1"/>
  <c r="G40" i="641"/>
  <c r="G24" i="636"/>
  <c r="G22" i="637"/>
  <c r="G22" i="639"/>
  <c r="G24" i="639" s="1"/>
  <c r="G16" i="639" s="1"/>
  <c r="G40" i="636"/>
  <c r="G22" i="638"/>
  <c r="G24" i="638" s="1"/>
  <c r="G16" i="638" s="1"/>
  <c r="G22" i="640"/>
  <c r="G24" i="640" s="1"/>
  <c r="G16" i="640" s="1"/>
  <c r="G40" i="635"/>
  <c r="G27" i="641"/>
  <c r="G17" i="641" s="1"/>
  <c r="G40" i="640"/>
  <c r="G40" i="639"/>
  <c r="G40" i="638"/>
  <c r="G24" i="637"/>
  <c r="G16" i="637" s="1"/>
  <c r="G40" i="637"/>
  <c r="G26" i="636"/>
  <c r="G24" i="635"/>
  <c r="G16" i="635" s="1"/>
  <c r="G31" i="629"/>
  <c r="G32" i="629"/>
  <c r="G33" i="629"/>
  <c r="G32" i="574"/>
  <c r="G33" i="574"/>
  <c r="G34" i="574"/>
  <c r="G35" i="574"/>
  <c r="G36" i="574"/>
  <c r="G32" i="164"/>
  <c r="G33" i="164"/>
  <c r="G34" i="164"/>
  <c r="G35" i="164"/>
  <c r="G36" i="164"/>
  <c r="G32" i="163"/>
  <c r="G33" i="163"/>
  <c r="G34" i="163"/>
  <c r="G35" i="163"/>
  <c r="G36" i="163"/>
  <c r="G31" i="162"/>
  <c r="G32" i="162"/>
  <c r="G33" i="162"/>
  <c r="G34" i="162"/>
  <c r="G35" i="162"/>
  <c r="G36" i="162"/>
  <c r="G19" i="641" l="1"/>
  <c r="G46" i="641" s="1"/>
  <c r="G17" i="640"/>
  <c r="G46" i="640" s="1"/>
  <c r="H16" i="640" s="1"/>
  <c r="G17" i="639"/>
  <c r="G46" i="639" s="1"/>
  <c r="G17" i="638"/>
  <c r="G46" i="638" s="1"/>
  <c r="G17" i="637"/>
  <c r="G46" i="637" s="1"/>
  <c r="H16" i="637" s="1"/>
  <c r="G17" i="636"/>
  <c r="G17" i="635"/>
  <c r="G46" i="635" s="1"/>
  <c r="F24" i="618"/>
  <c r="H32" i="641" l="1"/>
  <c r="L32" i="641" s="1"/>
  <c r="H31" i="641"/>
  <c r="G47" i="641"/>
  <c r="G49" i="641" s="1"/>
  <c r="G50" i="641" s="1"/>
  <c r="E92" i="463" s="1"/>
  <c r="H25" i="641"/>
  <c r="L25" i="641" s="1"/>
  <c r="H24" i="641"/>
  <c r="L24" i="641" s="1"/>
  <c r="H23" i="641"/>
  <c r="H17" i="641"/>
  <c r="L16" i="640"/>
  <c r="L17" i="640" s="1"/>
  <c r="H17" i="640"/>
  <c r="H34" i="640"/>
  <c r="L34" i="640" s="1"/>
  <c r="H32" i="640"/>
  <c r="L32" i="640" s="1"/>
  <c r="H22" i="640"/>
  <c r="L22" i="640" s="1"/>
  <c r="H30" i="640"/>
  <c r="L30" i="640" s="1"/>
  <c r="H33" i="640"/>
  <c r="L33" i="640" s="1"/>
  <c r="H23" i="640"/>
  <c r="L23" i="640" s="1"/>
  <c r="H28" i="640"/>
  <c r="H35" i="640"/>
  <c r="L35" i="640" s="1"/>
  <c r="H36" i="640"/>
  <c r="L36" i="640" s="1"/>
  <c r="G47" i="640"/>
  <c r="G49" i="640" s="1"/>
  <c r="G50" i="640" s="1"/>
  <c r="E91" i="463" s="1"/>
  <c r="H29" i="640"/>
  <c r="L29" i="640" s="1"/>
  <c r="H31" i="640"/>
  <c r="L31" i="640" s="1"/>
  <c r="H21" i="640"/>
  <c r="G47" i="639"/>
  <c r="G49" i="639" s="1"/>
  <c r="G50" i="639" s="1"/>
  <c r="E90" i="463" s="1"/>
  <c r="H31" i="639"/>
  <c r="L31" i="639" s="1"/>
  <c r="H35" i="639"/>
  <c r="L35" i="639" s="1"/>
  <c r="H29" i="639"/>
  <c r="L29" i="639" s="1"/>
  <c r="H23" i="639"/>
  <c r="L23" i="639" s="1"/>
  <c r="H28" i="639"/>
  <c r="H30" i="639"/>
  <c r="L30" i="639" s="1"/>
  <c r="H22" i="639"/>
  <c r="L22" i="639" s="1"/>
  <c r="H32" i="639"/>
  <c r="L32" i="639" s="1"/>
  <c r="H36" i="639"/>
  <c r="L36" i="639" s="1"/>
  <c r="H33" i="639"/>
  <c r="L33" i="639" s="1"/>
  <c r="H21" i="639"/>
  <c r="H34" i="639"/>
  <c r="L34" i="639" s="1"/>
  <c r="H16" i="639"/>
  <c r="H31" i="638"/>
  <c r="L31" i="638" s="1"/>
  <c r="G47" i="638"/>
  <c r="G49" i="638" s="1"/>
  <c r="H35" i="638"/>
  <c r="L35" i="638" s="1"/>
  <c r="H34" i="638"/>
  <c r="L34" i="638" s="1"/>
  <c r="H36" i="638"/>
  <c r="L36" i="638" s="1"/>
  <c r="H21" i="638"/>
  <c r="H22" i="638"/>
  <c r="L22" i="638" s="1"/>
  <c r="H29" i="638"/>
  <c r="L29" i="638" s="1"/>
  <c r="H33" i="638"/>
  <c r="L33" i="638" s="1"/>
  <c r="H30" i="638"/>
  <c r="L30" i="638" s="1"/>
  <c r="H23" i="638"/>
  <c r="L23" i="638" s="1"/>
  <c r="H28" i="638"/>
  <c r="H32" i="638"/>
  <c r="L32" i="638" s="1"/>
  <c r="H16" i="638"/>
  <c r="L16" i="637"/>
  <c r="L17" i="637" s="1"/>
  <c r="H17" i="637"/>
  <c r="H31" i="637"/>
  <c r="L31" i="637" s="1"/>
  <c r="G47" i="637"/>
  <c r="G49" i="637" s="1"/>
  <c r="G50" i="637" s="1"/>
  <c r="E88" i="463" s="1"/>
  <c r="H35" i="637"/>
  <c r="L35" i="637" s="1"/>
  <c r="H34" i="637"/>
  <c r="L34" i="637" s="1"/>
  <c r="H33" i="637"/>
  <c r="L33" i="637" s="1"/>
  <c r="H29" i="637"/>
  <c r="L29" i="637" s="1"/>
  <c r="H28" i="637"/>
  <c r="H30" i="637"/>
  <c r="L30" i="637" s="1"/>
  <c r="H23" i="637"/>
  <c r="L23" i="637" s="1"/>
  <c r="H22" i="637"/>
  <c r="L22" i="637" s="1"/>
  <c r="H36" i="637"/>
  <c r="L36" i="637" s="1"/>
  <c r="H32" i="637"/>
  <c r="L32" i="637" s="1"/>
  <c r="H21" i="637"/>
  <c r="G19" i="636"/>
  <c r="G46" i="636" s="1"/>
  <c r="H34" i="635"/>
  <c r="L34" i="635" s="1"/>
  <c r="H33" i="635"/>
  <c r="L33" i="635" s="1"/>
  <c r="H30" i="635"/>
  <c r="L30" i="635" s="1"/>
  <c r="G47" i="635"/>
  <c r="G49" i="635" s="1"/>
  <c r="G50" i="635" s="1"/>
  <c r="E86" i="463" s="1"/>
  <c r="H35" i="635"/>
  <c r="L35" i="635" s="1"/>
  <c r="H32" i="635"/>
  <c r="L32" i="635" s="1"/>
  <c r="H31" i="635"/>
  <c r="L31" i="635" s="1"/>
  <c r="H36" i="635"/>
  <c r="L36" i="635" s="1"/>
  <c r="H28" i="635"/>
  <c r="H29" i="635"/>
  <c r="L29" i="635" s="1"/>
  <c r="H22" i="635"/>
  <c r="L22" i="635" s="1"/>
  <c r="H23" i="635"/>
  <c r="L23" i="635" s="1"/>
  <c r="H21" i="635"/>
  <c r="H16" i="635"/>
  <c r="F90" i="463" l="1"/>
  <c r="G90" i="633"/>
  <c r="H90" i="633" s="1"/>
  <c r="F91" i="463"/>
  <c r="G91" i="633"/>
  <c r="H91" i="633" s="1"/>
  <c r="F92" i="463"/>
  <c r="G92" i="633"/>
  <c r="H92" i="633" s="1"/>
  <c r="F88" i="463"/>
  <c r="G88" i="633"/>
  <c r="H88" i="633" s="1"/>
  <c r="F86" i="463"/>
  <c r="G86" i="633"/>
  <c r="H86" i="633" s="1"/>
  <c r="G50" i="638"/>
  <c r="E89" i="463" s="1"/>
  <c r="H19" i="641"/>
  <c r="L17" i="641"/>
  <c r="L19" i="641" s="1"/>
  <c r="L23" i="641"/>
  <c r="L27" i="641" s="1"/>
  <c r="H27" i="641"/>
  <c r="L31" i="641"/>
  <c r="L40" i="641" s="1"/>
  <c r="H40" i="641"/>
  <c r="H24" i="640"/>
  <c r="L21" i="640"/>
  <c r="L24" i="640" s="1"/>
  <c r="L28" i="640"/>
  <c r="L40" i="640" s="1"/>
  <c r="H40" i="640"/>
  <c r="H17" i="639"/>
  <c r="L16" i="639"/>
  <c r="L17" i="639" s="1"/>
  <c r="L28" i="639"/>
  <c r="L40" i="639" s="1"/>
  <c r="H40" i="639"/>
  <c r="L21" i="639"/>
  <c r="L24" i="639" s="1"/>
  <c r="H24" i="639"/>
  <c r="H17" i="638"/>
  <c r="L16" i="638"/>
  <c r="L17" i="638" s="1"/>
  <c r="H24" i="638"/>
  <c r="L21" i="638"/>
  <c r="L24" i="638" s="1"/>
  <c r="L28" i="638"/>
  <c r="L40" i="638" s="1"/>
  <c r="H40" i="638"/>
  <c r="L28" i="637"/>
  <c r="L40" i="637" s="1"/>
  <c r="H40" i="637"/>
  <c r="L21" i="637"/>
  <c r="L24" i="637" s="1"/>
  <c r="H24" i="637"/>
  <c r="H38" i="636"/>
  <c r="L38" i="636" s="1"/>
  <c r="H30" i="636"/>
  <c r="H32" i="636"/>
  <c r="L32" i="636" s="1"/>
  <c r="H37" i="636"/>
  <c r="L37" i="636" s="1"/>
  <c r="H34" i="636"/>
  <c r="L34" i="636" s="1"/>
  <c r="H35" i="636"/>
  <c r="L35" i="636" s="1"/>
  <c r="H31" i="636"/>
  <c r="L31" i="636" s="1"/>
  <c r="G47" i="636"/>
  <c r="G49" i="636" s="1"/>
  <c r="G50" i="636" s="1"/>
  <c r="E87" i="463" s="1"/>
  <c r="H36" i="636"/>
  <c r="L36" i="636" s="1"/>
  <c r="H33" i="636"/>
  <c r="L33" i="636" s="1"/>
  <c r="H23" i="636"/>
  <c r="H25" i="636"/>
  <c r="L25" i="636" s="1"/>
  <c r="H24" i="636"/>
  <c r="L24" i="636" s="1"/>
  <c r="H17" i="636"/>
  <c r="H40" i="635"/>
  <c r="L28" i="635"/>
  <c r="L40" i="635" s="1"/>
  <c r="H17" i="635"/>
  <c r="L16" i="635"/>
  <c r="L17" i="635" s="1"/>
  <c r="L21" i="635"/>
  <c r="L24" i="635" s="1"/>
  <c r="H24" i="635"/>
  <c r="F89" i="463" l="1"/>
  <c r="G89" i="633"/>
  <c r="H89" i="633" s="1"/>
  <c r="F87" i="463"/>
  <c r="G87" i="633"/>
  <c r="H87" i="633" s="1"/>
  <c r="H46" i="638"/>
  <c r="L46" i="641"/>
  <c r="J92" i="633" s="1"/>
  <c r="L46" i="640"/>
  <c r="J91" i="633" s="1"/>
  <c r="L46" i="638"/>
  <c r="J89" i="633" s="1"/>
  <c r="H46" i="641"/>
  <c r="H46" i="640"/>
  <c r="H46" i="639"/>
  <c r="L46" i="639"/>
  <c r="J90" i="633" s="1"/>
  <c r="H46" i="637"/>
  <c r="L46" i="637"/>
  <c r="J88" i="633" s="1"/>
  <c r="L17" i="636"/>
  <c r="L19" i="636" s="1"/>
  <c r="H19" i="636"/>
  <c r="L23" i="636"/>
  <c r="L26" i="636" s="1"/>
  <c r="H26" i="636"/>
  <c r="H40" i="636"/>
  <c r="L30" i="636"/>
  <c r="L40" i="636" s="1"/>
  <c r="L46" i="635"/>
  <c r="J86" i="633" s="1"/>
  <c r="H46" i="635"/>
  <c r="G10" i="634"/>
  <c r="G9" i="634"/>
  <c r="A12" i="634"/>
  <c r="D26" i="634"/>
  <c r="E26" i="634"/>
  <c r="G26" i="634" s="1"/>
  <c r="A26" i="634"/>
  <c r="G33" i="634"/>
  <c r="G40" i="634" s="1"/>
  <c r="A52" i="634"/>
  <c r="A51" i="634"/>
  <c r="A50" i="634"/>
  <c r="F47" i="634"/>
  <c r="L45" i="634"/>
  <c r="H45" i="634"/>
  <c r="G45" i="634"/>
  <c r="D25" i="634"/>
  <c r="E25" i="634" s="1"/>
  <c r="G25" i="634" s="1"/>
  <c r="A25" i="634"/>
  <c r="F24" i="634"/>
  <c r="D24" i="634"/>
  <c r="E24" i="634" s="1"/>
  <c r="A24" i="634"/>
  <c r="D23" i="634"/>
  <c r="E23" i="634" s="1"/>
  <c r="G23" i="634" s="1"/>
  <c r="A23" i="634"/>
  <c r="E17" i="634"/>
  <c r="B8" i="634"/>
  <c r="B7" i="634"/>
  <c r="B6" i="634"/>
  <c r="A2" i="634"/>
  <c r="H46" i="636" l="1"/>
  <c r="L46" i="636"/>
  <c r="J87" i="633" s="1"/>
  <c r="G24" i="634"/>
  <c r="G28" i="634"/>
  <c r="G17" i="634" s="1"/>
  <c r="G19" i="634" l="1"/>
  <c r="G46" i="634" s="1"/>
  <c r="H26" i="634" l="1"/>
  <c r="L26" i="634" s="1"/>
  <c r="H33" i="634"/>
  <c r="H24" i="634"/>
  <c r="L24" i="634" s="1"/>
  <c r="H25" i="634"/>
  <c r="L25" i="634" s="1"/>
  <c r="G47" i="634"/>
  <c r="G49" i="634" s="1"/>
  <c r="G50" i="634" s="1"/>
  <c r="E85" i="463" s="1"/>
  <c r="H23" i="634"/>
  <c r="H17" i="634"/>
  <c r="F85" i="463" l="1"/>
  <c r="G85" i="633"/>
  <c r="H85" i="633" s="1"/>
  <c r="H40" i="634"/>
  <c r="L33" i="634"/>
  <c r="L40" i="634" s="1"/>
  <c r="L23" i="634"/>
  <c r="L28" i="634" s="1"/>
  <c r="H28" i="634"/>
  <c r="H19" i="634"/>
  <c r="L17" i="634"/>
  <c r="L19" i="634" s="1"/>
  <c r="L46" i="634" l="1"/>
  <c r="J85" i="633" s="1"/>
  <c r="H46" i="634"/>
  <c r="S35" i="628" l="1"/>
  <c r="S34" i="628"/>
  <c r="S33" i="628"/>
  <c r="S32" i="628"/>
  <c r="S31" i="628"/>
  <c r="A25" i="630"/>
  <c r="A25" i="629"/>
  <c r="A25" i="561"/>
  <c r="A24" i="561"/>
  <c r="A23" i="561"/>
  <c r="A52" i="621" l="1"/>
  <c r="A51" i="621"/>
  <c r="A50" i="621"/>
  <c r="A52" i="632"/>
  <c r="A51" i="632"/>
  <c r="A50" i="632"/>
  <c r="A52" i="631"/>
  <c r="A51" i="631"/>
  <c r="A50" i="631"/>
  <c r="A52" i="630"/>
  <c r="A51" i="630"/>
  <c r="A50" i="630"/>
  <c r="A52" i="629"/>
  <c r="A51" i="629"/>
  <c r="A50" i="629"/>
  <c r="A52" i="628"/>
  <c r="A51" i="628"/>
  <c r="A50" i="628"/>
  <c r="A52" i="578"/>
  <c r="A51" i="578"/>
  <c r="A50" i="578"/>
  <c r="A52" i="576"/>
  <c r="A51" i="576"/>
  <c r="A50" i="576"/>
  <c r="A52" i="575"/>
  <c r="A51" i="575"/>
  <c r="A50" i="575"/>
  <c r="A52" i="620"/>
  <c r="A51" i="620"/>
  <c r="A50" i="620"/>
  <c r="A52" i="619"/>
  <c r="A51" i="619"/>
  <c r="A50" i="619"/>
  <c r="A52" i="577"/>
  <c r="A51" i="577"/>
  <c r="A50" i="577"/>
  <c r="A52" i="484"/>
  <c r="A51" i="484"/>
  <c r="A50" i="484"/>
  <c r="A52" i="166"/>
  <c r="A51" i="166"/>
  <c r="A50" i="166"/>
  <c r="A52" i="165"/>
  <c r="A51" i="165"/>
  <c r="A50" i="165"/>
  <c r="A52" i="574"/>
  <c r="A51" i="574"/>
  <c r="A50" i="574"/>
  <c r="A52" i="164"/>
  <c r="A51" i="164"/>
  <c r="A50" i="164"/>
  <c r="A52" i="163"/>
  <c r="A51" i="163"/>
  <c r="A50" i="163"/>
  <c r="A52" i="162"/>
  <c r="A51" i="162"/>
  <c r="A50" i="162"/>
  <c r="A52" i="595"/>
  <c r="A51" i="595"/>
  <c r="A50" i="595"/>
  <c r="A52" i="224"/>
  <c r="A51" i="224"/>
  <c r="A50" i="224"/>
  <c r="A52" i="223"/>
  <c r="A51" i="223"/>
  <c r="A50" i="223"/>
  <c r="A52" i="587"/>
  <c r="A51" i="587"/>
  <c r="A50" i="587"/>
  <c r="A53" i="586"/>
  <c r="A52" i="586"/>
  <c r="A51" i="586"/>
  <c r="A52" i="585"/>
  <c r="A51" i="585"/>
  <c r="A50" i="585"/>
  <c r="A52" i="584"/>
  <c r="A51" i="584"/>
  <c r="A50" i="584"/>
  <c r="A52" i="583"/>
  <c r="A51" i="583"/>
  <c r="A50" i="583"/>
  <c r="A53" i="582"/>
  <c r="A52" i="582"/>
  <c r="A51" i="582"/>
  <c r="A52" i="581"/>
  <c r="A51" i="581"/>
  <c r="A50" i="581"/>
  <c r="A52" i="579"/>
  <c r="A51" i="579"/>
  <c r="A50" i="579"/>
  <c r="A52" i="580"/>
  <c r="A51" i="580"/>
  <c r="A50" i="580"/>
  <c r="A52" i="573"/>
  <c r="A51" i="573"/>
  <c r="A50" i="573"/>
  <c r="A53" i="572"/>
  <c r="A52" i="572"/>
  <c r="A51" i="572"/>
  <c r="A53" i="221"/>
  <c r="A52" i="221"/>
  <c r="A51" i="221"/>
  <c r="A52" i="570"/>
  <c r="A51" i="570"/>
  <c r="A50" i="570"/>
  <c r="A52" i="220"/>
  <c r="A51" i="220"/>
  <c r="A50" i="220"/>
  <c r="A52" i="615"/>
  <c r="A51" i="615"/>
  <c r="A50" i="615"/>
  <c r="A52" i="623"/>
  <c r="A51" i="623"/>
  <c r="A50" i="623"/>
  <c r="A52" i="622"/>
  <c r="A51" i="622"/>
  <c r="A50" i="622"/>
  <c r="A52" i="601"/>
  <c r="A51" i="601"/>
  <c r="A50" i="601"/>
  <c r="A52" i="600"/>
  <c r="A51" i="600"/>
  <c r="A50" i="600"/>
  <c r="A52" i="599"/>
  <c r="A51" i="599"/>
  <c r="A50" i="599"/>
  <c r="A52" i="598"/>
  <c r="A51" i="598"/>
  <c r="A50" i="598"/>
  <c r="A52" i="597"/>
  <c r="A51" i="597"/>
  <c r="A50" i="597"/>
  <c r="A52" i="596"/>
  <c r="A51" i="596"/>
  <c r="A50" i="596"/>
  <c r="A52" i="203"/>
  <c r="A51" i="203"/>
  <c r="A50" i="203"/>
  <c r="A52" i="627"/>
  <c r="A51" i="627"/>
  <c r="A50" i="627"/>
  <c r="A52" i="618"/>
  <c r="A51" i="618"/>
  <c r="A50" i="618"/>
  <c r="A52" i="616"/>
  <c r="A51" i="616"/>
  <c r="A50" i="616"/>
  <c r="A52" i="614"/>
  <c r="A51" i="614"/>
  <c r="A50" i="614"/>
  <c r="A52" i="613"/>
  <c r="A51" i="613"/>
  <c r="A50" i="613"/>
  <c r="A52" i="250"/>
  <c r="A51" i="250"/>
  <c r="A50" i="250"/>
  <c r="A52" i="609"/>
  <c r="A51" i="609"/>
  <c r="A50" i="609"/>
  <c r="A52" i="608"/>
  <c r="A51" i="608"/>
  <c r="A50" i="608"/>
  <c r="A52" i="607"/>
  <c r="A51" i="607"/>
  <c r="A50" i="607"/>
  <c r="A52" i="248"/>
  <c r="A51" i="248"/>
  <c r="A50" i="248"/>
  <c r="A52" i="625"/>
  <c r="A51" i="625"/>
  <c r="A50" i="625"/>
  <c r="A52" i="624"/>
  <c r="A51" i="624"/>
  <c r="A50" i="624"/>
  <c r="A52" i="606"/>
  <c r="A51" i="606"/>
  <c r="A50" i="606"/>
  <c r="A52" i="605"/>
  <c r="A51" i="605"/>
  <c r="A50" i="605"/>
  <c r="A52" i="604"/>
  <c r="A51" i="604"/>
  <c r="A50" i="604"/>
  <c r="A52" i="603"/>
  <c r="A51" i="603"/>
  <c r="A50" i="603"/>
  <c r="A53" i="249"/>
  <c r="A52" i="249"/>
  <c r="A51" i="249"/>
  <c r="A52" i="594"/>
  <c r="A51" i="594"/>
  <c r="A50" i="594"/>
  <c r="A52" i="593"/>
  <c r="A51" i="593"/>
  <c r="A50" i="593"/>
  <c r="A52" i="592"/>
  <c r="A51" i="592"/>
  <c r="A50" i="592"/>
  <c r="A52" i="591"/>
  <c r="A51" i="591"/>
  <c r="A50" i="591"/>
  <c r="A52" i="590"/>
  <c r="A51" i="590"/>
  <c r="A50" i="590"/>
  <c r="A52" i="602"/>
  <c r="A51" i="602"/>
  <c r="A50" i="602"/>
  <c r="A52" i="589"/>
  <c r="A51" i="589"/>
  <c r="A50" i="589"/>
  <c r="A52" i="588"/>
  <c r="A51" i="588"/>
  <c r="A50" i="588"/>
  <c r="A53" i="569"/>
  <c r="A52" i="569"/>
  <c r="A51" i="569"/>
  <c r="A53" i="568"/>
  <c r="A52" i="568"/>
  <c r="A51" i="568"/>
  <c r="A52" i="566"/>
  <c r="A51" i="566"/>
  <c r="A50" i="566"/>
  <c r="A53" i="565"/>
  <c r="A52" i="565"/>
  <c r="A51" i="565"/>
  <c r="A52" i="427"/>
  <c r="A51" i="427"/>
  <c r="A50" i="427"/>
  <c r="A52" i="426"/>
  <c r="A51" i="426"/>
  <c r="A50" i="426"/>
  <c r="A52" i="425"/>
  <c r="A51" i="425"/>
  <c r="A50" i="425"/>
  <c r="A52" i="561"/>
  <c r="A51" i="561"/>
  <c r="A50" i="561"/>
  <c r="G10" i="632"/>
  <c r="G9" i="632"/>
  <c r="A12" i="632"/>
  <c r="G10" i="631"/>
  <c r="G9" i="631"/>
  <c r="A12" i="631"/>
  <c r="G10" i="630"/>
  <c r="G9" i="630"/>
  <c r="A12" i="630"/>
  <c r="G10" i="629"/>
  <c r="G9" i="629"/>
  <c r="A12" i="629"/>
  <c r="G10" i="628"/>
  <c r="G9" i="628"/>
  <c r="A12" i="628"/>
  <c r="G10" i="578"/>
  <c r="G9" i="578"/>
  <c r="A12" i="578"/>
  <c r="G10" i="576"/>
  <c r="G9" i="576"/>
  <c r="A12" i="576"/>
  <c r="G10" i="575"/>
  <c r="G9" i="575"/>
  <c r="A12" i="575"/>
  <c r="G10" i="620"/>
  <c r="G9" i="620"/>
  <c r="A12" i="620"/>
  <c r="G10" i="619"/>
  <c r="G9" i="619"/>
  <c r="A12" i="619"/>
  <c r="G10" i="577"/>
  <c r="G9" i="577"/>
  <c r="A12" i="577"/>
  <c r="G10" i="484"/>
  <c r="G9" i="484"/>
  <c r="A12" i="484"/>
  <c r="G10" i="166"/>
  <c r="G9" i="166"/>
  <c r="A12" i="166"/>
  <c r="G10" i="165"/>
  <c r="G9" i="165"/>
  <c r="A12" i="165"/>
  <c r="G10" i="574"/>
  <c r="G9" i="574"/>
  <c r="A12" i="574"/>
  <c r="G10" i="164"/>
  <c r="G9" i="164"/>
  <c r="A12" i="164"/>
  <c r="G10" i="163"/>
  <c r="G9" i="163"/>
  <c r="A12" i="163"/>
  <c r="G10" i="162"/>
  <c r="G9" i="162"/>
  <c r="A12" i="162"/>
  <c r="G10" i="595"/>
  <c r="G9" i="595"/>
  <c r="A12" i="595"/>
  <c r="G10" i="224"/>
  <c r="G9" i="224"/>
  <c r="A12" i="224"/>
  <c r="G10" i="223"/>
  <c r="G9" i="223"/>
  <c r="A12" i="223"/>
  <c r="G10" i="587"/>
  <c r="G9" i="587"/>
  <c r="A12" i="587"/>
  <c r="A12" i="586"/>
  <c r="G10" i="586"/>
  <c r="G9" i="586"/>
  <c r="G10" i="585"/>
  <c r="G9" i="585"/>
  <c r="A12" i="585"/>
  <c r="G10" i="584"/>
  <c r="G9" i="584"/>
  <c r="A12" i="584"/>
  <c r="G10" i="583"/>
  <c r="G9" i="583"/>
  <c r="A12" i="583"/>
  <c r="G10" i="582"/>
  <c r="G9" i="582"/>
  <c r="A12" i="582"/>
  <c r="G10" i="581"/>
  <c r="G9" i="581"/>
  <c r="A12" i="581"/>
  <c r="G10" i="579"/>
  <c r="G9" i="579"/>
  <c r="A12" i="579"/>
  <c r="G10" i="580"/>
  <c r="G9" i="580"/>
  <c r="A12" i="580"/>
  <c r="G10" i="573"/>
  <c r="G9" i="573"/>
  <c r="A12" i="573"/>
  <c r="G10" i="572"/>
  <c r="G9" i="572"/>
  <c r="A12" i="572"/>
  <c r="G10" i="221"/>
  <c r="G9" i="221"/>
  <c r="A12" i="221"/>
  <c r="G10" i="570"/>
  <c r="G9" i="570"/>
  <c r="A12" i="570"/>
  <c r="G10" i="220"/>
  <c r="G9" i="220"/>
  <c r="A12" i="220"/>
  <c r="G10" i="615"/>
  <c r="G9" i="615"/>
  <c r="A12" i="615"/>
  <c r="G10" i="623"/>
  <c r="G9" i="623"/>
  <c r="A12" i="623"/>
  <c r="G10" i="622"/>
  <c r="G9" i="622"/>
  <c r="A12" i="622"/>
  <c r="G10" i="601"/>
  <c r="G9" i="601"/>
  <c r="A12" i="601"/>
  <c r="G10" i="600"/>
  <c r="G9" i="600"/>
  <c r="A12" i="600"/>
  <c r="G10" i="599"/>
  <c r="G9" i="599"/>
  <c r="A12" i="599"/>
  <c r="G10" i="598"/>
  <c r="G9" i="598"/>
  <c r="A12" i="598"/>
  <c r="G10" i="597"/>
  <c r="G9" i="597"/>
  <c r="A12" i="597"/>
  <c r="G10" i="596"/>
  <c r="G9" i="596"/>
  <c r="A12" i="596"/>
  <c r="G10" i="203"/>
  <c r="G9" i="203"/>
  <c r="A12" i="203"/>
  <c r="G10" i="627"/>
  <c r="G9" i="627"/>
  <c r="A12" i="627"/>
  <c r="G10" i="618"/>
  <c r="G9" i="618"/>
  <c r="A12" i="618"/>
  <c r="G10" i="616"/>
  <c r="G9" i="616"/>
  <c r="A12" i="616"/>
  <c r="G10" i="614"/>
  <c r="G9" i="614"/>
  <c r="A12" i="614"/>
  <c r="G10" i="613"/>
  <c r="G9" i="613"/>
  <c r="A12" i="613"/>
  <c r="G10" i="250"/>
  <c r="G9" i="250"/>
  <c r="A12" i="250"/>
  <c r="G10" i="609"/>
  <c r="G9" i="609"/>
  <c r="A12" i="609"/>
  <c r="G10" i="608"/>
  <c r="G9" i="608"/>
  <c r="A12" i="608"/>
  <c r="G10" i="607"/>
  <c r="G9" i="607"/>
  <c r="A12" i="607"/>
  <c r="G10" i="248"/>
  <c r="G9" i="248"/>
  <c r="A12" i="248"/>
  <c r="G10" i="625"/>
  <c r="G9" i="625"/>
  <c r="A12" i="625"/>
  <c r="G10" i="624"/>
  <c r="G9" i="624"/>
  <c r="A12" i="624"/>
  <c r="G10" i="606"/>
  <c r="G9" i="606"/>
  <c r="A12" i="606"/>
  <c r="A12" i="605"/>
  <c r="G10" i="605"/>
  <c r="G9" i="605"/>
  <c r="G10" i="604"/>
  <c r="G9" i="604"/>
  <c r="A12" i="604"/>
  <c r="G10" i="603"/>
  <c r="G9" i="603"/>
  <c r="A12" i="603"/>
  <c r="G10" i="249"/>
  <c r="G9" i="249"/>
  <c r="A12" i="249"/>
  <c r="G10" i="621"/>
  <c r="G9" i="621"/>
  <c r="A12" i="621"/>
  <c r="G10" i="594"/>
  <c r="G9" i="594"/>
  <c r="A12" i="594"/>
  <c r="G10" i="593"/>
  <c r="G9" i="593"/>
  <c r="A12" i="593"/>
  <c r="A12" i="592"/>
  <c r="G10" i="592"/>
  <c r="G9" i="592"/>
  <c r="G10" i="591"/>
  <c r="G9" i="591"/>
  <c r="A12" i="591"/>
  <c r="G10" i="590"/>
  <c r="G9" i="590"/>
  <c r="A12" i="590"/>
  <c r="G10" i="602"/>
  <c r="G9" i="602"/>
  <c r="A12" i="602"/>
  <c r="G10" i="589"/>
  <c r="G9" i="589"/>
  <c r="A12" i="589"/>
  <c r="G10" i="588"/>
  <c r="G9" i="588"/>
  <c r="A12" i="588"/>
  <c r="G10" i="569"/>
  <c r="G9" i="569"/>
  <c r="A12" i="569"/>
  <c r="G10" i="568"/>
  <c r="G9" i="568"/>
  <c r="A12" i="568"/>
  <c r="G10" i="566"/>
  <c r="G9" i="566"/>
  <c r="A12" i="566"/>
  <c r="G10" i="565"/>
  <c r="G9" i="565"/>
  <c r="A12" i="565"/>
  <c r="G10" i="427"/>
  <c r="G9" i="427"/>
  <c r="A12" i="427"/>
  <c r="G10" i="426"/>
  <c r="G9" i="426"/>
  <c r="A12" i="426"/>
  <c r="G10" i="425"/>
  <c r="G9" i="425"/>
  <c r="A12" i="425"/>
  <c r="G10" i="561"/>
  <c r="G9" i="561"/>
  <c r="A12" i="561"/>
  <c r="G10" i="560"/>
  <c r="G9" i="560"/>
  <c r="A12" i="560"/>
  <c r="A52" i="560"/>
  <c r="A51" i="560"/>
  <c r="A50" i="560"/>
  <c r="B8" i="632"/>
  <c r="B7" i="632"/>
  <c r="B6" i="632"/>
  <c r="A2" i="632"/>
  <c r="B8" i="631"/>
  <c r="B7" i="631"/>
  <c r="B6" i="631"/>
  <c r="A2" i="631"/>
  <c r="B8" i="630"/>
  <c r="B7" i="630"/>
  <c r="B6" i="630"/>
  <c r="A2" i="630"/>
  <c r="B8" i="629"/>
  <c r="B7" i="629"/>
  <c r="B6" i="629"/>
  <c r="A2" i="629"/>
  <c r="B8" i="628"/>
  <c r="B7" i="628"/>
  <c r="B6" i="628"/>
  <c r="A2" i="628"/>
  <c r="B8" i="578"/>
  <c r="B7" i="578"/>
  <c r="B6" i="578"/>
  <c r="A2" i="578"/>
  <c r="B8" i="576"/>
  <c r="B7" i="576"/>
  <c r="B6" i="576"/>
  <c r="A2" i="576"/>
  <c r="B8" i="575"/>
  <c r="B7" i="575"/>
  <c r="B6" i="575"/>
  <c r="A2" i="575"/>
  <c r="B8" i="620"/>
  <c r="B7" i="620"/>
  <c r="B6" i="620"/>
  <c r="A2" i="620"/>
  <c r="B8" i="619"/>
  <c r="B7" i="619"/>
  <c r="B6" i="619"/>
  <c r="A2" i="619"/>
  <c r="B8" i="577"/>
  <c r="B7" i="577"/>
  <c r="B6" i="577"/>
  <c r="A2" i="577"/>
  <c r="B8" i="484"/>
  <c r="B7" i="484"/>
  <c r="B6" i="484"/>
  <c r="A2" i="484"/>
  <c r="B8" i="166"/>
  <c r="B7" i="166"/>
  <c r="B6" i="166"/>
  <c r="A2" i="166"/>
  <c r="B8" i="165"/>
  <c r="B7" i="165"/>
  <c r="B6" i="165"/>
  <c r="A2" i="165"/>
  <c r="B8" i="574"/>
  <c r="B7" i="574"/>
  <c r="B6" i="574"/>
  <c r="A2" i="574"/>
  <c r="B8" i="164"/>
  <c r="B7" i="164"/>
  <c r="B6" i="164"/>
  <c r="A2" i="164"/>
  <c r="B8" i="163"/>
  <c r="B7" i="163"/>
  <c r="B6" i="163"/>
  <c r="A2" i="163"/>
  <c r="B8" i="162"/>
  <c r="B7" i="162"/>
  <c r="B6" i="162"/>
  <c r="A2" i="162"/>
  <c r="B8" i="595"/>
  <c r="B7" i="595"/>
  <c r="B6" i="595"/>
  <c r="A2" i="595"/>
  <c r="B8" i="224"/>
  <c r="B7" i="224"/>
  <c r="B6" i="224"/>
  <c r="A2" i="224"/>
  <c r="B8" i="223"/>
  <c r="B7" i="223"/>
  <c r="B6" i="223"/>
  <c r="A2" i="223"/>
  <c r="B8" i="587"/>
  <c r="B7" i="587"/>
  <c r="B6" i="587"/>
  <c r="A2" i="587"/>
  <c r="B8" i="586"/>
  <c r="B7" i="586"/>
  <c r="B6" i="586"/>
  <c r="A2" i="586"/>
  <c r="B8" i="585"/>
  <c r="B7" i="585"/>
  <c r="B6" i="585"/>
  <c r="A2" i="585"/>
  <c r="B8" i="584"/>
  <c r="B7" i="584"/>
  <c r="B6" i="584"/>
  <c r="A2" i="584"/>
  <c r="B8" i="583"/>
  <c r="B7" i="583"/>
  <c r="B6" i="583"/>
  <c r="A2" i="583"/>
  <c r="B8" i="582"/>
  <c r="B7" i="582"/>
  <c r="B6" i="582"/>
  <c r="A2" i="582"/>
  <c r="B8" i="581"/>
  <c r="B7" i="581"/>
  <c r="B6" i="581"/>
  <c r="A2" i="581"/>
  <c r="B8" i="579"/>
  <c r="B7" i="579"/>
  <c r="B6" i="579"/>
  <c r="A2" i="579"/>
  <c r="B8" i="580"/>
  <c r="B7" i="580"/>
  <c r="B6" i="580"/>
  <c r="A2" i="580"/>
  <c r="B8" i="573"/>
  <c r="B7" i="573"/>
  <c r="B6" i="573"/>
  <c r="A2" i="573"/>
  <c r="B8" i="572"/>
  <c r="B7" i="572"/>
  <c r="B6" i="572"/>
  <c r="A2" i="572"/>
  <c r="B8" i="221"/>
  <c r="B7" i="221"/>
  <c r="B6" i="221"/>
  <c r="A2" i="221"/>
  <c r="B8" i="570"/>
  <c r="B7" i="570"/>
  <c r="B6" i="570"/>
  <c r="A2" i="570"/>
  <c r="B8" i="220"/>
  <c r="B7" i="220"/>
  <c r="B6" i="220"/>
  <c r="A2" i="220"/>
  <c r="B8" i="615"/>
  <c r="B7" i="615"/>
  <c r="B6" i="615"/>
  <c r="A2" i="615"/>
  <c r="B8" i="623"/>
  <c r="B7" i="623"/>
  <c r="B6" i="623"/>
  <c r="A2" i="623"/>
  <c r="B8" i="622"/>
  <c r="B7" i="622"/>
  <c r="B6" i="622"/>
  <c r="A2" i="622"/>
  <c r="B8" i="601"/>
  <c r="B7" i="601"/>
  <c r="B6" i="601"/>
  <c r="A2" i="601"/>
  <c r="B8" i="600"/>
  <c r="B7" i="600"/>
  <c r="B6" i="600"/>
  <c r="A2" i="600"/>
  <c r="B8" i="599"/>
  <c r="B7" i="599"/>
  <c r="B6" i="599"/>
  <c r="A2" i="599"/>
  <c r="B8" i="598"/>
  <c r="B7" i="598"/>
  <c r="B6" i="598"/>
  <c r="A2" i="598"/>
  <c r="B8" i="597"/>
  <c r="B7" i="597"/>
  <c r="B6" i="597"/>
  <c r="A2" i="597"/>
  <c r="B8" i="596"/>
  <c r="B7" i="596"/>
  <c r="B6" i="596"/>
  <c r="A2" i="596"/>
  <c r="B8" i="203"/>
  <c r="B7" i="203"/>
  <c r="B6" i="203"/>
  <c r="A2" i="203"/>
  <c r="B8" i="627"/>
  <c r="B7" i="627"/>
  <c r="B6" i="627"/>
  <c r="A2" i="627"/>
  <c r="B8" i="618"/>
  <c r="B7" i="618"/>
  <c r="B6" i="618"/>
  <c r="A2" i="618"/>
  <c r="B8" i="616"/>
  <c r="B7" i="616"/>
  <c r="B6" i="616"/>
  <c r="A2" i="616"/>
  <c r="B8" i="614"/>
  <c r="B7" i="614"/>
  <c r="B6" i="614"/>
  <c r="A2" i="614"/>
  <c r="B8" i="613"/>
  <c r="B7" i="613"/>
  <c r="B6" i="613"/>
  <c r="A2" i="613"/>
  <c r="B8" i="250"/>
  <c r="B7" i="250"/>
  <c r="B6" i="250"/>
  <c r="A2" i="250"/>
  <c r="B8" i="609"/>
  <c r="B7" i="609"/>
  <c r="B6" i="609"/>
  <c r="A2" i="609"/>
  <c r="B8" i="608"/>
  <c r="B7" i="608"/>
  <c r="B6" i="608"/>
  <c r="A2" i="608"/>
  <c r="B8" i="607"/>
  <c r="B7" i="607"/>
  <c r="B6" i="607"/>
  <c r="A2" i="607"/>
  <c r="B8" i="248"/>
  <c r="B7" i="248"/>
  <c r="B6" i="248"/>
  <c r="A2" i="248"/>
  <c r="B8" i="625"/>
  <c r="B7" i="625"/>
  <c r="B6" i="625"/>
  <c r="A2" i="625"/>
  <c r="B8" i="624"/>
  <c r="B7" i="624"/>
  <c r="B6" i="624"/>
  <c r="A2" i="624"/>
  <c r="B8" i="606"/>
  <c r="B7" i="606"/>
  <c r="B6" i="606"/>
  <c r="A2" i="606"/>
  <c r="B8" i="605"/>
  <c r="B7" i="605"/>
  <c r="B6" i="605"/>
  <c r="A2" i="605"/>
  <c r="B8" i="604"/>
  <c r="B7" i="604"/>
  <c r="B6" i="604"/>
  <c r="A2" i="604"/>
  <c r="B8" i="603"/>
  <c r="B7" i="603"/>
  <c r="B6" i="603"/>
  <c r="A2" i="603"/>
  <c r="B8" i="249"/>
  <c r="B7" i="249"/>
  <c r="B6" i="249"/>
  <c r="A2" i="249"/>
  <c r="B8" i="621"/>
  <c r="B7" i="621"/>
  <c r="B6" i="621"/>
  <c r="A2" i="621"/>
  <c r="B8" i="594"/>
  <c r="B7" i="594"/>
  <c r="B6" i="594"/>
  <c r="A2" i="594"/>
  <c r="B8" i="593"/>
  <c r="B7" i="593"/>
  <c r="B6" i="593"/>
  <c r="A2" i="593"/>
  <c r="B8" i="592"/>
  <c r="B7" i="592"/>
  <c r="B6" i="592"/>
  <c r="A2" i="592"/>
  <c r="B8" i="591"/>
  <c r="B7" i="591"/>
  <c r="B6" i="591"/>
  <c r="A2" i="591"/>
  <c r="B8" i="590"/>
  <c r="B7" i="590"/>
  <c r="B6" i="590"/>
  <c r="A2" i="590"/>
  <c r="B8" i="602"/>
  <c r="B7" i="602"/>
  <c r="B6" i="602"/>
  <c r="A2" i="602"/>
  <c r="B8" i="589"/>
  <c r="B7" i="589"/>
  <c r="B6" i="589"/>
  <c r="A2" i="589"/>
  <c r="B8" i="588"/>
  <c r="B7" i="588"/>
  <c r="B6" i="588"/>
  <c r="A2" i="588"/>
  <c r="B8" i="569"/>
  <c r="B7" i="569"/>
  <c r="B6" i="569"/>
  <c r="A2" i="569"/>
  <c r="B8" i="568"/>
  <c r="B7" i="568"/>
  <c r="B6" i="568"/>
  <c r="A2" i="568"/>
  <c r="B8" i="566"/>
  <c r="B7" i="566"/>
  <c r="B6" i="566"/>
  <c r="A2" i="566"/>
  <c r="B8" i="565"/>
  <c r="B7" i="565"/>
  <c r="B6" i="565"/>
  <c r="A2" i="565"/>
  <c r="B8" i="427"/>
  <c r="B7" i="427"/>
  <c r="B6" i="427"/>
  <c r="A2" i="427"/>
  <c r="B8" i="426"/>
  <c r="B7" i="426"/>
  <c r="B6" i="426"/>
  <c r="A2" i="426"/>
  <c r="B8" i="425"/>
  <c r="B7" i="425"/>
  <c r="B6" i="425"/>
  <c r="A2" i="425"/>
  <c r="B8" i="561"/>
  <c r="B7" i="561"/>
  <c r="B6" i="561"/>
  <c r="A2" i="561"/>
  <c r="B8" i="560"/>
  <c r="B7" i="560"/>
  <c r="B6" i="560"/>
  <c r="A2" i="560"/>
  <c r="A51" i="420"/>
  <c r="A50" i="420"/>
  <c r="A52" i="420"/>
  <c r="A2" i="420"/>
  <c r="B8" i="420"/>
  <c r="B7" i="420"/>
  <c r="B6" i="420"/>
  <c r="A12" i="420"/>
  <c r="G10" i="420"/>
  <c r="G9" i="420"/>
  <c r="G31" i="580"/>
  <c r="G32" i="632" l="1"/>
  <c r="G40" i="632" s="1"/>
  <c r="G32" i="631"/>
  <c r="G40" i="631" s="1"/>
  <c r="F47" i="632"/>
  <c r="L45" i="632"/>
  <c r="H45" i="632"/>
  <c r="G45" i="632"/>
  <c r="D25" i="632"/>
  <c r="E25" i="632" s="1"/>
  <c r="G25" i="632" s="1"/>
  <c r="A25" i="632"/>
  <c r="F24" i="632"/>
  <c r="D24" i="632"/>
  <c r="E24" i="632" s="1"/>
  <c r="G24" i="632" s="1"/>
  <c r="A24" i="632"/>
  <c r="D23" i="632"/>
  <c r="E23" i="632" s="1"/>
  <c r="G23" i="632" s="1"/>
  <c r="A23" i="632"/>
  <c r="E17" i="632"/>
  <c r="F47" i="631"/>
  <c r="L45" i="631"/>
  <c r="H45" i="631"/>
  <c r="G45" i="631"/>
  <c r="D25" i="631"/>
  <c r="E25" i="631" s="1"/>
  <c r="G25" i="631" s="1"/>
  <c r="A25" i="631"/>
  <c r="F24" i="631"/>
  <c r="D24" i="631"/>
  <c r="E24" i="631" s="1"/>
  <c r="G24" i="631" s="1"/>
  <c r="A24" i="631"/>
  <c r="D23" i="631"/>
  <c r="E23" i="631" s="1"/>
  <c r="G23" i="631" s="1"/>
  <c r="A23" i="631"/>
  <c r="E17" i="631"/>
  <c r="G28" i="632" l="1"/>
  <c r="G17" i="632" s="1"/>
  <c r="G28" i="631"/>
  <c r="G17" i="631" s="1"/>
  <c r="G19" i="632" l="1"/>
  <c r="G46" i="632" s="1"/>
  <c r="H17" i="632" s="1"/>
  <c r="G19" i="631"/>
  <c r="G46" i="631" s="1"/>
  <c r="G31" i="607"/>
  <c r="D25" i="630"/>
  <c r="E25" i="630" s="1"/>
  <c r="G25" i="630" s="1"/>
  <c r="D24" i="630"/>
  <c r="E24" i="630" s="1"/>
  <c r="G24" i="630" s="1"/>
  <c r="A24" i="630"/>
  <c r="D23" i="630"/>
  <c r="E23" i="630" s="1"/>
  <c r="G23" i="630" s="1"/>
  <c r="A23" i="630"/>
  <c r="D25" i="629"/>
  <c r="E25" i="629" s="1"/>
  <c r="G25" i="629" s="1"/>
  <c r="A26" i="628"/>
  <c r="D26" i="628"/>
  <c r="E26" i="628" s="1"/>
  <c r="G26" i="628" s="1"/>
  <c r="D24" i="629"/>
  <c r="E24" i="629" s="1"/>
  <c r="A24" i="629"/>
  <c r="D23" i="629"/>
  <c r="E23" i="629" s="1"/>
  <c r="G23" i="629" s="1"/>
  <c r="A23" i="629"/>
  <c r="G32" i="630"/>
  <c r="G31" i="630"/>
  <c r="G30" i="630"/>
  <c r="G30" i="629"/>
  <c r="G40" i="629" s="1"/>
  <c r="D23" i="628"/>
  <c r="E23" i="628" s="1"/>
  <c r="G23" i="628" s="1"/>
  <c r="D24" i="628"/>
  <c r="E24" i="628" s="1"/>
  <c r="D25" i="628"/>
  <c r="E25" i="628" s="1"/>
  <c r="G25" i="628" s="1"/>
  <c r="A25" i="628"/>
  <c r="A24" i="628"/>
  <c r="A23" i="628"/>
  <c r="G39" i="628"/>
  <c r="G38" i="628"/>
  <c r="G37" i="628"/>
  <c r="G36" i="628"/>
  <c r="G35" i="628"/>
  <c r="G34" i="628"/>
  <c r="G33" i="628"/>
  <c r="G32" i="628"/>
  <c r="F47" i="630"/>
  <c r="L45" i="630"/>
  <c r="H45" i="630"/>
  <c r="G45" i="630"/>
  <c r="E17" i="630"/>
  <c r="F47" i="629"/>
  <c r="G45" i="629"/>
  <c r="E17" i="629"/>
  <c r="F47" i="628"/>
  <c r="L45" i="628"/>
  <c r="H45" i="628"/>
  <c r="G45" i="628"/>
  <c r="F24" i="628"/>
  <c r="E17" i="628"/>
  <c r="G40" i="630" l="1"/>
  <c r="G40" i="628"/>
  <c r="L17" i="632"/>
  <c r="L19" i="632" s="1"/>
  <c r="H19" i="632"/>
  <c r="H32" i="632"/>
  <c r="H25" i="632"/>
  <c r="L25" i="632" s="1"/>
  <c r="G47" i="632"/>
  <c r="G49" i="632" s="1"/>
  <c r="H23" i="632"/>
  <c r="H24" i="632"/>
  <c r="L24" i="632" s="1"/>
  <c r="H32" i="631"/>
  <c r="G47" i="631"/>
  <c r="G49" i="631" s="1"/>
  <c r="H23" i="631"/>
  <c r="H25" i="631"/>
  <c r="L25" i="631" s="1"/>
  <c r="H24" i="631"/>
  <c r="L24" i="631" s="1"/>
  <c r="H17" i="631"/>
  <c r="G24" i="629"/>
  <c r="G26" i="629" s="1"/>
  <c r="G17" i="629" s="1"/>
  <c r="G24" i="628"/>
  <c r="G27" i="628" s="1"/>
  <c r="G17" i="628" s="1"/>
  <c r="G26" i="630"/>
  <c r="G17" i="630" s="1"/>
  <c r="G50" i="631" l="1"/>
  <c r="E83" i="463" s="1"/>
  <c r="G50" i="632"/>
  <c r="E84" i="463" s="1"/>
  <c r="L23" i="632"/>
  <c r="L28" i="632" s="1"/>
  <c r="H28" i="632"/>
  <c r="L32" i="632"/>
  <c r="L40" i="632" s="1"/>
  <c r="H40" i="632"/>
  <c r="L17" i="631"/>
  <c r="L19" i="631" s="1"/>
  <c r="H19" i="631"/>
  <c r="H28" i="631"/>
  <c r="L23" i="631"/>
  <c r="L28" i="631" s="1"/>
  <c r="L32" i="631"/>
  <c r="L40" i="631" s="1"/>
  <c r="H40" i="631"/>
  <c r="G19" i="630"/>
  <c r="G46" i="630" s="1"/>
  <c r="H32" i="630" s="1"/>
  <c r="L32" i="630" s="1"/>
  <c r="G19" i="629"/>
  <c r="G46" i="629" s="1"/>
  <c r="G19" i="628"/>
  <c r="G46" i="628" s="1"/>
  <c r="H26" i="628" s="1"/>
  <c r="L26" i="628" s="1"/>
  <c r="F84" i="463" l="1"/>
  <c r="G84" i="633"/>
  <c r="H84" i="633" s="1"/>
  <c r="F83" i="463"/>
  <c r="G83" i="633"/>
  <c r="H83" i="633" s="1"/>
  <c r="H33" i="629"/>
  <c r="L33" i="629" s="1"/>
  <c r="H32" i="629"/>
  <c r="L32" i="629" s="1"/>
  <c r="H46" i="632"/>
  <c r="L46" i="632"/>
  <c r="J84" i="633" s="1"/>
  <c r="H46" i="631"/>
  <c r="L46" i="631"/>
  <c r="J83" i="633" s="1"/>
  <c r="H17" i="628"/>
  <c r="H19" i="628" s="1"/>
  <c r="H38" i="628"/>
  <c r="L38" i="628" s="1"/>
  <c r="H36" i="628"/>
  <c r="L36" i="628" s="1"/>
  <c r="H37" i="628"/>
  <c r="L37" i="628" s="1"/>
  <c r="H39" i="628"/>
  <c r="L39" i="628" s="1"/>
  <c r="H34" i="628"/>
  <c r="L34" i="628" s="1"/>
  <c r="H35" i="628"/>
  <c r="L35" i="628" s="1"/>
  <c r="H32" i="628"/>
  <c r="H33" i="628"/>
  <c r="L33" i="628" s="1"/>
  <c r="H31" i="630"/>
  <c r="L31" i="630" s="1"/>
  <c r="H30" i="630"/>
  <c r="G47" i="630"/>
  <c r="G49" i="630" s="1"/>
  <c r="H25" i="630"/>
  <c r="L25" i="630" s="1"/>
  <c r="H24" i="630"/>
  <c r="L24" i="630" s="1"/>
  <c r="H23" i="630"/>
  <c r="H17" i="630"/>
  <c r="H31" i="629"/>
  <c r="L31" i="629" s="1"/>
  <c r="H23" i="629"/>
  <c r="G47" i="629"/>
  <c r="G49" i="629" s="1"/>
  <c r="H24" i="629"/>
  <c r="L24" i="629" s="1"/>
  <c r="H30" i="629"/>
  <c r="H25" i="629"/>
  <c r="L25" i="629" s="1"/>
  <c r="H17" i="629"/>
  <c r="G47" i="628"/>
  <c r="G49" i="628" s="1"/>
  <c r="H23" i="628"/>
  <c r="H24" i="628"/>
  <c r="L24" i="628" s="1"/>
  <c r="H25" i="628"/>
  <c r="L25" i="628" s="1"/>
  <c r="H40" i="630" l="1"/>
  <c r="H40" i="629"/>
  <c r="H27" i="628"/>
  <c r="L32" i="628"/>
  <c r="H40" i="628"/>
  <c r="G50" i="630"/>
  <c r="E82" i="463" s="1"/>
  <c r="G50" i="628"/>
  <c r="E80" i="463" s="1"/>
  <c r="G50" i="629"/>
  <c r="E81" i="463" s="1"/>
  <c r="L17" i="628"/>
  <c r="L19" i="628" s="1"/>
  <c r="L30" i="630"/>
  <c r="L40" i="630" s="1"/>
  <c r="H19" i="630"/>
  <c r="L17" i="630"/>
  <c r="L19" i="630" s="1"/>
  <c r="L23" i="630"/>
  <c r="L26" i="630" s="1"/>
  <c r="H26" i="630"/>
  <c r="L30" i="629"/>
  <c r="L40" i="629" s="1"/>
  <c r="H19" i="629"/>
  <c r="L17" i="629"/>
  <c r="L19" i="629" s="1"/>
  <c r="L23" i="629"/>
  <c r="L26" i="629" s="1"/>
  <c r="H26" i="629"/>
  <c r="L23" i="628"/>
  <c r="L27" i="628" s="1"/>
  <c r="L40" i="628"/>
  <c r="F81" i="463" l="1"/>
  <c r="G81" i="633"/>
  <c r="H81" i="633" s="1"/>
  <c r="F82" i="463"/>
  <c r="G82" i="633"/>
  <c r="H82" i="633" s="1"/>
  <c r="F80" i="463"/>
  <c r="G80" i="633"/>
  <c r="H80" i="633" s="1"/>
  <c r="H46" i="630"/>
  <c r="H46" i="628"/>
  <c r="L46" i="628"/>
  <c r="J80" i="633" s="1"/>
  <c r="L46" i="630"/>
  <c r="J82" i="633" s="1"/>
  <c r="L46" i="629"/>
  <c r="J81" i="633" s="1"/>
  <c r="G34" i="627" l="1"/>
  <c r="G33" i="627"/>
  <c r="F47" i="627"/>
  <c r="G32" i="627"/>
  <c r="F31" i="627"/>
  <c r="G31" i="627" s="1"/>
  <c r="D25" i="627"/>
  <c r="E25" i="627" s="1"/>
  <c r="G25" i="627" s="1"/>
  <c r="A25" i="627"/>
  <c r="F24" i="627"/>
  <c r="D24" i="627"/>
  <c r="E24" i="627" s="1"/>
  <c r="A24" i="627"/>
  <c r="D23" i="627"/>
  <c r="E23" i="627" s="1"/>
  <c r="G23" i="627" s="1"/>
  <c r="A23" i="627"/>
  <c r="E17" i="627"/>
  <c r="G33" i="203"/>
  <c r="G34" i="203"/>
  <c r="G35" i="203"/>
  <c r="G24" i="627" l="1"/>
  <c r="G27" i="627" s="1"/>
  <c r="G17" i="627" s="1"/>
  <c r="G40" i="627"/>
  <c r="G45" i="627"/>
  <c r="G19" i="627" l="1"/>
  <c r="G46" i="627" s="1"/>
  <c r="H34" i="627" l="1"/>
  <c r="L34" i="627" s="1"/>
  <c r="G47" i="627"/>
  <c r="G49" i="627" s="1"/>
  <c r="G50" i="627" s="1"/>
  <c r="E39" i="463" s="1"/>
  <c r="H31" i="627"/>
  <c r="H25" i="627"/>
  <c r="L25" i="627" s="1"/>
  <c r="H23" i="627"/>
  <c r="H32" i="627"/>
  <c r="L32" i="627" s="1"/>
  <c r="H33" i="627"/>
  <c r="L33" i="627" s="1"/>
  <c r="H24" i="627"/>
  <c r="L24" i="627" s="1"/>
  <c r="H17" i="627"/>
  <c r="F39" i="463" l="1"/>
  <c r="G39" i="633"/>
  <c r="H39" i="633" s="1"/>
  <c r="H40" i="627"/>
  <c r="L31" i="627"/>
  <c r="L40" i="627" s="1"/>
  <c r="H45" i="627"/>
  <c r="L45" i="627"/>
  <c r="H19" i="627"/>
  <c r="L17" i="627"/>
  <c r="L19" i="627" s="1"/>
  <c r="L23" i="627"/>
  <c r="L27" i="627" s="1"/>
  <c r="H27" i="627"/>
  <c r="L46" i="627" l="1"/>
  <c r="J39" i="633" s="1"/>
  <c r="H46" i="627"/>
  <c r="G30" i="625" l="1"/>
  <c r="G40" i="625" s="1"/>
  <c r="G30" i="624"/>
  <c r="G40" i="624" s="1"/>
  <c r="G31" i="605"/>
  <c r="G32" i="605"/>
  <c r="G33" i="605"/>
  <c r="G34" i="605"/>
  <c r="G35" i="605"/>
  <c r="G36" i="605"/>
  <c r="G37" i="605"/>
  <c r="G38" i="605"/>
  <c r="F47" i="625"/>
  <c r="L45" i="625"/>
  <c r="H45" i="625"/>
  <c r="G45" i="625"/>
  <c r="D25" i="625"/>
  <c r="E25" i="625" s="1"/>
  <c r="G25" i="625" s="1"/>
  <c r="A25" i="625"/>
  <c r="F24" i="625"/>
  <c r="D24" i="625"/>
  <c r="E24" i="625" s="1"/>
  <c r="A24" i="625"/>
  <c r="D23" i="625"/>
  <c r="E23" i="625" s="1"/>
  <c r="G23" i="625" s="1"/>
  <c r="A23" i="625"/>
  <c r="E17" i="625"/>
  <c r="F47" i="624"/>
  <c r="L45" i="624"/>
  <c r="H45" i="624"/>
  <c r="G45" i="624"/>
  <c r="D25" i="624"/>
  <c r="E25" i="624" s="1"/>
  <c r="G25" i="624" s="1"/>
  <c r="A25" i="624"/>
  <c r="F24" i="624"/>
  <c r="D24" i="624"/>
  <c r="E24" i="624" s="1"/>
  <c r="A24" i="624"/>
  <c r="D23" i="624"/>
  <c r="E23" i="624" s="1"/>
  <c r="G23" i="624" s="1"/>
  <c r="A23" i="624"/>
  <c r="E17" i="624"/>
  <c r="G32" i="623"/>
  <c r="G31" i="623"/>
  <c r="G24" i="625" l="1"/>
  <c r="G26" i="625" s="1"/>
  <c r="G17" i="625" s="1"/>
  <c r="G24" i="624"/>
  <c r="G26" i="624" s="1"/>
  <c r="G17" i="624" s="1"/>
  <c r="G19" i="625" l="1"/>
  <c r="G46" i="625" s="1"/>
  <c r="G19" i="624"/>
  <c r="G46" i="624" s="1"/>
  <c r="H17" i="624" l="1"/>
  <c r="L17" i="624" s="1"/>
  <c r="L19" i="624" s="1"/>
  <c r="H30" i="624"/>
  <c r="H23" i="625"/>
  <c r="H25" i="625"/>
  <c r="L25" i="625" s="1"/>
  <c r="H30" i="625"/>
  <c r="G47" i="625"/>
  <c r="G49" i="625" s="1"/>
  <c r="H24" i="625"/>
  <c r="L24" i="625" s="1"/>
  <c r="H17" i="625"/>
  <c r="H23" i="624"/>
  <c r="H24" i="624"/>
  <c r="L24" i="624" s="1"/>
  <c r="H25" i="624"/>
  <c r="L25" i="624" s="1"/>
  <c r="G47" i="624"/>
  <c r="G49" i="624" s="1"/>
  <c r="H19" i="624" l="1"/>
  <c r="L30" i="624"/>
  <c r="L40" i="624" s="1"/>
  <c r="H40" i="624"/>
  <c r="G50" i="624"/>
  <c r="E28" i="463" s="1"/>
  <c r="G50" i="625"/>
  <c r="E29" i="463" s="1"/>
  <c r="L23" i="625"/>
  <c r="L26" i="625" s="1"/>
  <c r="H26" i="625"/>
  <c r="L17" i="625"/>
  <c r="L19" i="625" s="1"/>
  <c r="H19" i="625"/>
  <c r="L30" i="625"/>
  <c r="L40" i="625" s="1"/>
  <c r="H40" i="625"/>
  <c r="L23" i="624"/>
  <c r="L26" i="624" s="1"/>
  <c r="H26" i="624"/>
  <c r="F28" i="463" l="1"/>
  <c r="G28" i="633"/>
  <c r="H28" i="633" s="1"/>
  <c r="F29" i="463"/>
  <c r="G29" i="633"/>
  <c r="H29" i="633" s="1"/>
  <c r="L46" i="625"/>
  <c r="J29" i="633" s="1"/>
  <c r="L46" i="624"/>
  <c r="J28" i="633" s="1"/>
  <c r="H46" i="625"/>
  <c r="H46" i="624"/>
  <c r="F47" i="623" l="1"/>
  <c r="G45" i="623"/>
  <c r="G40" i="623"/>
  <c r="D25" i="623"/>
  <c r="E25" i="623" s="1"/>
  <c r="G25" i="623" s="1"/>
  <c r="A25" i="623"/>
  <c r="F24" i="623"/>
  <c r="D24" i="623"/>
  <c r="E24" i="623" s="1"/>
  <c r="A24" i="623"/>
  <c r="D23" i="623"/>
  <c r="E23" i="623" s="1"/>
  <c r="G23" i="623" s="1"/>
  <c r="A23" i="623"/>
  <c r="E17" i="623"/>
  <c r="F47" i="622"/>
  <c r="G35" i="622"/>
  <c r="G34" i="622"/>
  <c r="G33" i="622"/>
  <c r="G32" i="622"/>
  <c r="G31" i="622"/>
  <c r="F31" i="622"/>
  <c r="D25" i="622"/>
  <c r="E25" i="622" s="1"/>
  <c r="G25" i="622" s="1"/>
  <c r="A25" i="622"/>
  <c r="F24" i="622"/>
  <c r="D24" i="622"/>
  <c r="E24" i="622" s="1"/>
  <c r="A24" i="622"/>
  <c r="D23" i="622"/>
  <c r="E23" i="622" s="1"/>
  <c r="G23" i="622" s="1"/>
  <c r="A23" i="622"/>
  <c r="E17" i="622"/>
  <c r="G38" i="621"/>
  <c r="G37" i="621"/>
  <c r="G36" i="621"/>
  <c r="G35" i="621"/>
  <c r="G34" i="621"/>
  <c r="G33" i="621"/>
  <c r="G32" i="621"/>
  <c r="F47" i="621"/>
  <c r="L45" i="621"/>
  <c r="H45" i="621"/>
  <c r="G45" i="621"/>
  <c r="D25" i="621"/>
  <c r="E25" i="621" s="1"/>
  <c r="G25" i="621" s="1"/>
  <c r="A25" i="621"/>
  <c r="F24" i="621"/>
  <c r="D24" i="621"/>
  <c r="E24" i="621" s="1"/>
  <c r="A24" i="621"/>
  <c r="D23" i="621"/>
  <c r="E23" i="621" s="1"/>
  <c r="G23" i="621" s="1"/>
  <c r="A23" i="621"/>
  <c r="E17" i="621"/>
  <c r="F47" i="620"/>
  <c r="L45" i="620"/>
  <c r="H45" i="620"/>
  <c r="G45" i="620"/>
  <c r="G30" i="620"/>
  <c r="G40" i="620" s="1"/>
  <c r="D25" i="620"/>
  <c r="E25" i="620" s="1"/>
  <c r="G25" i="620" s="1"/>
  <c r="A25" i="620"/>
  <c r="F24" i="620"/>
  <c r="D24" i="620"/>
  <c r="E24" i="620" s="1"/>
  <c r="A24" i="620"/>
  <c r="D23" i="620"/>
  <c r="E23" i="620" s="1"/>
  <c r="G23" i="620" s="1"/>
  <c r="A23" i="620"/>
  <c r="E17" i="620"/>
  <c r="F47" i="619"/>
  <c r="L45" i="619"/>
  <c r="H45" i="619"/>
  <c r="G45" i="619"/>
  <c r="G31" i="619"/>
  <c r="G30" i="619"/>
  <c r="G40" i="619" s="1"/>
  <c r="D25" i="619"/>
  <c r="E25" i="619" s="1"/>
  <c r="G25" i="619" s="1"/>
  <c r="A25" i="619"/>
  <c r="F24" i="619"/>
  <c r="D24" i="619"/>
  <c r="E24" i="619" s="1"/>
  <c r="A24" i="619"/>
  <c r="D23" i="619"/>
  <c r="E23" i="619" s="1"/>
  <c r="G23" i="619" s="1"/>
  <c r="A23" i="619"/>
  <c r="E17" i="619"/>
  <c r="G31" i="427"/>
  <c r="G31" i="618"/>
  <c r="G40" i="618" s="1"/>
  <c r="G39" i="616"/>
  <c r="G38" i="616"/>
  <c r="G37" i="616"/>
  <c r="G36" i="616"/>
  <c r="G35" i="616"/>
  <c r="G34" i="616"/>
  <c r="G33" i="616"/>
  <c r="G32" i="616"/>
  <c r="F31" i="616"/>
  <c r="G31" i="616" s="1"/>
  <c r="F47" i="618"/>
  <c r="L45" i="618"/>
  <c r="H45" i="618"/>
  <c r="G45" i="618"/>
  <c r="D25" i="618"/>
  <c r="E25" i="618" s="1"/>
  <c r="G25" i="618" s="1"/>
  <c r="A25" i="618"/>
  <c r="D24" i="618"/>
  <c r="E24" i="618" s="1"/>
  <c r="A24" i="618"/>
  <c r="D23" i="618"/>
  <c r="E23" i="618" s="1"/>
  <c r="G23" i="618" s="1"/>
  <c r="A23" i="618"/>
  <c r="E17" i="618"/>
  <c r="F47" i="616"/>
  <c r="L45" i="616"/>
  <c r="H45" i="616"/>
  <c r="G45" i="616"/>
  <c r="D25" i="616"/>
  <c r="E25" i="616" s="1"/>
  <c r="G25" i="616" s="1"/>
  <c r="A25" i="616"/>
  <c r="F24" i="616"/>
  <c r="D24" i="616"/>
  <c r="E24" i="616" s="1"/>
  <c r="A24" i="616"/>
  <c r="D23" i="616"/>
  <c r="E23" i="616" s="1"/>
  <c r="G23" i="616" s="1"/>
  <c r="A23" i="616"/>
  <c r="E17" i="616"/>
  <c r="F47" i="615"/>
  <c r="G32" i="615"/>
  <c r="G31" i="615"/>
  <c r="D25" i="615"/>
  <c r="E25" i="615" s="1"/>
  <c r="G25" i="615" s="1"/>
  <c r="A25" i="615"/>
  <c r="F24" i="615"/>
  <c r="D24" i="615"/>
  <c r="E24" i="615" s="1"/>
  <c r="A24" i="615"/>
  <c r="D23" i="615"/>
  <c r="E23" i="615" s="1"/>
  <c r="G23" i="615" s="1"/>
  <c r="A23" i="615"/>
  <c r="E17" i="615"/>
  <c r="G31" i="613"/>
  <c r="F47" i="614"/>
  <c r="L45" i="614"/>
  <c r="H45" i="614"/>
  <c r="G45" i="614"/>
  <c r="G30" i="614"/>
  <c r="G40" i="614" s="1"/>
  <c r="D25" i="614"/>
  <c r="E25" i="614" s="1"/>
  <c r="G25" i="614" s="1"/>
  <c r="A25" i="614"/>
  <c r="F24" i="614"/>
  <c r="D24" i="614"/>
  <c r="E24" i="614" s="1"/>
  <c r="A24" i="614"/>
  <c r="D23" i="614"/>
  <c r="E23" i="614" s="1"/>
  <c r="G23" i="614" s="1"/>
  <c r="A23" i="614"/>
  <c r="E17" i="614"/>
  <c r="G24" i="621" l="1"/>
  <c r="G40" i="615"/>
  <c r="G24" i="615"/>
  <c r="G24" i="620"/>
  <c r="G26" i="620" s="1"/>
  <c r="G17" i="620" s="1"/>
  <c r="G24" i="618"/>
  <c r="G26" i="618" s="1"/>
  <c r="G17" i="618" s="1"/>
  <c r="G40" i="621"/>
  <c r="G24" i="614"/>
  <c r="G26" i="614" s="1"/>
  <c r="G17" i="614" s="1"/>
  <c r="G24" i="623"/>
  <c r="G27" i="623" s="1"/>
  <c r="G17" i="623" s="1"/>
  <c r="G24" i="622"/>
  <c r="G27" i="622" s="1"/>
  <c r="G17" i="622" s="1"/>
  <c r="G40" i="622"/>
  <c r="G45" i="622"/>
  <c r="G28" i="621"/>
  <c r="G17" i="621" s="1"/>
  <c r="G24" i="619"/>
  <c r="G26" i="619" s="1"/>
  <c r="G17" i="619" s="1"/>
  <c r="G40" i="616"/>
  <c r="G24" i="616"/>
  <c r="G26" i="616" s="1"/>
  <c r="G17" i="616" s="1"/>
  <c r="G27" i="615"/>
  <c r="G17" i="615" s="1"/>
  <c r="G45" i="615"/>
  <c r="F47" i="613"/>
  <c r="L45" i="613"/>
  <c r="H45" i="613"/>
  <c r="G45" i="613"/>
  <c r="G30" i="613"/>
  <c r="D25" i="613"/>
  <c r="E25" i="613" s="1"/>
  <c r="G25" i="613" s="1"/>
  <c r="A25" i="613"/>
  <c r="F24" i="613"/>
  <c r="D24" i="613"/>
  <c r="E24" i="613" s="1"/>
  <c r="A24" i="613"/>
  <c r="D23" i="613"/>
  <c r="E23" i="613" s="1"/>
  <c r="G23" i="613" s="1"/>
  <c r="A23" i="613"/>
  <c r="E17" i="613"/>
  <c r="G33" i="250"/>
  <c r="G30" i="250"/>
  <c r="G31" i="250"/>
  <c r="G32" i="250"/>
  <c r="G30" i="609"/>
  <c r="F24" i="608"/>
  <c r="F47" i="609"/>
  <c r="L45" i="609"/>
  <c r="H45" i="609"/>
  <c r="G45" i="609"/>
  <c r="D25" i="609"/>
  <c r="E25" i="609" s="1"/>
  <c r="G25" i="609" s="1"/>
  <c r="A25" i="609"/>
  <c r="F24" i="609"/>
  <c r="D24" i="609"/>
  <c r="E24" i="609" s="1"/>
  <c r="A24" i="609"/>
  <c r="D23" i="609"/>
  <c r="E23" i="609" s="1"/>
  <c r="G23" i="609" s="1"/>
  <c r="A23" i="609"/>
  <c r="E17" i="609"/>
  <c r="F47" i="608"/>
  <c r="L45" i="608"/>
  <c r="H45" i="608"/>
  <c r="G45" i="608"/>
  <c r="G31" i="608"/>
  <c r="G40" i="608" s="1"/>
  <c r="D25" i="608"/>
  <c r="E25" i="608" s="1"/>
  <c r="G25" i="608" s="1"/>
  <c r="A25" i="608"/>
  <c r="D24" i="608"/>
  <c r="E24" i="608" s="1"/>
  <c r="A24" i="608"/>
  <c r="D23" i="608"/>
  <c r="E23" i="608" s="1"/>
  <c r="G23" i="608" s="1"/>
  <c r="A23" i="608"/>
  <c r="E17" i="608"/>
  <c r="F47" i="607"/>
  <c r="L45" i="607"/>
  <c r="H45" i="607"/>
  <c r="G45" i="607"/>
  <c r="G30" i="607"/>
  <c r="G40" i="607" s="1"/>
  <c r="D25" i="607"/>
  <c r="E25" i="607" s="1"/>
  <c r="G25" i="607" s="1"/>
  <c r="A25" i="607"/>
  <c r="D24" i="607"/>
  <c r="E24" i="607" s="1"/>
  <c r="A24" i="607"/>
  <c r="D23" i="607"/>
  <c r="E23" i="607" s="1"/>
  <c r="G23" i="607" s="1"/>
  <c r="A23" i="607"/>
  <c r="E17" i="607"/>
  <c r="G24" i="613" l="1"/>
  <c r="G26" i="613" s="1"/>
  <c r="G17" i="613" s="1"/>
  <c r="G40" i="613"/>
  <c r="G24" i="607"/>
  <c r="G26" i="607" s="1"/>
  <c r="G17" i="607" s="1"/>
  <c r="G40" i="609"/>
  <c r="G19" i="623"/>
  <c r="G46" i="623" s="1"/>
  <c r="G19" i="622"/>
  <c r="G46" i="622" s="1"/>
  <c r="G19" i="621"/>
  <c r="G46" i="621" s="1"/>
  <c r="G19" i="620"/>
  <c r="G46" i="620" s="1"/>
  <c r="G19" i="619"/>
  <c r="G46" i="619" s="1"/>
  <c r="H17" i="619" s="1"/>
  <c r="G19" i="618"/>
  <c r="G46" i="618" s="1"/>
  <c r="H31" i="618" s="1"/>
  <c r="G19" i="616"/>
  <c r="G46" i="616" s="1"/>
  <c r="G19" i="615"/>
  <c r="G46" i="615" s="1"/>
  <c r="G19" i="614"/>
  <c r="G46" i="614" s="1"/>
  <c r="H30" i="614" s="1"/>
  <c r="G40" i="250"/>
  <c r="G24" i="608"/>
  <c r="G26" i="608" s="1"/>
  <c r="G17" i="608" s="1"/>
  <c r="G24" i="609"/>
  <c r="G26" i="609" s="1"/>
  <c r="G17" i="609" s="1"/>
  <c r="G40" i="249"/>
  <c r="L31" i="618" l="1"/>
  <c r="L40" i="618" s="1"/>
  <c r="H40" i="618"/>
  <c r="H40" i="614"/>
  <c r="L30" i="614"/>
  <c r="L40" i="614" s="1"/>
  <c r="H34" i="621"/>
  <c r="L34" i="621" s="1"/>
  <c r="H33" i="621"/>
  <c r="L33" i="621" s="1"/>
  <c r="H35" i="621"/>
  <c r="L35" i="621" s="1"/>
  <c r="H37" i="621"/>
  <c r="L37" i="621" s="1"/>
  <c r="H36" i="621"/>
  <c r="L36" i="621" s="1"/>
  <c r="H38" i="621"/>
  <c r="L38" i="621" s="1"/>
  <c r="H32" i="621"/>
  <c r="H32" i="616"/>
  <c r="L32" i="616" s="1"/>
  <c r="H31" i="616"/>
  <c r="H35" i="616"/>
  <c r="L35" i="616" s="1"/>
  <c r="H36" i="616"/>
  <c r="L36" i="616" s="1"/>
  <c r="H37" i="616"/>
  <c r="L37" i="616" s="1"/>
  <c r="H34" i="616"/>
  <c r="L34" i="616" s="1"/>
  <c r="H38" i="616"/>
  <c r="L38" i="616" s="1"/>
  <c r="H39" i="616"/>
  <c r="L39" i="616" s="1"/>
  <c r="H33" i="616"/>
  <c r="L33" i="616" s="1"/>
  <c r="H23" i="623"/>
  <c r="H31" i="623"/>
  <c r="H25" i="623"/>
  <c r="L25" i="623" s="1"/>
  <c r="G47" i="623"/>
  <c r="G49" i="623" s="1"/>
  <c r="H32" i="623"/>
  <c r="L32" i="623" s="1"/>
  <c r="H24" i="623"/>
  <c r="L24" i="623" s="1"/>
  <c r="H17" i="623"/>
  <c r="H34" i="622"/>
  <c r="L34" i="622" s="1"/>
  <c r="H32" i="622"/>
  <c r="L32" i="622" s="1"/>
  <c r="H23" i="622"/>
  <c r="H35" i="622"/>
  <c r="L35" i="622" s="1"/>
  <c r="H33" i="622"/>
  <c r="L33" i="622" s="1"/>
  <c r="H25" i="622"/>
  <c r="L25" i="622" s="1"/>
  <c r="H31" i="622"/>
  <c r="H44" i="622"/>
  <c r="G47" i="622"/>
  <c r="G49" i="622" s="1"/>
  <c r="H24" i="622"/>
  <c r="L24" i="622" s="1"/>
  <c r="H17" i="622"/>
  <c r="G47" i="621"/>
  <c r="G49" i="621" s="1"/>
  <c r="H24" i="621"/>
  <c r="L24" i="621" s="1"/>
  <c r="H23" i="621"/>
  <c r="H25" i="621"/>
  <c r="L25" i="621" s="1"/>
  <c r="H17" i="621"/>
  <c r="H25" i="620"/>
  <c r="L25" i="620" s="1"/>
  <c r="G47" i="620"/>
  <c r="G49" i="620" s="1"/>
  <c r="H23" i="620"/>
  <c r="H24" i="620"/>
  <c r="L24" i="620" s="1"/>
  <c r="H30" i="620"/>
  <c r="H17" i="620"/>
  <c r="H19" i="619"/>
  <c r="L17" i="619"/>
  <c r="L19" i="619" s="1"/>
  <c r="H31" i="619"/>
  <c r="L31" i="619" s="1"/>
  <c r="H30" i="619"/>
  <c r="H24" i="619"/>
  <c r="L24" i="619" s="1"/>
  <c r="G47" i="619"/>
  <c r="G49" i="619" s="1"/>
  <c r="H25" i="619"/>
  <c r="L25" i="619" s="1"/>
  <c r="H23" i="619"/>
  <c r="G47" i="618"/>
  <c r="G49" i="618" s="1"/>
  <c r="H24" i="618"/>
  <c r="L24" i="618" s="1"/>
  <c r="H25" i="618"/>
  <c r="L25" i="618" s="1"/>
  <c r="H23" i="618"/>
  <c r="H17" i="618"/>
  <c r="H24" i="616"/>
  <c r="L24" i="616" s="1"/>
  <c r="H25" i="616"/>
  <c r="L25" i="616" s="1"/>
  <c r="H23" i="616"/>
  <c r="G47" i="616"/>
  <c r="G49" i="616" s="1"/>
  <c r="H17" i="616"/>
  <c r="H32" i="615"/>
  <c r="L32" i="615" s="1"/>
  <c r="H31" i="615"/>
  <c r="H25" i="615"/>
  <c r="L25" i="615" s="1"/>
  <c r="H23" i="615"/>
  <c r="G47" i="615"/>
  <c r="G49" i="615" s="1"/>
  <c r="H24" i="615"/>
  <c r="L24" i="615" s="1"/>
  <c r="H17" i="615"/>
  <c r="H23" i="614"/>
  <c r="G47" i="614"/>
  <c r="G49" i="614" s="1"/>
  <c r="H25" i="614"/>
  <c r="L25" i="614" s="1"/>
  <c r="H24" i="614"/>
  <c r="L24" i="614" s="1"/>
  <c r="H17" i="614"/>
  <c r="G19" i="613"/>
  <c r="G46" i="613" s="1"/>
  <c r="G19" i="609"/>
  <c r="G46" i="609" s="1"/>
  <c r="H30" i="609" s="1"/>
  <c r="G19" i="608"/>
  <c r="G46" i="608" s="1"/>
  <c r="G19" i="607"/>
  <c r="G46" i="607" s="1"/>
  <c r="G38" i="606"/>
  <c r="G37" i="606"/>
  <c r="G36" i="606"/>
  <c r="G35" i="606"/>
  <c r="G34" i="606"/>
  <c r="G33" i="606"/>
  <c r="G32" i="606"/>
  <c r="G31" i="606"/>
  <c r="G30" i="606"/>
  <c r="G30" i="605"/>
  <c r="G40" i="605" s="1"/>
  <c r="G38" i="604"/>
  <c r="G37" i="604"/>
  <c r="G36" i="604"/>
  <c r="G35" i="604"/>
  <c r="G34" i="604"/>
  <c r="G33" i="604"/>
  <c r="G32" i="604"/>
  <c r="G31" i="604"/>
  <c r="G30" i="604"/>
  <c r="G38" i="603"/>
  <c r="G37" i="603"/>
  <c r="G36" i="603"/>
  <c r="G35" i="603"/>
  <c r="G34" i="603"/>
  <c r="F47" i="606"/>
  <c r="L45" i="606"/>
  <c r="H45" i="606"/>
  <c r="G45" i="606"/>
  <c r="D25" i="606"/>
  <c r="E25" i="606" s="1"/>
  <c r="G25" i="606" s="1"/>
  <c r="A25" i="606"/>
  <c r="F24" i="606"/>
  <c r="D24" i="606"/>
  <c r="E24" i="606" s="1"/>
  <c r="A24" i="606"/>
  <c r="D23" i="606"/>
  <c r="E23" i="606" s="1"/>
  <c r="G23" i="606" s="1"/>
  <c r="A23" i="606"/>
  <c r="E17" i="606"/>
  <c r="F47" i="605"/>
  <c r="L45" i="605"/>
  <c r="H45" i="605"/>
  <c r="G45" i="605"/>
  <c r="D25" i="605"/>
  <c r="E25" i="605" s="1"/>
  <c r="G25" i="605" s="1"/>
  <c r="A25" i="605"/>
  <c r="F24" i="605"/>
  <c r="D24" i="605"/>
  <c r="E24" i="605" s="1"/>
  <c r="A24" i="605"/>
  <c r="D23" i="605"/>
  <c r="E23" i="605" s="1"/>
  <c r="G23" i="605" s="1"/>
  <c r="A23" i="605"/>
  <c r="E17" i="605"/>
  <c r="F47" i="604"/>
  <c r="L45" i="604"/>
  <c r="H45" i="604"/>
  <c r="G45" i="604"/>
  <c r="D25" i="604"/>
  <c r="E25" i="604" s="1"/>
  <c r="G25" i="604" s="1"/>
  <c r="A25" i="604"/>
  <c r="F24" i="604"/>
  <c r="D24" i="604"/>
  <c r="E24" i="604" s="1"/>
  <c r="A24" i="604"/>
  <c r="D23" i="604"/>
  <c r="E23" i="604" s="1"/>
  <c r="G23" i="604" s="1"/>
  <c r="A23" i="604"/>
  <c r="E17" i="604"/>
  <c r="F47" i="603"/>
  <c r="L45" i="603"/>
  <c r="H45" i="603"/>
  <c r="G45" i="603"/>
  <c r="G33" i="603"/>
  <c r="G32" i="603"/>
  <c r="G31" i="603"/>
  <c r="G30" i="603"/>
  <c r="D25" i="603"/>
  <c r="E25" i="603" s="1"/>
  <c r="G25" i="603" s="1"/>
  <c r="A25" i="603"/>
  <c r="F24" i="603"/>
  <c r="D24" i="603"/>
  <c r="E24" i="603" s="1"/>
  <c r="G24" i="603" s="1"/>
  <c r="A24" i="603"/>
  <c r="D23" i="603"/>
  <c r="E23" i="603" s="1"/>
  <c r="G23" i="603" s="1"/>
  <c r="A23" i="603"/>
  <c r="E17" i="603"/>
  <c r="G30" i="249"/>
  <c r="G31" i="249"/>
  <c r="G32" i="249"/>
  <c r="G33" i="249"/>
  <c r="G34" i="249"/>
  <c r="G35" i="249"/>
  <c r="G36" i="249"/>
  <c r="G37" i="249"/>
  <c r="G38" i="249"/>
  <c r="G39" i="249"/>
  <c r="G24" i="604" l="1"/>
  <c r="H31" i="613"/>
  <c r="L31" i="613" s="1"/>
  <c r="H30" i="613"/>
  <c r="H17" i="608"/>
  <c r="H19" i="608" s="1"/>
  <c r="H31" i="608"/>
  <c r="H31" i="607"/>
  <c r="L31" i="607" s="1"/>
  <c r="H30" i="607"/>
  <c r="L32" i="621"/>
  <c r="L40" i="621" s="1"/>
  <c r="H40" i="621"/>
  <c r="G50" i="616"/>
  <c r="E37" i="463" s="1"/>
  <c r="G50" i="619"/>
  <c r="E75" i="463" s="1"/>
  <c r="G50" i="618"/>
  <c r="E38" i="463" s="1"/>
  <c r="G50" i="614"/>
  <c r="E36" i="463" s="1"/>
  <c r="G50" i="623"/>
  <c r="E48" i="463" s="1"/>
  <c r="G50" i="620"/>
  <c r="E76" i="463" s="1"/>
  <c r="G50" i="621"/>
  <c r="E22" i="463" s="1"/>
  <c r="G50" i="615"/>
  <c r="E49" i="463" s="1"/>
  <c r="G49" i="633" s="1"/>
  <c r="H49" i="633" s="1"/>
  <c r="G50" i="622"/>
  <c r="E47" i="463" s="1"/>
  <c r="L30" i="609"/>
  <c r="L40" i="609" s="1"/>
  <c r="H40" i="609"/>
  <c r="L31" i="616"/>
  <c r="L40" i="616" s="1"/>
  <c r="H40" i="616"/>
  <c r="L45" i="623"/>
  <c r="H45" i="623"/>
  <c r="L17" i="623"/>
  <c r="L19" i="623" s="1"/>
  <c r="H19" i="623"/>
  <c r="L31" i="623"/>
  <c r="L40" i="623" s="1"/>
  <c r="H40" i="623"/>
  <c r="L23" i="623"/>
  <c r="L27" i="623" s="1"/>
  <c r="H27" i="623"/>
  <c r="H27" i="622"/>
  <c r="L23" i="622"/>
  <c r="L27" i="622" s="1"/>
  <c r="H45" i="622"/>
  <c r="L44" i="622"/>
  <c r="L45" i="622" s="1"/>
  <c r="H40" i="622"/>
  <c r="L31" i="622"/>
  <c r="L40" i="622" s="1"/>
  <c r="H19" i="622"/>
  <c r="L17" i="622"/>
  <c r="L19" i="622" s="1"/>
  <c r="H19" i="621"/>
  <c r="L17" i="621"/>
  <c r="L19" i="621" s="1"/>
  <c r="H28" i="621"/>
  <c r="L23" i="621"/>
  <c r="L28" i="621" s="1"/>
  <c r="L17" i="620"/>
  <c r="L19" i="620" s="1"/>
  <c r="H19" i="620"/>
  <c r="H40" i="620"/>
  <c r="L30" i="620"/>
  <c r="L40" i="620" s="1"/>
  <c r="L23" i="620"/>
  <c r="L26" i="620" s="1"/>
  <c r="H26" i="620"/>
  <c r="L30" i="619"/>
  <c r="L40" i="619" s="1"/>
  <c r="H40" i="619"/>
  <c r="L23" i="619"/>
  <c r="L26" i="619" s="1"/>
  <c r="H26" i="619"/>
  <c r="H19" i="618"/>
  <c r="L17" i="618"/>
  <c r="L19" i="618" s="1"/>
  <c r="L23" i="618"/>
  <c r="L26" i="618" s="1"/>
  <c r="H26" i="618"/>
  <c r="H19" i="616"/>
  <c r="L17" i="616"/>
  <c r="L19" i="616" s="1"/>
  <c r="L23" i="616"/>
  <c r="L26" i="616" s="1"/>
  <c r="H26" i="616"/>
  <c r="H40" i="615"/>
  <c r="L31" i="615"/>
  <c r="L40" i="615" s="1"/>
  <c r="H19" i="615"/>
  <c r="L17" i="615"/>
  <c r="L19" i="615" s="1"/>
  <c r="H45" i="615"/>
  <c r="L45" i="615"/>
  <c r="H27" i="615"/>
  <c r="L23" i="615"/>
  <c r="L27" i="615" s="1"/>
  <c r="H19" i="614"/>
  <c r="L17" i="614"/>
  <c r="L19" i="614" s="1"/>
  <c r="L23" i="614"/>
  <c r="L26" i="614" s="1"/>
  <c r="H26" i="614"/>
  <c r="G47" i="613"/>
  <c r="G49" i="613" s="1"/>
  <c r="H25" i="613"/>
  <c r="L25" i="613" s="1"/>
  <c r="H23" i="613"/>
  <c r="H24" i="613"/>
  <c r="L24" i="613" s="1"/>
  <c r="H17" i="613"/>
  <c r="G47" i="609"/>
  <c r="G49" i="609" s="1"/>
  <c r="H25" i="609"/>
  <c r="L25" i="609" s="1"/>
  <c r="H23" i="609"/>
  <c r="H24" i="609"/>
  <c r="L24" i="609" s="1"/>
  <c r="H17" i="609"/>
  <c r="H24" i="608"/>
  <c r="L24" i="608" s="1"/>
  <c r="G47" i="608"/>
  <c r="G49" i="608" s="1"/>
  <c r="H23" i="608"/>
  <c r="H25" i="608"/>
  <c r="L25" i="608" s="1"/>
  <c r="H24" i="607"/>
  <c r="L24" i="607" s="1"/>
  <c r="G47" i="607"/>
  <c r="G49" i="607" s="1"/>
  <c r="H23" i="607"/>
  <c r="H25" i="607"/>
  <c r="L25" i="607" s="1"/>
  <c r="H17" i="607"/>
  <c r="G24" i="606"/>
  <c r="G26" i="606" s="1"/>
  <c r="G17" i="606" s="1"/>
  <c r="G24" i="605"/>
  <c r="G26" i="605" s="1"/>
  <c r="G17" i="605" s="1"/>
  <c r="G40" i="603"/>
  <c r="G40" i="606"/>
  <c r="G26" i="604"/>
  <c r="G17" i="604" s="1"/>
  <c r="G40" i="604"/>
  <c r="G26" i="603"/>
  <c r="G17" i="603" s="1"/>
  <c r="F22" i="463" l="1"/>
  <c r="G22" i="633"/>
  <c r="H22" i="633" s="1"/>
  <c r="F38" i="463"/>
  <c r="G38" i="633"/>
  <c r="H38" i="633" s="1"/>
  <c r="F76" i="463"/>
  <c r="G76" i="633"/>
  <c r="H76" i="633" s="1"/>
  <c r="F75" i="463"/>
  <c r="G75" i="633"/>
  <c r="H75" i="633" s="1"/>
  <c r="F47" i="463"/>
  <c r="G47" i="633"/>
  <c r="H47" i="633" s="1"/>
  <c r="F48" i="463"/>
  <c r="G48" i="633"/>
  <c r="H48" i="633" s="1"/>
  <c r="F37" i="463"/>
  <c r="G37" i="633"/>
  <c r="H37" i="633" s="1"/>
  <c r="F36" i="463"/>
  <c r="G36" i="633"/>
  <c r="H36" i="633" s="1"/>
  <c r="F49" i="463"/>
  <c r="H40" i="613"/>
  <c r="L30" i="613"/>
  <c r="L40" i="613" s="1"/>
  <c r="L17" i="608"/>
  <c r="L19" i="608" s="1"/>
  <c r="L31" i="608"/>
  <c r="L40" i="608" s="1"/>
  <c r="H40" i="608"/>
  <c r="L30" i="607"/>
  <c r="L40" i="607" s="1"/>
  <c r="H40" i="607"/>
  <c r="G50" i="608"/>
  <c r="E32" i="463" s="1"/>
  <c r="G50" i="607"/>
  <c r="E31" i="463" s="1"/>
  <c r="G50" i="613"/>
  <c r="E35" i="463" s="1"/>
  <c r="G50" i="609"/>
  <c r="E33" i="463" s="1"/>
  <c r="L46" i="623"/>
  <c r="J48" i="633" s="1"/>
  <c r="H46" i="623"/>
  <c r="L46" i="622"/>
  <c r="J47" i="633" s="1"/>
  <c r="H46" i="622"/>
  <c r="H46" i="621"/>
  <c r="L46" i="621"/>
  <c r="J22" i="633" s="1"/>
  <c r="L46" i="620"/>
  <c r="J76" i="633" s="1"/>
  <c r="H46" i="620"/>
  <c r="H46" i="619"/>
  <c r="L46" i="619"/>
  <c r="J75" i="633" s="1"/>
  <c r="L46" i="618"/>
  <c r="J38" i="633" s="1"/>
  <c r="H46" i="618"/>
  <c r="H46" i="616"/>
  <c r="L46" i="616"/>
  <c r="J37" i="633" s="1"/>
  <c r="L46" i="615"/>
  <c r="J49" i="633" s="1"/>
  <c r="H46" i="615"/>
  <c r="L46" i="614"/>
  <c r="J36" i="633" s="1"/>
  <c r="H46" i="614"/>
  <c r="H19" i="613"/>
  <c r="L17" i="613"/>
  <c r="L19" i="613" s="1"/>
  <c r="L23" i="613"/>
  <c r="L26" i="613" s="1"/>
  <c r="H26" i="613"/>
  <c r="L17" i="609"/>
  <c r="L19" i="609" s="1"/>
  <c r="H19" i="609"/>
  <c r="H26" i="609"/>
  <c r="L23" i="609"/>
  <c r="L26" i="609" s="1"/>
  <c r="L23" i="608"/>
  <c r="L26" i="608" s="1"/>
  <c r="H26" i="608"/>
  <c r="H19" i="607"/>
  <c r="L17" i="607"/>
  <c r="L19" i="607" s="1"/>
  <c r="L23" i="607"/>
  <c r="L26" i="607" s="1"/>
  <c r="H26" i="607"/>
  <c r="G19" i="606"/>
  <c r="G46" i="606" s="1"/>
  <c r="G19" i="605"/>
  <c r="G46" i="605" s="1"/>
  <c r="G19" i="604"/>
  <c r="G46" i="604" s="1"/>
  <c r="G19" i="603"/>
  <c r="G46" i="603" s="1"/>
  <c r="F33" i="463" l="1"/>
  <c r="G33" i="633"/>
  <c r="H33" i="633" s="1"/>
  <c r="F35" i="463"/>
  <c r="G35" i="633"/>
  <c r="H35" i="633" s="1"/>
  <c r="F31" i="463"/>
  <c r="G31" i="633"/>
  <c r="H31" i="633" s="1"/>
  <c r="F32" i="463"/>
  <c r="G32" i="633"/>
  <c r="H32" i="633" s="1"/>
  <c r="H17" i="606"/>
  <c r="H19" i="606" s="1"/>
  <c r="H34" i="606"/>
  <c r="L34" i="606" s="1"/>
  <c r="H31" i="606"/>
  <c r="L31" i="606" s="1"/>
  <c r="H33" i="606"/>
  <c r="L33" i="606" s="1"/>
  <c r="H35" i="606"/>
  <c r="L35" i="606" s="1"/>
  <c r="H37" i="606"/>
  <c r="L37" i="606" s="1"/>
  <c r="H36" i="606"/>
  <c r="L36" i="606" s="1"/>
  <c r="H38" i="606"/>
  <c r="L38" i="606" s="1"/>
  <c r="H32" i="606"/>
  <c r="L32" i="606" s="1"/>
  <c r="H33" i="605"/>
  <c r="L33" i="605" s="1"/>
  <c r="H35" i="605"/>
  <c r="L35" i="605" s="1"/>
  <c r="H37" i="605"/>
  <c r="L37" i="605" s="1"/>
  <c r="H32" i="605"/>
  <c r="L32" i="605" s="1"/>
  <c r="H34" i="605"/>
  <c r="L34" i="605" s="1"/>
  <c r="H36" i="605"/>
  <c r="L36" i="605" s="1"/>
  <c r="H38" i="605"/>
  <c r="L38" i="605" s="1"/>
  <c r="H31" i="605"/>
  <c r="L31" i="605" s="1"/>
  <c r="H17" i="604"/>
  <c r="L17" i="604" s="1"/>
  <c r="L19" i="604" s="1"/>
  <c r="H32" i="604"/>
  <c r="L32" i="604" s="1"/>
  <c r="H36" i="604"/>
  <c r="L36" i="604" s="1"/>
  <c r="H38" i="604"/>
  <c r="L38" i="604" s="1"/>
  <c r="H31" i="604"/>
  <c r="L31" i="604" s="1"/>
  <c r="H33" i="604"/>
  <c r="L33" i="604" s="1"/>
  <c r="H35" i="604"/>
  <c r="L35" i="604" s="1"/>
  <c r="H37" i="604"/>
  <c r="L37" i="604" s="1"/>
  <c r="H34" i="604"/>
  <c r="L34" i="604" s="1"/>
  <c r="H31" i="603"/>
  <c r="L31" i="603" s="1"/>
  <c r="H33" i="603"/>
  <c r="L33" i="603" s="1"/>
  <c r="H37" i="603"/>
  <c r="L37" i="603" s="1"/>
  <c r="H32" i="603"/>
  <c r="L32" i="603" s="1"/>
  <c r="H34" i="603"/>
  <c r="L34" i="603" s="1"/>
  <c r="H36" i="603"/>
  <c r="L36" i="603" s="1"/>
  <c r="H38" i="603"/>
  <c r="L38" i="603" s="1"/>
  <c r="H35" i="603"/>
  <c r="L35" i="603" s="1"/>
  <c r="H46" i="613"/>
  <c r="L46" i="613"/>
  <c r="J35" i="633" s="1"/>
  <c r="L46" i="609"/>
  <c r="J33" i="633" s="1"/>
  <c r="H46" i="609"/>
  <c r="L46" i="608"/>
  <c r="J32" i="633" s="1"/>
  <c r="H46" i="608"/>
  <c r="H46" i="607"/>
  <c r="L46" i="607"/>
  <c r="J31" i="633" s="1"/>
  <c r="H25" i="606"/>
  <c r="L25" i="606" s="1"/>
  <c r="H30" i="606"/>
  <c r="H23" i="606"/>
  <c r="H24" i="606"/>
  <c r="L24" i="606" s="1"/>
  <c r="G47" i="606"/>
  <c r="G49" i="606" s="1"/>
  <c r="G47" i="605"/>
  <c r="G49" i="605" s="1"/>
  <c r="H25" i="605"/>
  <c r="L25" i="605" s="1"/>
  <c r="H23" i="605"/>
  <c r="H30" i="605"/>
  <c r="H24" i="605"/>
  <c r="L24" i="605" s="1"/>
  <c r="H17" i="605"/>
  <c r="H30" i="604"/>
  <c r="H25" i="604"/>
  <c r="L25" i="604" s="1"/>
  <c r="H24" i="604"/>
  <c r="L24" i="604" s="1"/>
  <c r="G47" i="604"/>
  <c r="G49" i="604" s="1"/>
  <c r="H23" i="604"/>
  <c r="H24" i="603"/>
  <c r="L24" i="603" s="1"/>
  <c r="H23" i="603"/>
  <c r="H25" i="603"/>
  <c r="L25" i="603" s="1"/>
  <c r="H30" i="603"/>
  <c r="G47" i="603"/>
  <c r="G49" i="603" s="1"/>
  <c r="H17" i="603"/>
  <c r="H19" i="604" l="1"/>
  <c r="L17" i="606"/>
  <c r="L19" i="606" s="1"/>
  <c r="H40" i="606"/>
  <c r="H40" i="605"/>
  <c r="H40" i="604"/>
  <c r="H40" i="603"/>
  <c r="G50" i="606"/>
  <c r="E27" i="463" s="1"/>
  <c r="G50" i="605"/>
  <c r="E26" i="463" s="1"/>
  <c r="G50" i="604"/>
  <c r="E25" i="463" s="1"/>
  <c r="G50" i="603"/>
  <c r="E24" i="463" s="1"/>
  <c r="L23" i="606"/>
  <c r="L26" i="606" s="1"/>
  <c r="H26" i="606"/>
  <c r="L30" i="606"/>
  <c r="L40" i="606" s="1"/>
  <c r="L30" i="605"/>
  <c r="L40" i="605" s="1"/>
  <c r="L23" i="605"/>
  <c r="L26" i="605" s="1"/>
  <c r="H26" i="605"/>
  <c r="H19" i="605"/>
  <c r="L17" i="605"/>
  <c r="L19" i="605" s="1"/>
  <c r="L30" i="604"/>
  <c r="L40" i="604" s="1"/>
  <c r="L23" i="604"/>
  <c r="L26" i="604" s="1"/>
  <c r="H26" i="604"/>
  <c r="L30" i="603"/>
  <c r="L40" i="603" s="1"/>
  <c r="L23" i="603"/>
  <c r="L26" i="603" s="1"/>
  <c r="H26" i="603"/>
  <c r="H19" i="603"/>
  <c r="L17" i="603"/>
  <c r="L19" i="603" s="1"/>
  <c r="F26" i="463" l="1"/>
  <c r="G26" i="633"/>
  <c r="H26" i="633" s="1"/>
  <c r="F27" i="463"/>
  <c r="G27" i="633"/>
  <c r="H27" i="633" s="1"/>
  <c r="F24" i="463"/>
  <c r="G24" i="633"/>
  <c r="H24" i="633" s="1"/>
  <c r="F25" i="463"/>
  <c r="G25" i="633"/>
  <c r="H25" i="633" s="1"/>
  <c r="H46" i="606"/>
  <c r="L46" i="606"/>
  <c r="J27" i="633" s="1"/>
  <c r="H46" i="603"/>
  <c r="H46" i="605"/>
  <c r="L46" i="605"/>
  <c r="J26" i="633" s="1"/>
  <c r="H46" i="604"/>
  <c r="L46" i="604"/>
  <c r="J25" i="633" s="1"/>
  <c r="L46" i="603"/>
  <c r="J24" i="633" s="1"/>
  <c r="F24" i="592" l="1"/>
  <c r="F47" i="602"/>
  <c r="L45" i="602"/>
  <c r="H45" i="602"/>
  <c r="G45" i="602"/>
  <c r="G30" i="602"/>
  <c r="G40" i="602" s="1"/>
  <c r="D25" i="602"/>
  <c r="E25" i="602" s="1"/>
  <c r="G25" i="602" s="1"/>
  <c r="A25" i="602"/>
  <c r="F24" i="602"/>
  <c r="D24" i="602"/>
  <c r="E24" i="602" s="1"/>
  <c r="G24" i="602" s="1"/>
  <c r="A24" i="602"/>
  <c r="D23" i="602"/>
  <c r="E23" i="602" s="1"/>
  <c r="G23" i="602" s="1"/>
  <c r="A23" i="602"/>
  <c r="E17" i="602"/>
  <c r="G35" i="601"/>
  <c r="G34" i="601"/>
  <c r="G33" i="601"/>
  <c r="G32" i="601"/>
  <c r="F31" i="601"/>
  <c r="G31" i="601" s="1"/>
  <c r="F47" i="601"/>
  <c r="G45" i="601"/>
  <c r="D25" i="601"/>
  <c r="E25" i="601" s="1"/>
  <c r="G25" i="601" s="1"/>
  <c r="A25" i="601"/>
  <c r="F24" i="601"/>
  <c r="D24" i="601"/>
  <c r="E24" i="601" s="1"/>
  <c r="A24" i="601"/>
  <c r="D23" i="601"/>
  <c r="E23" i="601" s="1"/>
  <c r="G23" i="601" s="1"/>
  <c r="A23" i="601"/>
  <c r="E17" i="601"/>
  <c r="G35" i="600"/>
  <c r="G34" i="600"/>
  <c r="G33" i="600"/>
  <c r="G32" i="600"/>
  <c r="F31" i="600"/>
  <c r="G31" i="600" s="1"/>
  <c r="F47" i="600"/>
  <c r="D25" i="600"/>
  <c r="E25" i="600" s="1"/>
  <c r="G25" i="600" s="1"/>
  <c r="A25" i="600"/>
  <c r="F24" i="600"/>
  <c r="D24" i="600"/>
  <c r="E24" i="600" s="1"/>
  <c r="A24" i="600"/>
  <c r="D23" i="600"/>
  <c r="E23" i="600" s="1"/>
  <c r="G23" i="600" s="1"/>
  <c r="A23" i="600"/>
  <c r="E17" i="600"/>
  <c r="G36" i="599"/>
  <c r="F47" i="599"/>
  <c r="G35" i="599"/>
  <c r="G34" i="599"/>
  <c r="G33" i="599"/>
  <c r="G32" i="599"/>
  <c r="F31" i="599"/>
  <c r="G31" i="599" s="1"/>
  <c r="D25" i="599"/>
  <c r="E25" i="599" s="1"/>
  <c r="G25" i="599" s="1"/>
  <c r="A25" i="599"/>
  <c r="F24" i="599"/>
  <c r="D24" i="599"/>
  <c r="E24" i="599" s="1"/>
  <c r="A24" i="599"/>
  <c r="D23" i="599"/>
  <c r="E23" i="599" s="1"/>
  <c r="G23" i="599" s="1"/>
  <c r="A23" i="599"/>
  <c r="E17" i="599"/>
  <c r="F47" i="598"/>
  <c r="G35" i="598"/>
  <c r="G34" i="598"/>
  <c r="G33" i="598"/>
  <c r="G32" i="598"/>
  <c r="F31" i="598"/>
  <c r="G31" i="598" s="1"/>
  <c r="D25" i="598"/>
  <c r="E25" i="598" s="1"/>
  <c r="G25" i="598" s="1"/>
  <c r="A25" i="598"/>
  <c r="F24" i="598"/>
  <c r="D24" i="598"/>
  <c r="E24" i="598" s="1"/>
  <c r="A24" i="598"/>
  <c r="D23" i="598"/>
  <c r="E23" i="598" s="1"/>
  <c r="G23" i="598" s="1"/>
  <c r="A23" i="598"/>
  <c r="E17" i="598"/>
  <c r="F47" i="597"/>
  <c r="G45" i="597"/>
  <c r="G35" i="597"/>
  <c r="G34" i="597"/>
  <c r="F33" i="597"/>
  <c r="G33" i="597" s="1"/>
  <c r="G32" i="597"/>
  <c r="F31" i="597"/>
  <c r="G31" i="597" s="1"/>
  <c r="D25" i="597"/>
  <c r="E25" i="597" s="1"/>
  <c r="G25" i="597" s="1"/>
  <c r="A25" i="597"/>
  <c r="F24" i="597"/>
  <c r="D24" i="597"/>
  <c r="E24" i="597" s="1"/>
  <c r="A24" i="597"/>
  <c r="D23" i="597"/>
  <c r="E23" i="597" s="1"/>
  <c r="G23" i="597" s="1"/>
  <c r="A23" i="597"/>
  <c r="E17" i="597"/>
  <c r="F47" i="596"/>
  <c r="G35" i="596"/>
  <c r="G34" i="596"/>
  <c r="G33" i="596"/>
  <c r="G32" i="596"/>
  <c r="F31" i="596"/>
  <c r="G31" i="596" s="1"/>
  <c r="D25" i="596"/>
  <c r="E25" i="596" s="1"/>
  <c r="G25" i="596" s="1"/>
  <c r="A25" i="596"/>
  <c r="F24" i="596"/>
  <c r="D24" i="596"/>
  <c r="E24" i="596" s="1"/>
  <c r="G24" i="596" s="1"/>
  <c r="A24" i="596"/>
  <c r="D23" i="596"/>
  <c r="E23" i="596" s="1"/>
  <c r="G23" i="596" s="1"/>
  <c r="A23" i="596"/>
  <c r="E17" i="596"/>
  <c r="F47" i="595"/>
  <c r="L45" i="595"/>
  <c r="H45" i="595"/>
  <c r="G45" i="595"/>
  <c r="G36" i="595"/>
  <c r="G35" i="595"/>
  <c r="G34" i="595"/>
  <c r="F33" i="595"/>
  <c r="G33" i="595" s="1"/>
  <c r="G32" i="595"/>
  <c r="G31" i="595"/>
  <c r="F30" i="595"/>
  <c r="G30" i="595" s="1"/>
  <c r="D25" i="595"/>
  <c r="E25" i="595" s="1"/>
  <c r="G25" i="595" s="1"/>
  <c r="A25" i="595"/>
  <c r="F24" i="595"/>
  <c r="D24" i="595"/>
  <c r="E24" i="595" s="1"/>
  <c r="A24" i="595"/>
  <c r="D23" i="595"/>
  <c r="E23" i="595" s="1"/>
  <c r="G23" i="595" s="1"/>
  <c r="A23" i="595"/>
  <c r="E17" i="595"/>
  <c r="F38" i="224"/>
  <c r="G38" i="224" s="1"/>
  <c r="F33" i="223"/>
  <c r="G33" i="223" s="1"/>
  <c r="G24" i="598" l="1"/>
  <c r="G24" i="595"/>
  <c r="G26" i="595" s="1"/>
  <c r="G17" i="595" s="1"/>
  <c r="G26" i="602"/>
  <c r="G24" i="601"/>
  <c r="G27" i="601" s="1"/>
  <c r="G17" i="601" s="1"/>
  <c r="G40" i="601"/>
  <c r="G24" i="600"/>
  <c r="G27" i="600" s="1"/>
  <c r="G17" i="600" s="1"/>
  <c r="G40" i="600"/>
  <c r="G45" i="600"/>
  <c r="G24" i="599"/>
  <c r="G27" i="599" s="1"/>
  <c r="G17" i="599" s="1"/>
  <c r="G45" i="599"/>
  <c r="G40" i="599"/>
  <c r="G27" i="598"/>
  <c r="G17" i="598" s="1"/>
  <c r="G45" i="598"/>
  <c r="G40" i="598"/>
  <c r="G24" i="597"/>
  <c r="G27" i="597" s="1"/>
  <c r="G17" i="597" s="1"/>
  <c r="G40" i="597"/>
  <c r="G40" i="596"/>
  <c r="G45" i="596"/>
  <c r="G27" i="596"/>
  <c r="G17" i="596" s="1"/>
  <c r="G40" i="595"/>
  <c r="G17" i="602" l="1"/>
  <c r="G19" i="601"/>
  <c r="G46" i="601" s="1"/>
  <c r="H17" i="601" s="1"/>
  <c r="G19" i="600"/>
  <c r="G46" i="600" s="1"/>
  <c r="G19" i="599"/>
  <c r="G46" i="599" s="1"/>
  <c r="G19" i="598"/>
  <c r="G46" i="598" s="1"/>
  <c r="G19" i="597"/>
  <c r="G46" i="597" s="1"/>
  <c r="H17" i="597" s="1"/>
  <c r="G19" i="596"/>
  <c r="G46" i="596" s="1"/>
  <c r="G19" i="595"/>
  <c r="G46" i="595" s="1"/>
  <c r="G19" i="602" l="1"/>
  <c r="G46" i="602" s="1"/>
  <c r="H17" i="602" s="1"/>
  <c r="L17" i="601"/>
  <c r="L19" i="601" s="1"/>
  <c r="H19" i="601"/>
  <c r="H34" i="601"/>
  <c r="L34" i="601" s="1"/>
  <c r="H35" i="601"/>
  <c r="L35" i="601" s="1"/>
  <c r="H23" i="601"/>
  <c r="H31" i="601"/>
  <c r="H24" i="601"/>
  <c r="L24" i="601" s="1"/>
  <c r="H25" i="601"/>
  <c r="L25" i="601" s="1"/>
  <c r="G47" i="601"/>
  <c r="G49" i="601" s="1"/>
  <c r="H33" i="601"/>
  <c r="L33" i="601" s="1"/>
  <c r="H32" i="601"/>
  <c r="L32" i="601" s="1"/>
  <c r="H35" i="600"/>
  <c r="L35" i="600" s="1"/>
  <c r="H24" i="600"/>
  <c r="L24" i="600" s="1"/>
  <c r="H34" i="600"/>
  <c r="L34" i="600" s="1"/>
  <c r="H33" i="600"/>
  <c r="L33" i="600" s="1"/>
  <c r="H32" i="600"/>
  <c r="L32" i="600" s="1"/>
  <c r="H31" i="600"/>
  <c r="H25" i="600"/>
  <c r="L25" i="600" s="1"/>
  <c r="G47" i="600"/>
  <c r="G49" i="600" s="1"/>
  <c r="H23" i="600"/>
  <c r="H17" i="600"/>
  <c r="H35" i="599"/>
  <c r="L35" i="599" s="1"/>
  <c r="H36" i="599"/>
  <c r="L36" i="599" s="1"/>
  <c r="H32" i="599"/>
  <c r="L32" i="599" s="1"/>
  <c r="H33" i="599"/>
  <c r="L33" i="599" s="1"/>
  <c r="H31" i="599"/>
  <c r="H24" i="599"/>
  <c r="L24" i="599" s="1"/>
  <c r="H34" i="599"/>
  <c r="L34" i="599" s="1"/>
  <c r="H23" i="599"/>
  <c r="H25" i="599"/>
  <c r="L25" i="599" s="1"/>
  <c r="H44" i="599"/>
  <c r="G47" i="599"/>
  <c r="G49" i="599" s="1"/>
  <c r="H17" i="599"/>
  <c r="H35" i="598"/>
  <c r="L35" i="598" s="1"/>
  <c r="H34" i="598"/>
  <c r="L34" i="598" s="1"/>
  <c r="H23" i="598"/>
  <c r="L23" i="598" s="1"/>
  <c r="H24" i="598"/>
  <c r="L24" i="598" s="1"/>
  <c r="G47" i="598"/>
  <c r="G49" i="598" s="1"/>
  <c r="H32" i="598"/>
  <c r="L32" i="598" s="1"/>
  <c r="H25" i="598"/>
  <c r="L25" i="598" s="1"/>
  <c r="H44" i="598"/>
  <c r="H31" i="598"/>
  <c r="H33" i="598"/>
  <c r="L33" i="598" s="1"/>
  <c r="H17" i="598"/>
  <c r="L17" i="598" s="1"/>
  <c r="L19" i="598" s="1"/>
  <c r="H19" i="597"/>
  <c r="L17" i="597"/>
  <c r="L19" i="597" s="1"/>
  <c r="H35" i="597"/>
  <c r="L35" i="597" s="1"/>
  <c r="H24" i="597"/>
  <c r="L24" i="597" s="1"/>
  <c r="H23" i="597"/>
  <c r="H31" i="597"/>
  <c r="H32" i="597"/>
  <c r="L32" i="597" s="1"/>
  <c r="H44" i="597"/>
  <c r="H33" i="597"/>
  <c r="L33" i="597" s="1"/>
  <c r="H34" i="597"/>
  <c r="L34" i="597" s="1"/>
  <c r="H25" i="597"/>
  <c r="L25" i="597" s="1"/>
  <c r="G47" i="597"/>
  <c r="G49" i="597" s="1"/>
  <c r="H34" i="596"/>
  <c r="L34" i="596" s="1"/>
  <c r="H35" i="596"/>
  <c r="L35" i="596" s="1"/>
  <c r="G47" i="596"/>
  <c r="G49" i="596" s="1"/>
  <c r="H33" i="596"/>
  <c r="L33" i="596" s="1"/>
  <c r="H25" i="596"/>
  <c r="L25" i="596" s="1"/>
  <c r="H23" i="596"/>
  <c r="H32" i="596"/>
  <c r="L32" i="596" s="1"/>
  <c r="H31" i="596"/>
  <c r="H24" i="596"/>
  <c r="L24" i="596" s="1"/>
  <c r="H17" i="596"/>
  <c r="H32" i="595"/>
  <c r="L32" i="595" s="1"/>
  <c r="H35" i="595"/>
  <c r="L35" i="595" s="1"/>
  <c r="H30" i="595"/>
  <c r="H24" i="595"/>
  <c r="L24" i="595" s="1"/>
  <c r="H34" i="595"/>
  <c r="L34" i="595" s="1"/>
  <c r="G47" i="595"/>
  <c r="G49" i="595" s="1"/>
  <c r="H33" i="595"/>
  <c r="L33" i="595" s="1"/>
  <c r="H25" i="595"/>
  <c r="L25" i="595" s="1"/>
  <c r="H36" i="595"/>
  <c r="L36" i="595" s="1"/>
  <c r="H31" i="595"/>
  <c r="L31" i="595" s="1"/>
  <c r="H23" i="595"/>
  <c r="H17" i="595"/>
  <c r="G50" i="598" l="1"/>
  <c r="E43" i="463" s="1"/>
  <c r="G43" i="633" s="1"/>
  <c r="H43" i="633" s="1"/>
  <c r="G50" i="600"/>
  <c r="E45" i="463" s="1"/>
  <c r="G45" i="633" s="1"/>
  <c r="H45" i="633" s="1"/>
  <c r="G50" i="601"/>
  <c r="E46" i="463" s="1"/>
  <c r="G46" i="633" s="1"/>
  <c r="H46" i="633" s="1"/>
  <c r="G50" i="596"/>
  <c r="E41" i="463" s="1"/>
  <c r="G50" i="595"/>
  <c r="E66" i="463" s="1"/>
  <c r="G50" i="597"/>
  <c r="E42" i="463" s="1"/>
  <c r="G50" i="599"/>
  <c r="E44" i="463" s="1"/>
  <c r="G44" i="633" s="1"/>
  <c r="H44" i="633" s="1"/>
  <c r="H19" i="602"/>
  <c r="L17" i="602"/>
  <c r="L19" i="602" s="1"/>
  <c r="H30" i="602"/>
  <c r="G47" i="602"/>
  <c r="G49" i="602" s="1"/>
  <c r="G50" i="602" s="1"/>
  <c r="E16" i="463" s="1"/>
  <c r="H24" i="602"/>
  <c r="L24" i="602" s="1"/>
  <c r="H23" i="602"/>
  <c r="H25" i="602"/>
  <c r="L25" i="602" s="1"/>
  <c r="H45" i="601"/>
  <c r="L45" i="601"/>
  <c r="H40" i="601"/>
  <c r="L31" i="601"/>
  <c r="L40" i="601" s="1"/>
  <c r="H27" i="601"/>
  <c r="L23" i="601"/>
  <c r="L27" i="601" s="1"/>
  <c r="H19" i="600"/>
  <c r="L17" i="600"/>
  <c r="L19" i="600" s="1"/>
  <c r="H27" i="600"/>
  <c r="L23" i="600"/>
  <c r="L27" i="600" s="1"/>
  <c r="H45" i="600"/>
  <c r="L45" i="600"/>
  <c r="H40" i="600"/>
  <c r="L31" i="600"/>
  <c r="L40" i="600" s="1"/>
  <c r="H40" i="599"/>
  <c r="L31" i="599"/>
  <c r="L40" i="599" s="1"/>
  <c r="H19" i="599"/>
  <c r="L17" i="599"/>
  <c r="L19" i="599" s="1"/>
  <c r="H45" i="599"/>
  <c r="L44" i="599"/>
  <c r="L45" i="599" s="1"/>
  <c r="L23" i="599"/>
  <c r="L27" i="599" s="1"/>
  <c r="H27" i="599"/>
  <c r="H19" i="598"/>
  <c r="H27" i="598"/>
  <c r="L27" i="598"/>
  <c r="H40" i="598"/>
  <c r="L31" i="598"/>
  <c r="L40" i="598" s="1"/>
  <c r="H45" i="598"/>
  <c r="L44" i="598"/>
  <c r="L45" i="598" s="1"/>
  <c r="H45" i="597"/>
  <c r="L44" i="597"/>
  <c r="L45" i="597" s="1"/>
  <c r="H40" i="597"/>
  <c r="L31" i="597"/>
  <c r="L40" i="597" s="1"/>
  <c r="H27" i="597"/>
  <c r="L23" i="597"/>
  <c r="L27" i="597" s="1"/>
  <c r="H45" i="596"/>
  <c r="L45" i="596"/>
  <c r="H19" i="596"/>
  <c r="L17" i="596"/>
  <c r="L19" i="596" s="1"/>
  <c r="H40" i="596"/>
  <c r="L31" i="596"/>
  <c r="L40" i="596" s="1"/>
  <c r="H27" i="596"/>
  <c r="L23" i="596"/>
  <c r="L27" i="596" s="1"/>
  <c r="H19" i="595"/>
  <c r="L17" i="595"/>
  <c r="L19" i="595" s="1"/>
  <c r="H26" i="595"/>
  <c r="L23" i="595"/>
  <c r="L26" i="595" s="1"/>
  <c r="H40" i="595"/>
  <c r="L30" i="595"/>
  <c r="L40" i="595" s="1"/>
  <c r="F41" i="463" l="1"/>
  <c r="G41" i="633"/>
  <c r="H41" i="633" s="1"/>
  <c r="F16" i="463"/>
  <c r="G16" i="633"/>
  <c r="H16" i="633" s="1"/>
  <c r="F42" i="463"/>
  <c r="G42" i="633"/>
  <c r="H42" i="633" s="1"/>
  <c r="F66" i="463"/>
  <c r="G66" i="633"/>
  <c r="H66" i="633" s="1"/>
  <c r="F46" i="463"/>
  <c r="F44" i="463"/>
  <c r="F45" i="463"/>
  <c r="F43" i="463"/>
  <c r="L30" i="602"/>
  <c r="L40" i="602" s="1"/>
  <c r="H40" i="602"/>
  <c r="L23" i="602"/>
  <c r="L26" i="602" s="1"/>
  <c r="H26" i="602"/>
  <c r="H46" i="601"/>
  <c r="L46" i="601"/>
  <c r="J46" i="633" s="1"/>
  <c r="L46" i="600"/>
  <c r="J45" i="633" s="1"/>
  <c r="H46" i="600"/>
  <c r="H46" i="599"/>
  <c r="L46" i="599"/>
  <c r="J44" i="633" s="1"/>
  <c r="L46" i="598"/>
  <c r="J43" i="633" s="1"/>
  <c r="H46" i="598"/>
  <c r="L46" i="597"/>
  <c r="J42" i="633" s="1"/>
  <c r="H46" i="597"/>
  <c r="L46" i="596"/>
  <c r="J41" i="633" s="1"/>
  <c r="H46" i="596"/>
  <c r="L46" i="595"/>
  <c r="J66" i="633" s="1"/>
  <c r="H46" i="595"/>
  <c r="H46" i="602" l="1"/>
  <c r="L46" i="602"/>
  <c r="J16" i="633" s="1"/>
  <c r="L45" i="594" l="1"/>
  <c r="H45" i="594"/>
  <c r="G45" i="594"/>
  <c r="G35" i="594"/>
  <c r="G34" i="594"/>
  <c r="G33" i="594"/>
  <c r="G32" i="594"/>
  <c r="G31" i="594"/>
  <c r="G30" i="594"/>
  <c r="D25" i="594"/>
  <c r="E25" i="594" s="1"/>
  <c r="G25" i="594" s="1"/>
  <c r="A25" i="594"/>
  <c r="F24" i="594"/>
  <c r="D24" i="594"/>
  <c r="E24" i="594" s="1"/>
  <c r="A24" i="594"/>
  <c r="D23" i="594"/>
  <c r="E23" i="594" s="1"/>
  <c r="G23" i="594" s="1"/>
  <c r="A23" i="594"/>
  <c r="E17" i="594"/>
  <c r="L45" i="593"/>
  <c r="H45" i="593"/>
  <c r="G45" i="593"/>
  <c r="G35" i="593"/>
  <c r="G34" i="593"/>
  <c r="G33" i="593"/>
  <c r="G32" i="593"/>
  <c r="G31" i="593"/>
  <c r="G30" i="593"/>
  <c r="D25" i="593"/>
  <c r="E25" i="593" s="1"/>
  <c r="G25" i="593" s="1"/>
  <c r="A25" i="593"/>
  <c r="F24" i="593"/>
  <c r="D24" i="593"/>
  <c r="E24" i="593" s="1"/>
  <c r="A24" i="593"/>
  <c r="D23" i="593"/>
  <c r="E23" i="593" s="1"/>
  <c r="G23" i="593" s="1"/>
  <c r="A23" i="593"/>
  <c r="E17" i="593"/>
  <c r="G31" i="248"/>
  <c r="L45" i="592"/>
  <c r="H45" i="592"/>
  <c r="G45" i="592"/>
  <c r="G30" i="592"/>
  <c r="G40" i="592" s="1"/>
  <c r="D25" i="592"/>
  <c r="E25" i="592" s="1"/>
  <c r="G25" i="592" s="1"/>
  <c r="A25" i="592"/>
  <c r="D24" i="592"/>
  <c r="E24" i="592" s="1"/>
  <c r="A24" i="592"/>
  <c r="D23" i="592"/>
  <c r="E23" i="592" s="1"/>
  <c r="G23" i="592" s="1"/>
  <c r="A23" i="592"/>
  <c r="E17" i="592"/>
  <c r="L45" i="591"/>
  <c r="H45" i="591"/>
  <c r="G45" i="591"/>
  <c r="G30" i="591"/>
  <c r="G40" i="591" s="1"/>
  <c r="D25" i="591"/>
  <c r="E25" i="591" s="1"/>
  <c r="G25" i="591" s="1"/>
  <c r="A25" i="591"/>
  <c r="F24" i="591"/>
  <c r="D24" i="591"/>
  <c r="E24" i="591" s="1"/>
  <c r="A24" i="591"/>
  <c r="D23" i="591"/>
  <c r="E23" i="591" s="1"/>
  <c r="G23" i="591" s="1"/>
  <c r="A23" i="591"/>
  <c r="E17" i="591"/>
  <c r="L45" i="590"/>
  <c r="H45" i="590"/>
  <c r="G45" i="590"/>
  <c r="G30" i="590"/>
  <c r="G40" i="590" s="1"/>
  <c r="D25" i="590"/>
  <c r="E25" i="590" s="1"/>
  <c r="G25" i="590" s="1"/>
  <c r="A25" i="590"/>
  <c r="F24" i="590"/>
  <c r="D24" i="590"/>
  <c r="E24" i="590" s="1"/>
  <c r="A24" i="590"/>
  <c r="D23" i="590"/>
  <c r="E23" i="590" s="1"/>
  <c r="G23" i="590" s="1"/>
  <c r="A23" i="590"/>
  <c r="E17" i="590"/>
  <c r="G24" i="594" l="1"/>
  <c r="G24" i="593"/>
  <c r="G26" i="593" s="1"/>
  <c r="G17" i="593" s="1"/>
  <c r="G24" i="591"/>
  <c r="G26" i="591" s="1"/>
  <c r="G17" i="591" s="1"/>
  <c r="G40" i="594"/>
  <c r="G26" i="594"/>
  <c r="G17" i="594" s="1"/>
  <c r="G36" i="593"/>
  <c r="G40" i="248"/>
  <c r="G24" i="592"/>
  <c r="G26" i="592" s="1"/>
  <c r="G17" i="592" s="1"/>
  <c r="G24" i="590"/>
  <c r="G26" i="590" s="1"/>
  <c r="G17" i="590" s="1"/>
  <c r="L45" i="589"/>
  <c r="H45" i="589"/>
  <c r="G45" i="589"/>
  <c r="G30" i="589"/>
  <c r="G40" i="589" s="1"/>
  <c r="D25" i="589"/>
  <c r="E25" i="589" s="1"/>
  <c r="G25" i="589" s="1"/>
  <c r="A25" i="589"/>
  <c r="F24" i="589"/>
  <c r="D24" i="589"/>
  <c r="E24" i="589" s="1"/>
  <c r="A24" i="589"/>
  <c r="D23" i="589"/>
  <c r="E23" i="589" s="1"/>
  <c r="G23" i="589" s="1"/>
  <c r="A23" i="589"/>
  <c r="E17" i="589"/>
  <c r="D26" i="588"/>
  <c r="E26" i="588" s="1"/>
  <c r="G26" i="588" s="1"/>
  <c r="A26" i="588"/>
  <c r="L45" i="588"/>
  <c r="H45" i="588"/>
  <c r="G45" i="588"/>
  <c r="G31" i="588"/>
  <c r="D25" i="588"/>
  <c r="E25" i="588" s="1"/>
  <c r="G25" i="588" s="1"/>
  <c r="A25" i="588"/>
  <c r="F24" i="588"/>
  <c r="D24" i="588"/>
  <c r="E24" i="588" s="1"/>
  <c r="A24" i="588"/>
  <c r="D23" i="588"/>
  <c r="E23" i="588" s="1"/>
  <c r="G23" i="588" s="1"/>
  <c r="A23" i="588"/>
  <c r="E17" i="588"/>
  <c r="L45" i="587"/>
  <c r="H45" i="587"/>
  <c r="G45" i="587"/>
  <c r="G30" i="587"/>
  <c r="D25" i="587"/>
  <c r="E25" i="587" s="1"/>
  <c r="G25" i="587" s="1"/>
  <c r="A25" i="587"/>
  <c r="F24" i="587"/>
  <c r="D24" i="587"/>
  <c r="E24" i="587" s="1"/>
  <c r="A24" i="587"/>
  <c r="D23" i="587"/>
  <c r="E23" i="587" s="1"/>
  <c r="G23" i="587" s="1"/>
  <c r="A23" i="587"/>
  <c r="E17" i="587"/>
  <c r="L46" i="586"/>
  <c r="H46" i="586"/>
  <c r="G46" i="586"/>
  <c r="G30" i="586"/>
  <c r="D25" i="586"/>
  <c r="E25" i="586" s="1"/>
  <c r="G25" i="586" s="1"/>
  <c r="A25" i="586"/>
  <c r="F24" i="586"/>
  <c r="D24" i="586"/>
  <c r="E24" i="586" s="1"/>
  <c r="A24" i="586"/>
  <c r="D23" i="586"/>
  <c r="E23" i="586" s="1"/>
  <c r="G23" i="586" s="1"/>
  <c r="A23" i="586"/>
  <c r="E17" i="586"/>
  <c r="L45" i="585"/>
  <c r="H45" i="585"/>
  <c r="G45" i="585"/>
  <c r="G30" i="585"/>
  <c r="D25" i="585"/>
  <c r="E25" i="585" s="1"/>
  <c r="G25" i="585" s="1"/>
  <c r="A25" i="585"/>
  <c r="F24" i="585"/>
  <c r="D24" i="585"/>
  <c r="E24" i="585" s="1"/>
  <c r="A24" i="585"/>
  <c r="D23" i="585"/>
  <c r="E23" i="585" s="1"/>
  <c r="G23" i="585" s="1"/>
  <c r="A23" i="585"/>
  <c r="E17" i="585"/>
  <c r="L45" i="584"/>
  <c r="H45" i="584"/>
  <c r="G45" i="584"/>
  <c r="G30" i="584"/>
  <c r="D25" i="584"/>
  <c r="E25" i="584" s="1"/>
  <c r="G25" i="584" s="1"/>
  <c r="A25" i="584"/>
  <c r="F24" i="584"/>
  <c r="D24" i="584"/>
  <c r="E24" i="584" s="1"/>
  <c r="A24" i="584"/>
  <c r="D23" i="584"/>
  <c r="E23" i="584" s="1"/>
  <c r="G23" i="584" s="1"/>
  <c r="A23" i="584"/>
  <c r="E17" i="584"/>
  <c r="L45" i="583"/>
  <c r="H45" i="583"/>
  <c r="G45" i="583"/>
  <c r="G30" i="583"/>
  <c r="D25" i="583"/>
  <c r="E25" i="583" s="1"/>
  <c r="G25" i="583" s="1"/>
  <c r="A25" i="583"/>
  <c r="F24" i="583"/>
  <c r="D24" i="583"/>
  <c r="E24" i="583" s="1"/>
  <c r="A24" i="583"/>
  <c r="D23" i="583"/>
  <c r="E23" i="583" s="1"/>
  <c r="G23" i="583" s="1"/>
  <c r="A23" i="583"/>
  <c r="E17" i="583"/>
  <c r="L46" i="582"/>
  <c r="H46" i="582"/>
  <c r="G46" i="582"/>
  <c r="G30" i="582"/>
  <c r="D25" i="582"/>
  <c r="E25" i="582" s="1"/>
  <c r="G25" i="582" s="1"/>
  <c r="A25" i="582"/>
  <c r="F24" i="582"/>
  <c r="D24" i="582"/>
  <c r="E24" i="582" s="1"/>
  <c r="A24" i="582"/>
  <c r="D23" i="582"/>
  <c r="E23" i="582" s="1"/>
  <c r="G23" i="582" s="1"/>
  <c r="A23" i="582"/>
  <c r="E17" i="582"/>
  <c r="G19" i="594" l="1"/>
  <c r="G46" i="594" s="1"/>
  <c r="G19" i="593"/>
  <c r="G46" i="593" s="1"/>
  <c r="G19" i="592"/>
  <c r="G46" i="592" s="1"/>
  <c r="H17" i="592" s="1"/>
  <c r="G19" i="591"/>
  <c r="G46" i="591" s="1"/>
  <c r="G19" i="590"/>
  <c r="G46" i="590" s="1"/>
  <c r="H17" i="590" s="1"/>
  <c r="G24" i="583"/>
  <c r="G26" i="583" s="1"/>
  <c r="G17" i="583" s="1"/>
  <c r="G24" i="588"/>
  <c r="G27" i="588" s="1"/>
  <c r="G17" i="588" s="1"/>
  <c r="G24" i="589"/>
  <c r="G26" i="589" s="1"/>
  <c r="G17" i="589" s="1"/>
  <c r="G40" i="588"/>
  <c r="G24" i="587"/>
  <c r="G26" i="587" s="1"/>
  <c r="G17" i="587" s="1"/>
  <c r="G24" i="586"/>
  <c r="G26" i="586" s="1"/>
  <c r="G17" i="586" s="1"/>
  <c r="G40" i="587"/>
  <c r="G24" i="585"/>
  <c r="G26" i="585" s="1"/>
  <c r="G17" i="585" s="1"/>
  <c r="G41" i="586"/>
  <c r="G24" i="584"/>
  <c r="G26" i="584" s="1"/>
  <c r="G17" i="584" s="1"/>
  <c r="G24" i="582"/>
  <c r="G26" i="582" s="1"/>
  <c r="G17" i="582" s="1"/>
  <c r="G40" i="585"/>
  <c r="G40" i="584"/>
  <c r="G40" i="583"/>
  <c r="G41" i="582"/>
  <c r="H32" i="594" l="1"/>
  <c r="L32" i="594" s="1"/>
  <c r="H34" i="594"/>
  <c r="L34" i="594" s="1"/>
  <c r="H30" i="594"/>
  <c r="H33" i="594"/>
  <c r="L33" i="594" s="1"/>
  <c r="H35" i="594"/>
  <c r="L35" i="594" s="1"/>
  <c r="H31" i="594"/>
  <c r="L31" i="594" s="1"/>
  <c r="H17" i="593"/>
  <c r="L17" i="593" s="1"/>
  <c r="L19" i="593" s="1"/>
  <c r="H32" i="593"/>
  <c r="L32" i="593" s="1"/>
  <c r="H30" i="593"/>
  <c r="H31" i="593"/>
  <c r="L31" i="593" s="1"/>
  <c r="H35" i="593"/>
  <c r="L35" i="593" s="1"/>
  <c r="H34" i="593"/>
  <c r="L34" i="593" s="1"/>
  <c r="H33" i="593"/>
  <c r="L33" i="593" s="1"/>
  <c r="H25" i="594"/>
  <c r="L25" i="594" s="1"/>
  <c r="H23" i="594"/>
  <c r="H24" i="594"/>
  <c r="L24" i="594" s="1"/>
  <c r="H17" i="594"/>
  <c r="H25" i="593"/>
  <c r="L25" i="593" s="1"/>
  <c r="H23" i="593"/>
  <c r="H24" i="593"/>
  <c r="L24" i="593" s="1"/>
  <c r="H19" i="592"/>
  <c r="L17" i="592"/>
  <c r="L19" i="592" s="1"/>
  <c r="H30" i="592"/>
  <c r="H23" i="592"/>
  <c r="H24" i="592"/>
  <c r="L24" i="592" s="1"/>
  <c r="H25" i="592"/>
  <c r="L25" i="592" s="1"/>
  <c r="H30" i="591"/>
  <c r="H23" i="591"/>
  <c r="H24" i="591"/>
  <c r="L24" i="591" s="1"/>
  <c r="H25" i="591"/>
  <c r="L25" i="591" s="1"/>
  <c r="H17" i="591"/>
  <c r="H30" i="590"/>
  <c r="H23" i="590"/>
  <c r="H24" i="590"/>
  <c r="L24" i="590" s="1"/>
  <c r="H25" i="590"/>
  <c r="L25" i="590" s="1"/>
  <c r="H19" i="590"/>
  <c r="L17" i="590"/>
  <c r="L19" i="590" s="1"/>
  <c r="G19" i="589"/>
  <c r="G46" i="589" s="1"/>
  <c r="H17" i="589" s="1"/>
  <c r="G19" i="588"/>
  <c r="G46" i="588" s="1"/>
  <c r="H26" i="588" s="1"/>
  <c r="L26" i="588" s="1"/>
  <c r="G18" i="587"/>
  <c r="G46" i="587" s="1"/>
  <c r="G18" i="586"/>
  <c r="G47" i="586" s="1"/>
  <c r="G18" i="585"/>
  <c r="G46" i="585" s="1"/>
  <c r="H17" i="585" s="1"/>
  <c r="G18" i="584"/>
  <c r="G46" i="584" s="1"/>
  <c r="G18" i="583"/>
  <c r="G46" i="583" s="1"/>
  <c r="G18" i="582"/>
  <c r="G47" i="582" s="1"/>
  <c r="H40" i="594" l="1"/>
  <c r="L30" i="594"/>
  <c r="L40" i="594" s="1"/>
  <c r="H19" i="593"/>
  <c r="L30" i="593"/>
  <c r="L36" i="593" s="1"/>
  <c r="H36" i="593"/>
  <c r="H19" i="594"/>
  <c r="L17" i="594"/>
  <c r="L19" i="594" s="1"/>
  <c r="L23" i="594"/>
  <c r="L26" i="594" s="1"/>
  <c r="H26" i="594"/>
  <c r="L23" i="593"/>
  <c r="L26" i="593" s="1"/>
  <c r="H26" i="593"/>
  <c r="H26" i="592"/>
  <c r="L23" i="592"/>
  <c r="L26" i="592" s="1"/>
  <c r="H40" i="592"/>
  <c r="L30" i="592"/>
  <c r="L40" i="592" s="1"/>
  <c r="H19" i="591"/>
  <c r="L17" i="591"/>
  <c r="L19" i="591" s="1"/>
  <c r="L23" i="591"/>
  <c r="L26" i="591" s="1"/>
  <c r="H26" i="591"/>
  <c r="H40" i="591"/>
  <c r="L30" i="591"/>
  <c r="L40" i="591" s="1"/>
  <c r="L23" i="590"/>
  <c r="L26" i="590" s="1"/>
  <c r="H26" i="590"/>
  <c r="H40" i="590"/>
  <c r="L30" i="590"/>
  <c r="L40" i="590" s="1"/>
  <c r="H30" i="589"/>
  <c r="H24" i="589"/>
  <c r="L24" i="589" s="1"/>
  <c r="H23" i="589"/>
  <c r="H25" i="589"/>
  <c r="L25" i="589" s="1"/>
  <c r="H19" i="589"/>
  <c r="L17" i="589"/>
  <c r="L19" i="589" s="1"/>
  <c r="H31" i="588"/>
  <c r="H23" i="588"/>
  <c r="H24" i="588"/>
  <c r="L24" i="588" s="1"/>
  <c r="H25" i="588"/>
  <c r="L25" i="588" s="1"/>
  <c r="H17" i="588"/>
  <c r="H23" i="587"/>
  <c r="H24" i="587"/>
  <c r="L24" i="587" s="1"/>
  <c r="H30" i="587"/>
  <c r="H25" i="587"/>
  <c r="L25" i="587" s="1"/>
  <c r="H17" i="587"/>
  <c r="H30" i="586"/>
  <c r="H24" i="586"/>
  <c r="L24" i="586" s="1"/>
  <c r="H25" i="586"/>
  <c r="L25" i="586" s="1"/>
  <c r="H23" i="586"/>
  <c r="H17" i="586"/>
  <c r="H18" i="585"/>
  <c r="L17" i="585"/>
  <c r="L18" i="585" s="1"/>
  <c r="H24" i="585"/>
  <c r="L24" i="585" s="1"/>
  <c r="H25" i="585"/>
  <c r="L25" i="585" s="1"/>
  <c r="H30" i="585"/>
  <c r="H23" i="585"/>
  <c r="H23" i="584"/>
  <c r="H25" i="584"/>
  <c r="L25" i="584" s="1"/>
  <c r="H30" i="584"/>
  <c r="H24" i="584"/>
  <c r="L24" i="584" s="1"/>
  <c r="H17" i="584"/>
  <c r="H23" i="583"/>
  <c r="H24" i="583"/>
  <c r="L24" i="583" s="1"/>
  <c r="H30" i="583"/>
  <c r="H25" i="583"/>
  <c r="L25" i="583" s="1"/>
  <c r="H17" i="583"/>
  <c r="H24" i="582"/>
  <c r="L24" i="582" s="1"/>
  <c r="H25" i="582"/>
  <c r="L25" i="582" s="1"/>
  <c r="H30" i="582"/>
  <c r="H23" i="582"/>
  <c r="H17" i="582"/>
  <c r="H27" i="588" l="1"/>
  <c r="L46" i="594"/>
  <c r="J21" i="633" s="1"/>
  <c r="H46" i="594"/>
  <c r="L46" i="593"/>
  <c r="J20" i="633" s="1"/>
  <c r="H46" i="593"/>
  <c r="H46" i="591"/>
  <c r="L46" i="592"/>
  <c r="J19" i="633" s="1"/>
  <c r="H46" i="592"/>
  <c r="L46" i="591"/>
  <c r="J18" i="633" s="1"/>
  <c r="L46" i="590"/>
  <c r="J17" i="633" s="1"/>
  <c r="H46" i="590"/>
  <c r="L23" i="589"/>
  <c r="L26" i="589" s="1"/>
  <c r="H26" i="589"/>
  <c r="L30" i="589"/>
  <c r="L40" i="589" s="1"/>
  <c r="H40" i="589"/>
  <c r="H19" i="588"/>
  <c r="L17" i="588"/>
  <c r="L19" i="588" s="1"/>
  <c r="L23" i="588"/>
  <c r="L27" i="588" s="1"/>
  <c r="L31" i="588"/>
  <c r="L40" i="588" s="1"/>
  <c r="H40" i="588"/>
  <c r="L30" i="587"/>
  <c r="L40" i="587" s="1"/>
  <c r="H40" i="587"/>
  <c r="L23" i="587"/>
  <c r="L26" i="587" s="1"/>
  <c r="H26" i="587"/>
  <c r="L17" i="587"/>
  <c r="L18" i="587" s="1"/>
  <c r="H18" i="587"/>
  <c r="L23" i="586"/>
  <c r="L26" i="586" s="1"/>
  <c r="H26" i="586"/>
  <c r="L17" i="586"/>
  <c r="L18" i="586" s="1"/>
  <c r="H18" i="586"/>
  <c r="L30" i="586"/>
  <c r="L41" i="586" s="1"/>
  <c r="H41" i="586"/>
  <c r="L23" i="585"/>
  <c r="L26" i="585" s="1"/>
  <c r="H26" i="585"/>
  <c r="L30" i="585"/>
  <c r="L40" i="585" s="1"/>
  <c r="H40" i="585"/>
  <c r="H18" i="584"/>
  <c r="L17" i="584"/>
  <c r="L18" i="584" s="1"/>
  <c r="L30" i="584"/>
  <c r="L40" i="584" s="1"/>
  <c r="H40" i="584"/>
  <c r="L23" i="584"/>
  <c r="L26" i="584" s="1"/>
  <c r="H26" i="584"/>
  <c r="H18" i="583"/>
  <c r="L17" i="583"/>
  <c r="L18" i="583" s="1"/>
  <c r="L30" i="583"/>
  <c r="L40" i="583" s="1"/>
  <c r="H40" i="583"/>
  <c r="L23" i="583"/>
  <c r="L26" i="583" s="1"/>
  <c r="H26" i="583"/>
  <c r="L17" i="582"/>
  <c r="L18" i="582" s="1"/>
  <c r="H18" i="582"/>
  <c r="L23" i="582"/>
  <c r="L26" i="582" s="1"/>
  <c r="H26" i="582"/>
  <c r="L30" i="582"/>
  <c r="L41" i="582" s="1"/>
  <c r="H41" i="582"/>
  <c r="H46" i="589" l="1"/>
  <c r="L46" i="589"/>
  <c r="J15" i="633" s="1"/>
  <c r="L46" i="588"/>
  <c r="J14" i="633" s="1"/>
  <c r="H46" i="588"/>
  <c r="H46" i="585"/>
  <c r="L46" i="585"/>
  <c r="J61" i="633" s="1"/>
  <c r="L47" i="586"/>
  <c r="J62" i="633" s="1"/>
  <c r="H46" i="587"/>
  <c r="L46" i="587"/>
  <c r="J63" i="633" s="1"/>
  <c r="H47" i="586"/>
  <c r="H46" i="584"/>
  <c r="L46" i="584"/>
  <c r="J60" i="633" s="1"/>
  <c r="H47" i="582"/>
  <c r="H46" i="583"/>
  <c r="L46" i="583"/>
  <c r="J59" i="633" s="1"/>
  <c r="L47" i="582"/>
  <c r="J58" i="633" s="1"/>
  <c r="L45" i="581" l="1"/>
  <c r="H45" i="581"/>
  <c r="G45" i="581"/>
  <c r="G30" i="581"/>
  <c r="G40" i="581" s="1"/>
  <c r="D25" i="581"/>
  <c r="E25" i="581" s="1"/>
  <c r="G25" i="581" s="1"/>
  <c r="A25" i="581"/>
  <c r="F24" i="581"/>
  <c r="D24" i="581"/>
  <c r="E24" i="581" s="1"/>
  <c r="A24" i="581"/>
  <c r="D23" i="581"/>
  <c r="E23" i="581" s="1"/>
  <c r="G23" i="581" s="1"/>
  <c r="A23" i="581"/>
  <c r="E17" i="581"/>
  <c r="L45" i="580"/>
  <c r="H45" i="580"/>
  <c r="G45" i="580"/>
  <c r="G30" i="580"/>
  <c r="G40" i="580" s="1"/>
  <c r="D25" i="580"/>
  <c r="E25" i="580" s="1"/>
  <c r="G25" i="580" s="1"/>
  <c r="A25" i="580"/>
  <c r="F24" i="580"/>
  <c r="D24" i="580"/>
  <c r="E24" i="580" s="1"/>
  <c r="A24" i="580"/>
  <c r="D23" i="580"/>
  <c r="E23" i="580" s="1"/>
  <c r="G23" i="580" s="1"/>
  <c r="A23" i="580"/>
  <c r="E17" i="580"/>
  <c r="D25" i="579"/>
  <c r="E25" i="579" s="1"/>
  <c r="G25" i="579" s="1"/>
  <c r="A25" i="579"/>
  <c r="F24" i="579"/>
  <c r="D24" i="579"/>
  <c r="E24" i="579" s="1"/>
  <c r="A24" i="579"/>
  <c r="D23" i="579"/>
  <c r="E23" i="579" s="1"/>
  <c r="G23" i="579" s="1"/>
  <c r="A23" i="579"/>
  <c r="L45" i="579"/>
  <c r="H45" i="579"/>
  <c r="G45" i="579"/>
  <c r="G30" i="579"/>
  <c r="G40" i="579" s="1"/>
  <c r="E17" i="579"/>
  <c r="G24" i="580" l="1"/>
  <c r="G26" i="580" s="1"/>
  <c r="G24" i="581"/>
  <c r="G26" i="581" s="1"/>
  <c r="G17" i="581" s="1"/>
  <c r="G24" i="579"/>
  <c r="G26" i="579" s="1"/>
  <c r="G18" i="581" l="1"/>
  <c r="G46" i="581" s="1"/>
  <c r="G17" i="580"/>
  <c r="G17" i="579"/>
  <c r="H30" i="581" l="1"/>
  <c r="H24" i="581"/>
  <c r="L24" i="581" s="1"/>
  <c r="H25" i="581"/>
  <c r="L25" i="581" s="1"/>
  <c r="H23" i="581"/>
  <c r="H17" i="581"/>
  <c r="G18" i="580"/>
  <c r="G46" i="580" s="1"/>
  <c r="H31" i="580" s="1"/>
  <c r="L31" i="580" s="1"/>
  <c r="G18" i="579"/>
  <c r="G46" i="579" s="1"/>
  <c r="H17" i="579" s="1"/>
  <c r="H18" i="581" l="1"/>
  <c r="L17" i="581"/>
  <c r="L18" i="581" s="1"/>
  <c r="L23" i="581"/>
  <c r="L26" i="581" s="1"/>
  <c r="H26" i="581"/>
  <c r="L30" i="581"/>
  <c r="L40" i="581" s="1"/>
  <c r="H40" i="581"/>
  <c r="H30" i="580"/>
  <c r="H40" i="580" s="1"/>
  <c r="H25" i="580"/>
  <c r="L25" i="580" s="1"/>
  <c r="H24" i="580"/>
  <c r="L24" i="580" s="1"/>
  <c r="H23" i="580"/>
  <c r="H17" i="580"/>
  <c r="L17" i="579"/>
  <c r="L18" i="579" s="1"/>
  <c r="H18" i="579"/>
  <c r="H30" i="579"/>
  <c r="H25" i="579"/>
  <c r="L25" i="579" s="1"/>
  <c r="H23" i="579"/>
  <c r="H24" i="579"/>
  <c r="L24" i="579" s="1"/>
  <c r="L46" i="581" l="1"/>
  <c r="J57" i="633" s="1"/>
  <c r="H46" i="581"/>
  <c r="H18" i="580"/>
  <c r="L17" i="580"/>
  <c r="L18" i="580" s="1"/>
  <c r="H26" i="580"/>
  <c r="L23" i="580"/>
  <c r="L26" i="580" s="1"/>
  <c r="L30" i="580"/>
  <c r="L40" i="580" s="1"/>
  <c r="L23" i="579"/>
  <c r="L26" i="579" s="1"/>
  <c r="H26" i="579"/>
  <c r="L30" i="579"/>
  <c r="L40" i="579" s="1"/>
  <c r="H40" i="579"/>
  <c r="H46" i="579" l="1"/>
  <c r="H46" i="580"/>
  <c r="L46" i="580"/>
  <c r="J55" i="633" s="1"/>
  <c r="L46" i="579"/>
  <c r="J56" i="633" s="1"/>
  <c r="G39" i="578" l="1"/>
  <c r="G38" i="578"/>
  <c r="G37" i="578"/>
  <c r="G36" i="578"/>
  <c r="G35" i="578"/>
  <c r="G34" i="578"/>
  <c r="G33" i="578"/>
  <c r="G32" i="578"/>
  <c r="G31" i="578"/>
  <c r="F30" i="578"/>
  <c r="G30" i="578" s="1"/>
  <c r="L45" i="578"/>
  <c r="H45" i="578"/>
  <c r="G45" i="578"/>
  <c r="D25" i="578"/>
  <c r="E25" i="578" s="1"/>
  <c r="G25" i="578" s="1"/>
  <c r="A25" i="578"/>
  <c r="F24" i="578"/>
  <c r="D24" i="578"/>
  <c r="E24" i="578" s="1"/>
  <c r="A24" i="578"/>
  <c r="D23" i="578"/>
  <c r="E23" i="578" s="1"/>
  <c r="G23" i="578" s="1"/>
  <c r="A23" i="578"/>
  <c r="E17" i="578"/>
  <c r="G39" i="576"/>
  <c r="G38" i="576"/>
  <c r="G37" i="576"/>
  <c r="G36" i="576"/>
  <c r="G35" i="576"/>
  <c r="G34" i="576"/>
  <c r="G33" i="576"/>
  <c r="G32" i="576"/>
  <c r="G31" i="576"/>
  <c r="F30" i="576"/>
  <c r="G30" i="576" s="1"/>
  <c r="L45" i="577"/>
  <c r="H45" i="577"/>
  <c r="G45" i="577"/>
  <c r="G35" i="577"/>
  <c r="G34" i="577"/>
  <c r="G33" i="577"/>
  <c r="G32" i="577"/>
  <c r="G31" i="577"/>
  <c r="G30" i="577"/>
  <c r="D25" i="577"/>
  <c r="E25" i="577" s="1"/>
  <c r="G25" i="577" s="1"/>
  <c r="A25" i="577"/>
  <c r="F24" i="577"/>
  <c r="D24" i="577"/>
  <c r="E24" i="577" s="1"/>
  <c r="A24" i="577"/>
  <c r="D23" i="577"/>
  <c r="E23" i="577" s="1"/>
  <c r="G23" i="577" s="1"/>
  <c r="A23" i="577"/>
  <c r="E17" i="577"/>
  <c r="L45" i="576"/>
  <c r="H45" i="576"/>
  <c r="G45" i="576"/>
  <c r="D25" i="576"/>
  <c r="E25" i="576" s="1"/>
  <c r="G25" i="576" s="1"/>
  <c r="A25" i="576"/>
  <c r="F24" i="576"/>
  <c r="D24" i="576"/>
  <c r="E24" i="576" s="1"/>
  <c r="A24" i="576"/>
  <c r="D23" i="576"/>
  <c r="E23" i="576" s="1"/>
  <c r="G23" i="576" s="1"/>
  <c r="A23" i="576"/>
  <c r="E17" i="576"/>
  <c r="L45" i="575"/>
  <c r="H45" i="575"/>
  <c r="G45" i="575"/>
  <c r="G36" i="575"/>
  <c r="G35" i="575"/>
  <c r="G34" i="575"/>
  <c r="G33" i="575"/>
  <c r="G32" i="575"/>
  <c r="G31" i="575"/>
  <c r="G30" i="575"/>
  <c r="D25" i="575"/>
  <c r="E25" i="575" s="1"/>
  <c r="G25" i="575" s="1"/>
  <c r="A25" i="575"/>
  <c r="F24" i="575"/>
  <c r="D24" i="575"/>
  <c r="E24" i="575" s="1"/>
  <c r="A24" i="575"/>
  <c r="D23" i="575"/>
  <c r="E23" i="575" s="1"/>
  <c r="G23" i="575" s="1"/>
  <c r="A23" i="575"/>
  <c r="E17" i="575"/>
  <c r="L45" i="574"/>
  <c r="H45" i="574"/>
  <c r="G45" i="574"/>
  <c r="G31" i="574"/>
  <c r="G30" i="574"/>
  <c r="D25" i="574"/>
  <c r="E25" i="574" s="1"/>
  <c r="G25" i="574" s="1"/>
  <c r="A25" i="574"/>
  <c r="F24" i="574"/>
  <c r="D24" i="574"/>
  <c r="E24" i="574" s="1"/>
  <c r="A24" i="574"/>
  <c r="D23" i="574"/>
  <c r="E23" i="574" s="1"/>
  <c r="G23" i="574" s="1"/>
  <c r="A23" i="574"/>
  <c r="E17" i="574"/>
  <c r="G35" i="484"/>
  <c r="G33" i="484"/>
  <c r="G34" i="484"/>
  <c r="G32" i="484"/>
  <c r="G31" i="484"/>
  <c r="G30" i="484"/>
  <c r="G33" i="166"/>
  <c r="G32" i="166"/>
  <c r="G31" i="166"/>
  <c r="G30" i="163"/>
  <c r="F24" i="162"/>
  <c r="L45" i="573"/>
  <c r="H45" i="573"/>
  <c r="G45" i="573"/>
  <c r="G38" i="573"/>
  <c r="G37" i="573"/>
  <c r="G36" i="573"/>
  <c r="G35" i="573"/>
  <c r="G34" i="573"/>
  <c r="G33" i="573"/>
  <c r="G32" i="573"/>
  <c r="G31" i="573"/>
  <c r="G30" i="573"/>
  <c r="F29" i="573"/>
  <c r="G29" i="573" s="1"/>
  <c r="D24" i="573"/>
  <c r="E24" i="573" s="1"/>
  <c r="G24" i="573" s="1"/>
  <c r="A24" i="573"/>
  <c r="F23" i="573"/>
  <c r="D23" i="573"/>
  <c r="E23" i="573" s="1"/>
  <c r="A23" i="573"/>
  <c r="D22" i="573"/>
  <c r="E22" i="573" s="1"/>
  <c r="G22" i="573" s="1"/>
  <c r="A22" i="573"/>
  <c r="E16" i="573"/>
  <c r="L46" i="572"/>
  <c r="H46" i="572"/>
  <c r="G46" i="572"/>
  <c r="G40" i="572"/>
  <c r="G39" i="572"/>
  <c r="G38" i="572"/>
  <c r="G37" i="572"/>
  <c r="G36" i="572"/>
  <c r="G35" i="572"/>
  <c r="G34" i="572"/>
  <c r="G33" i="572"/>
  <c r="G32" i="572"/>
  <c r="G31" i="572"/>
  <c r="F30" i="572"/>
  <c r="G30" i="572" s="1"/>
  <c r="D25" i="572"/>
  <c r="E25" i="572" s="1"/>
  <c r="G25" i="572" s="1"/>
  <c r="A25" i="572"/>
  <c r="F24" i="572"/>
  <c r="D24" i="572"/>
  <c r="E24" i="572" s="1"/>
  <c r="A24" i="572"/>
  <c r="D23" i="572"/>
  <c r="E23" i="572" s="1"/>
  <c r="G23" i="572" s="1"/>
  <c r="A23" i="572"/>
  <c r="E17" i="572"/>
  <c r="G32" i="221"/>
  <c r="G40" i="221"/>
  <c r="L45" i="570"/>
  <c r="H45" i="570"/>
  <c r="G45" i="570"/>
  <c r="G39" i="570"/>
  <c r="G38" i="570"/>
  <c r="G37" i="570"/>
  <c r="G36" i="570"/>
  <c r="G35" i="570"/>
  <c r="G34" i="570"/>
  <c r="G33" i="570"/>
  <c r="G32" i="570"/>
  <c r="G31" i="570"/>
  <c r="F30" i="570"/>
  <c r="G30" i="570" s="1"/>
  <c r="D25" i="570"/>
  <c r="E25" i="570" s="1"/>
  <c r="G25" i="570" s="1"/>
  <c r="A25" i="570"/>
  <c r="F24" i="570"/>
  <c r="D24" i="570"/>
  <c r="E24" i="570" s="1"/>
  <c r="A24" i="570"/>
  <c r="D23" i="570"/>
  <c r="E23" i="570" s="1"/>
  <c r="G23" i="570" s="1"/>
  <c r="A23" i="570"/>
  <c r="E17" i="570"/>
  <c r="G33" i="221"/>
  <c r="G36" i="220"/>
  <c r="L45" i="569"/>
  <c r="H45" i="569"/>
  <c r="G45" i="569"/>
  <c r="G30" i="569"/>
  <c r="G40" i="569" s="1"/>
  <c r="D25" i="569"/>
  <c r="E25" i="569" s="1"/>
  <c r="G25" i="569" s="1"/>
  <c r="A25" i="569"/>
  <c r="F24" i="569"/>
  <c r="D24" i="569"/>
  <c r="E24" i="569" s="1"/>
  <c r="A24" i="569"/>
  <c r="D23" i="569"/>
  <c r="E23" i="569" s="1"/>
  <c r="G23" i="569" s="1"/>
  <c r="A23" i="569"/>
  <c r="E17" i="569"/>
  <c r="L46" i="568"/>
  <c r="H46" i="568"/>
  <c r="G46" i="568"/>
  <c r="G30" i="568"/>
  <c r="G41" i="568" s="1"/>
  <c r="D25" i="568"/>
  <c r="E25" i="568" s="1"/>
  <c r="G25" i="568" s="1"/>
  <c r="A25" i="568"/>
  <c r="F24" i="568"/>
  <c r="D24" i="568"/>
  <c r="E24" i="568" s="1"/>
  <c r="A24" i="568"/>
  <c r="D23" i="568"/>
  <c r="E23" i="568" s="1"/>
  <c r="G23" i="568" s="1"/>
  <c r="A23" i="568"/>
  <c r="E17" i="568"/>
  <c r="L45" i="566"/>
  <c r="H45" i="566"/>
  <c r="G45" i="566"/>
  <c r="G30" i="566"/>
  <c r="G40" i="566" s="1"/>
  <c r="D25" i="566"/>
  <c r="E25" i="566" s="1"/>
  <c r="G25" i="566" s="1"/>
  <c r="A25" i="566"/>
  <c r="F24" i="566"/>
  <c r="D24" i="566"/>
  <c r="E24" i="566" s="1"/>
  <c r="A24" i="566"/>
  <c r="D23" i="566"/>
  <c r="E23" i="566" s="1"/>
  <c r="G23" i="566" s="1"/>
  <c r="A23" i="566"/>
  <c r="E17" i="566"/>
  <c r="L46" i="565"/>
  <c r="H46" i="565"/>
  <c r="G46" i="565"/>
  <c r="G30" i="565"/>
  <c r="G41" i="565" s="1"/>
  <c r="D25" i="565"/>
  <c r="E25" i="565" s="1"/>
  <c r="G25" i="565" s="1"/>
  <c r="A25" i="565"/>
  <c r="F24" i="565"/>
  <c r="D24" i="565"/>
  <c r="E24" i="565" s="1"/>
  <c r="A24" i="565"/>
  <c r="D23" i="565"/>
  <c r="E23" i="565" s="1"/>
  <c r="G23" i="565" s="1"/>
  <c r="A23" i="565"/>
  <c r="E17" i="565"/>
  <c r="E18" i="420"/>
  <c r="G18" i="420" s="1"/>
  <c r="D25" i="484"/>
  <c r="E25" i="484" s="1"/>
  <c r="A25" i="484"/>
  <c r="F24" i="484"/>
  <c r="D24" i="484"/>
  <c r="E24" i="484" s="1"/>
  <c r="A24" i="484"/>
  <c r="D23" i="484"/>
  <c r="E23" i="484" s="1"/>
  <c r="A23" i="484"/>
  <c r="D25" i="166"/>
  <c r="E25" i="166" s="1"/>
  <c r="A25" i="166"/>
  <c r="D24" i="166"/>
  <c r="E24" i="166" s="1"/>
  <c r="A24" i="166"/>
  <c r="D23" i="166"/>
  <c r="E23" i="166" s="1"/>
  <c r="A23" i="166"/>
  <c r="D25" i="165"/>
  <c r="E25" i="165" s="1"/>
  <c r="A25" i="165"/>
  <c r="F24" i="165"/>
  <c r="D24" i="165"/>
  <c r="E24" i="165" s="1"/>
  <c r="A24" i="165"/>
  <c r="D23" i="165"/>
  <c r="E23" i="165" s="1"/>
  <c r="A23" i="165"/>
  <c r="D25" i="164"/>
  <c r="E25" i="164" s="1"/>
  <c r="A25" i="164"/>
  <c r="F24" i="164"/>
  <c r="D24" i="164"/>
  <c r="E24" i="164" s="1"/>
  <c r="A24" i="164"/>
  <c r="D23" i="164"/>
  <c r="E23" i="164" s="1"/>
  <c r="A23" i="164"/>
  <c r="D25" i="163"/>
  <c r="E25" i="163" s="1"/>
  <c r="A25" i="163"/>
  <c r="F24" i="163"/>
  <c r="D24" i="163"/>
  <c r="E24" i="163" s="1"/>
  <c r="A24" i="163"/>
  <c r="D23" i="163"/>
  <c r="E23" i="163" s="1"/>
  <c r="A23" i="163"/>
  <c r="D25" i="162"/>
  <c r="E25" i="162" s="1"/>
  <c r="A25" i="162"/>
  <c r="D24" i="162"/>
  <c r="E24" i="162" s="1"/>
  <c r="A24" i="162"/>
  <c r="D23" i="162"/>
  <c r="E23" i="162" s="1"/>
  <c r="A23" i="162"/>
  <c r="D25" i="224"/>
  <c r="E25" i="224" s="1"/>
  <c r="A25" i="224"/>
  <c r="F24" i="224"/>
  <c r="D24" i="224"/>
  <c r="E24" i="224" s="1"/>
  <c r="A24" i="224"/>
  <c r="D23" i="224"/>
  <c r="E23" i="224" s="1"/>
  <c r="A23" i="224"/>
  <c r="D25" i="223"/>
  <c r="E25" i="223" s="1"/>
  <c r="A25" i="223"/>
  <c r="F24" i="223"/>
  <c r="D24" i="223"/>
  <c r="E24" i="223" s="1"/>
  <c r="A24" i="223"/>
  <c r="D23" i="223"/>
  <c r="E23" i="223" s="1"/>
  <c r="A23" i="223"/>
  <c r="D25" i="221"/>
  <c r="E25" i="221" s="1"/>
  <c r="A25" i="221"/>
  <c r="F24" i="221"/>
  <c r="D24" i="221"/>
  <c r="E24" i="221" s="1"/>
  <c r="A24" i="221"/>
  <c r="D23" i="221"/>
  <c r="E23" i="221" s="1"/>
  <c r="A23" i="221"/>
  <c r="D25" i="220"/>
  <c r="E25" i="220" s="1"/>
  <c r="A25" i="220"/>
  <c r="F24" i="220"/>
  <c r="D24" i="220"/>
  <c r="E24" i="220" s="1"/>
  <c r="A24" i="220"/>
  <c r="D23" i="220"/>
  <c r="E23" i="220" s="1"/>
  <c r="A23" i="220"/>
  <c r="D25" i="203"/>
  <c r="E25" i="203" s="1"/>
  <c r="A25" i="203"/>
  <c r="F24" i="203"/>
  <c r="D24" i="203"/>
  <c r="E24" i="203" s="1"/>
  <c r="A24" i="203"/>
  <c r="D23" i="203"/>
  <c r="E23" i="203" s="1"/>
  <c r="A23" i="203"/>
  <c r="D25" i="250"/>
  <c r="E25" i="250" s="1"/>
  <c r="A25" i="250"/>
  <c r="F24" i="250"/>
  <c r="D24" i="250"/>
  <c r="E24" i="250" s="1"/>
  <c r="A24" i="250"/>
  <c r="D23" i="250"/>
  <c r="E23" i="250" s="1"/>
  <c r="A23" i="250"/>
  <c r="D24" i="249"/>
  <c r="E24" i="249" s="1"/>
  <c r="A24" i="249"/>
  <c r="F23" i="249"/>
  <c r="D23" i="249"/>
  <c r="E23" i="249" s="1"/>
  <c r="A23" i="249"/>
  <c r="D22" i="249"/>
  <c r="E22" i="249" s="1"/>
  <c r="A22" i="249"/>
  <c r="D25" i="248"/>
  <c r="E25" i="248" s="1"/>
  <c r="A25" i="248"/>
  <c r="F24" i="248"/>
  <c r="D24" i="248"/>
  <c r="E24" i="248" s="1"/>
  <c r="A24" i="248"/>
  <c r="D23" i="248"/>
  <c r="E23" i="248" s="1"/>
  <c r="A23" i="248"/>
  <c r="D25" i="427"/>
  <c r="E25" i="427" s="1"/>
  <c r="A25" i="427"/>
  <c r="F24" i="427"/>
  <c r="D24" i="427"/>
  <c r="E24" i="427" s="1"/>
  <c r="A24" i="427"/>
  <c r="D23" i="427"/>
  <c r="E23" i="427" s="1"/>
  <c r="A23" i="427"/>
  <c r="D25" i="426"/>
  <c r="E25" i="426" s="1"/>
  <c r="A25" i="426"/>
  <c r="F24" i="426"/>
  <c r="D24" i="426"/>
  <c r="E24" i="426" s="1"/>
  <c r="A24" i="426"/>
  <c r="D23" i="426"/>
  <c r="E23" i="426" s="1"/>
  <c r="A23" i="426"/>
  <c r="D25" i="425"/>
  <c r="E25" i="425" s="1"/>
  <c r="A25" i="425"/>
  <c r="F24" i="425"/>
  <c r="D24" i="425"/>
  <c r="E24" i="425" s="1"/>
  <c r="A24" i="425"/>
  <c r="D23" i="425"/>
  <c r="E23" i="425" s="1"/>
  <c r="A23" i="425"/>
  <c r="D25" i="561"/>
  <c r="E25" i="561" s="1"/>
  <c r="F24" i="561"/>
  <c r="D24" i="561"/>
  <c r="E24" i="561" s="1"/>
  <c r="D23" i="561"/>
  <c r="E23" i="561" s="1"/>
  <c r="D25" i="560"/>
  <c r="E25" i="560" s="1"/>
  <c r="A25" i="560"/>
  <c r="F24" i="560"/>
  <c r="D24" i="560"/>
  <c r="E24" i="560" s="1"/>
  <c r="A24" i="560"/>
  <c r="D23" i="560"/>
  <c r="E23" i="560" s="1"/>
  <c r="A23" i="560"/>
  <c r="F26" i="420"/>
  <c r="F24" i="420"/>
  <c r="D26" i="420"/>
  <c r="E26" i="420" s="1"/>
  <c r="A26" i="420"/>
  <c r="D25" i="420"/>
  <c r="D24" i="420"/>
  <c r="D23" i="420"/>
  <c r="A25" i="420"/>
  <c r="A24" i="420"/>
  <c r="A23" i="420"/>
  <c r="G40" i="574" l="1"/>
  <c r="G26" i="420"/>
  <c r="G24" i="578"/>
  <c r="G26" i="578" s="1"/>
  <c r="G17" i="578" s="1"/>
  <c r="G40" i="578"/>
  <c r="G24" i="575"/>
  <c r="G26" i="575" s="1"/>
  <c r="G17" i="575" s="1"/>
  <c r="G24" i="576"/>
  <c r="G26" i="576" s="1"/>
  <c r="G17" i="576" s="1"/>
  <c r="G40" i="577"/>
  <c r="G24" i="577"/>
  <c r="G26" i="577" s="1"/>
  <c r="G17" i="577" s="1"/>
  <c r="G40" i="576"/>
  <c r="G40" i="575"/>
  <c r="G24" i="574"/>
  <c r="G26" i="574" s="1"/>
  <c r="G17" i="574" s="1"/>
  <c r="G40" i="484"/>
  <c r="G24" i="572"/>
  <c r="G26" i="572" s="1"/>
  <c r="G17" i="572" s="1"/>
  <c r="G24" i="570"/>
  <c r="G26" i="570" s="1"/>
  <c r="G17" i="570" s="1"/>
  <c r="G23" i="573"/>
  <c r="G25" i="573" s="1"/>
  <c r="G16" i="573" s="1"/>
  <c r="G40" i="573"/>
  <c r="G41" i="572"/>
  <c r="G24" i="569"/>
  <c r="G26" i="569" s="1"/>
  <c r="G17" i="569" s="1"/>
  <c r="G40" i="570"/>
  <c r="G24" i="568"/>
  <c r="G26" i="568" s="1"/>
  <c r="G17" i="568" s="1"/>
  <c r="G24" i="565"/>
  <c r="G26" i="565" s="1"/>
  <c r="G24" i="566"/>
  <c r="G26" i="566" s="1"/>
  <c r="G17" i="566" s="1"/>
  <c r="G19" i="578" l="1"/>
  <c r="G46" i="578" s="1"/>
  <c r="H36" i="578" s="1"/>
  <c r="L36" i="578" s="1"/>
  <c r="G19" i="577"/>
  <c r="G46" i="577" s="1"/>
  <c r="G19" i="576"/>
  <c r="G46" i="576" s="1"/>
  <c r="H36" i="576" s="1"/>
  <c r="L36" i="576" s="1"/>
  <c r="G19" i="575"/>
  <c r="G46" i="575" s="1"/>
  <c r="H36" i="575" s="1"/>
  <c r="L36" i="575" s="1"/>
  <c r="G19" i="574"/>
  <c r="G46" i="574" s="1"/>
  <c r="G18" i="573"/>
  <c r="G46" i="573" s="1"/>
  <c r="G19" i="572"/>
  <c r="G47" i="572" s="1"/>
  <c r="G19" i="570"/>
  <c r="G46" i="570" s="1"/>
  <c r="H36" i="570" s="1"/>
  <c r="G19" i="569"/>
  <c r="G46" i="569" s="1"/>
  <c r="H17" i="569" s="1"/>
  <c r="G19" i="568"/>
  <c r="G47" i="568" s="1"/>
  <c r="G19" i="566"/>
  <c r="G46" i="566" s="1"/>
  <c r="G17" i="565"/>
  <c r="H32" i="577" l="1"/>
  <c r="L32" i="577" s="1"/>
  <c r="H31" i="577"/>
  <c r="L31" i="577" s="1"/>
  <c r="H35" i="577"/>
  <c r="L35" i="577" s="1"/>
  <c r="H34" i="577"/>
  <c r="L34" i="577" s="1"/>
  <c r="H33" i="577"/>
  <c r="L33" i="577" s="1"/>
  <c r="H32" i="574"/>
  <c r="L32" i="574" s="1"/>
  <c r="H34" i="574"/>
  <c r="L34" i="574" s="1"/>
  <c r="H36" i="574"/>
  <c r="L36" i="574" s="1"/>
  <c r="H33" i="574"/>
  <c r="L33" i="574" s="1"/>
  <c r="H35" i="574"/>
  <c r="L35" i="574" s="1"/>
  <c r="H31" i="573"/>
  <c r="L31" i="573" s="1"/>
  <c r="H32" i="573"/>
  <c r="L32" i="573" s="1"/>
  <c r="H17" i="572"/>
  <c r="H19" i="572" s="1"/>
  <c r="H32" i="572"/>
  <c r="L32" i="572" s="1"/>
  <c r="H33" i="572"/>
  <c r="L33" i="572" s="1"/>
  <c r="H39" i="578"/>
  <c r="L39" i="578" s="1"/>
  <c r="H33" i="578"/>
  <c r="L33" i="578" s="1"/>
  <c r="H37" i="578"/>
  <c r="L37" i="578" s="1"/>
  <c r="H31" i="578"/>
  <c r="L31" i="578" s="1"/>
  <c r="H23" i="578"/>
  <c r="H30" i="578"/>
  <c r="H24" i="578"/>
  <c r="L24" i="578" s="1"/>
  <c r="H35" i="578"/>
  <c r="L35" i="578" s="1"/>
  <c r="H32" i="578"/>
  <c r="L32" i="578" s="1"/>
  <c r="H25" i="578"/>
  <c r="L25" i="578" s="1"/>
  <c r="H34" i="578"/>
  <c r="L34" i="578" s="1"/>
  <c r="H38" i="578"/>
  <c r="L38" i="578" s="1"/>
  <c r="H17" i="578"/>
  <c r="H25" i="577"/>
  <c r="L25" i="577" s="1"/>
  <c r="H24" i="577"/>
  <c r="L24" i="577" s="1"/>
  <c r="H30" i="577"/>
  <c r="H23" i="577"/>
  <c r="H17" i="577"/>
  <c r="H39" i="576"/>
  <c r="L39" i="576" s="1"/>
  <c r="H33" i="576"/>
  <c r="L33" i="576" s="1"/>
  <c r="H38" i="576"/>
  <c r="L38" i="576" s="1"/>
  <c r="H37" i="576"/>
  <c r="L37" i="576" s="1"/>
  <c r="H32" i="576"/>
  <c r="L32" i="576" s="1"/>
  <c r="H31" i="576"/>
  <c r="L31" i="576" s="1"/>
  <c r="H34" i="576"/>
  <c r="L34" i="576" s="1"/>
  <c r="H25" i="576"/>
  <c r="L25" i="576" s="1"/>
  <c r="H30" i="576"/>
  <c r="H23" i="576"/>
  <c r="H24" i="576"/>
  <c r="L24" i="576" s="1"/>
  <c r="H35" i="576"/>
  <c r="L35" i="576" s="1"/>
  <c r="H17" i="576"/>
  <c r="H33" i="575"/>
  <c r="L33" i="575" s="1"/>
  <c r="H31" i="575"/>
  <c r="L31" i="575" s="1"/>
  <c r="H23" i="575"/>
  <c r="H32" i="575"/>
  <c r="L32" i="575" s="1"/>
  <c r="H25" i="575"/>
  <c r="L25" i="575" s="1"/>
  <c r="H34" i="575"/>
  <c r="L34" i="575" s="1"/>
  <c r="H35" i="575"/>
  <c r="L35" i="575" s="1"/>
  <c r="H30" i="575"/>
  <c r="H24" i="575"/>
  <c r="L24" i="575" s="1"/>
  <c r="H17" i="575"/>
  <c r="H31" i="574"/>
  <c r="L31" i="574" s="1"/>
  <c r="H23" i="574"/>
  <c r="H24" i="574"/>
  <c r="L24" i="574" s="1"/>
  <c r="H25" i="574"/>
  <c r="L25" i="574" s="1"/>
  <c r="H30" i="574"/>
  <c r="H17" i="574"/>
  <c r="H36" i="573"/>
  <c r="L36" i="573" s="1"/>
  <c r="H38" i="573"/>
  <c r="L38" i="573" s="1"/>
  <c r="H35" i="573"/>
  <c r="L35" i="573" s="1"/>
  <c r="H33" i="573"/>
  <c r="L33" i="573" s="1"/>
  <c r="H23" i="573"/>
  <c r="L23" i="573" s="1"/>
  <c r="H37" i="573"/>
  <c r="L37" i="573" s="1"/>
  <c r="H24" i="573"/>
  <c r="L24" i="573" s="1"/>
  <c r="H22" i="573"/>
  <c r="H29" i="573"/>
  <c r="H34" i="573"/>
  <c r="L34" i="573" s="1"/>
  <c r="H30" i="573"/>
  <c r="L30" i="573" s="1"/>
  <c r="H16" i="573"/>
  <c r="H36" i="572"/>
  <c r="L36" i="572" s="1"/>
  <c r="H40" i="572"/>
  <c r="L40" i="572" s="1"/>
  <c r="H39" i="572"/>
  <c r="L39" i="572" s="1"/>
  <c r="H31" i="572"/>
  <c r="L31" i="572" s="1"/>
  <c r="H34" i="572"/>
  <c r="L34" i="572" s="1"/>
  <c r="H24" i="572"/>
  <c r="L24" i="572" s="1"/>
  <c r="H30" i="572"/>
  <c r="H23" i="572"/>
  <c r="H38" i="572"/>
  <c r="L38" i="572" s="1"/>
  <c r="H25" i="572"/>
  <c r="L25" i="572" s="1"/>
  <c r="H35" i="572"/>
  <c r="L35" i="572" s="1"/>
  <c r="H37" i="572"/>
  <c r="L37" i="572" s="1"/>
  <c r="H34" i="570"/>
  <c r="L34" i="570" s="1"/>
  <c r="H35" i="570"/>
  <c r="L35" i="570" s="1"/>
  <c r="H23" i="570"/>
  <c r="H39" i="570"/>
  <c r="L39" i="570" s="1"/>
  <c r="H38" i="570"/>
  <c r="L38" i="570" s="1"/>
  <c r="H31" i="570"/>
  <c r="L31" i="570" s="1"/>
  <c r="H25" i="570"/>
  <c r="L25" i="570" s="1"/>
  <c r="H33" i="570"/>
  <c r="L33" i="570" s="1"/>
  <c r="H24" i="570"/>
  <c r="L24" i="570" s="1"/>
  <c r="H30" i="570"/>
  <c r="H32" i="570"/>
  <c r="L32" i="570" s="1"/>
  <c r="H37" i="570"/>
  <c r="L37" i="570" s="1"/>
  <c r="H17" i="570"/>
  <c r="H19" i="569"/>
  <c r="L17" i="569"/>
  <c r="L19" i="569" s="1"/>
  <c r="H30" i="569"/>
  <c r="H23" i="569"/>
  <c r="H24" i="569"/>
  <c r="L24" i="569" s="1"/>
  <c r="H25" i="569"/>
  <c r="L25" i="569" s="1"/>
  <c r="H30" i="568"/>
  <c r="H23" i="568"/>
  <c r="H24" i="568"/>
  <c r="L24" i="568" s="1"/>
  <c r="H25" i="568"/>
  <c r="L25" i="568" s="1"/>
  <c r="H17" i="568"/>
  <c r="H30" i="566"/>
  <c r="H23" i="566"/>
  <c r="H24" i="566"/>
  <c r="L24" i="566" s="1"/>
  <c r="H25" i="566"/>
  <c r="L25" i="566" s="1"/>
  <c r="H17" i="566"/>
  <c r="G19" i="565"/>
  <c r="G47" i="565" s="1"/>
  <c r="H40" i="577" l="1"/>
  <c r="H40" i="574"/>
  <c r="L17" i="572"/>
  <c r="L19" i="572" s="1"/>
  <c r="L30" i="578"/>
  <c r="L40" i="578" s="1"/>
  <c r="H40" i="578"/>
  <c r="H19" i="578"/>
  <c r="L17" i="578"/>
  <c r="L19" i="578" s="1"/>
  <c r="L23" i="578"/>
  <c r="L26" i="578" s="1"/>
  <c r="H26" i="578"/>
  <c r="L23" i="577"/>
  <c r="L26" i="577" s="1"/>
  <c r="H26" i="577"/>
  <c r="L30" i="577"/>
  <c r="L40" i="577" s="1"/>
  <c r="L17" i="577"/>
  <c r="L19" i="577" s="1"/>
  <c r="H19" i="577"/>
  <c r="H19" i="576"/>
  <c r="L17" i="576"/>
  <c r="L19" i="576" s="1"/>
  <c r="L23" i="576"/>
  <c r="L26" i="576" s="1"/>
  <c r="H26" i="576"/>
  <c r="L30" i="576"/>
  <c r="L40" i="576" s="1"/>
  <c r="H40" i="576"/>
  <c r="L17" i="575"/>
  <c r="L19" i="575" s="1"/>
  <c r="H19" i="575"/>
  <c r="L23" i="575"/>
  <c r="L26" i="575" s="1"/>
  <c r="H26" i="575"/>
  <c r="L30" i="575"/>
  <c r="L40" i="575" s="1"/>
  <c r="H40" i="575"/>
  <c r="H19" i="574"/>
  <c r="L17" i="574"/>
  <c r="L19" i="574" s="1"/>
  <c r="L30" i="574"/>
  <c r="L40" i="574" s="1"/>
  <c r="L23" i="574"/>
  <c r="L26" i="574" s="1"/>
  <c r="H26" i="574"/>
  <c r="L16" i="573"/>
  <c r="L18" i="573" s="1"/>
  <c r="H18" i="573"/>
  <c r="L29" i="573"/>
  <c r="L40" i="573" s="1"/>
  <c r="H40" i="573"/>
  <c r="L22" i="573"/>
  <c r="L25" i="573" s="1"/>
  <c r="H25" i="573"/>
  <c r="L23" i="572"/>
  <c r="L26" i="572" s="1"/>
  <c r="H26" i="572"/>
  <c r="L30" i="572"/>
  <c r="L41" i="572" s="1"/>
  <c r="H41" i="572"/>
  <c r="L23" i="570"/>
  <c r="L26" i="570" s="1"/>
  <c r="H26" i="570"/>
  <c r="H19" i="570"/>
  <c r="L17" i="570"/>
  <c r="L19" i="570" s="1"/>
  <c r="L30" i="570"/>
  <c r="L40" i="570" s="1"/>
  <c r="H40" i="570"/>
  <c r="L23" i="569"/>
  <c r="L26" i="569" s="1"/>
  <c r="H26" i="569"/>
  <c r="L30" i="569"/>
  <c r="L40" i="569" s="1"/>
  <c r="H40" i="569"/>
  <c r="H19" i="568"/>
  <c r="L17" i="568"/>
  <c r="L19" i="568" s="1"/>
  <c r="H26" i="568"/>
  <c r="L23" i="568"/>
  <c r="L26" i="568" s="1"/>
  <c r="L30" i="568"/>
  <c r="L41" i="568" s="1"/>
  <c r="H41" i="568"/>
  <c r="L17" i="566"/>
  <c r="L19" i="566" s="1"/>
  <c r="H19" i="566"/>
  <c r="H26" i="566"/>
  <c r="L23" i="566"/>
  <c r="L26" i="566" s="1"/>
  <c r="L30" i="566"/>
  <c r="L40" i="566" s="1"/>
  <c r="H40" i="566"/>
  <c r="H25" i="565"/>
  <c r="L25" i="565" s="1"/>
  <c r="H30" i="565"/>
  <c r="H41" i="565" s="1"/>
  <c r="H24" i="565"/>
  <c r="L24" i="565" s="1"/>
  <c r="H23" i="565"/>
  <c r="H17" i="565"/>
  <c r="H46" i="578" l="1"/>
  <c r="L46" i="578"/>
  <c r="J79" i="633" s="1"/>
  <c r="L46" i="577"/>
  <c r="J74" i="633" s="1"/>
  <c r="H46" i="577"/>
  <c r="H46" i="575"/>
  <c r="L46" i="576"/>
  <c r="J78" i="633" s="1"/>
  <c r="H46" i="576"/>
  <c r="L46" i="575"/>
  <c r="J77" i="633" s="1"/>
  <c r="H46" i="574"/>
  <c r="L46" i="574"/>
  <c r="J70" i="633" s="1"/>
  <c r="H47" i="572"/>
  <c r="L47" i="572"/>
  <c r="J53" i="633" s="1"/>
  <c r="L46" i="573"/>
  <c r="J54" i="633" s="1"/>
  <c r="H46" i="573"/>
  <c r="L46" i="570"/>
  <c r="J51" i="633" s="1"/>
  <c r="H46" i="570"/>
  <c r="L46" i="569"/>
  <c r="J13" i="633" s="1"/>
  <c r="L47" i="568"/>
  <c r="J12" i="633" s="1"/>
  <c r="H46" i="569"/>
  <c r="H47" i="568"/>
  <c r="L46" i="566"/>
  <c r="J11" i="633" s="1"/>
  <c r="H46" i="566"/>
  <c r="H26" i="565"/>
  <c r="L23" i="565"/>
  <c r="L26" i="565" s="1"/>
  <c r="L30" i="565"/>
  <c r="L41" i="565" s="1"/>
  <c r="H19" i="565"/>
  <c r="L17" i="565"/>
  <c r="L19" i="565" s="1"/>
  <c r="L47" i="565" l="1"/>
  <c r="J10" i="633" s="1"/>
  <c r="H47" i="565"/>
  <c r="B29" i="563" l="1"/>
  <c r="B30" i="563" s="1"/>
  <c r="G33" i="165" l="1"/>
  <c r="G32" i="165"/>
  <c r="G31" i="165"/>
  <c r="G30" i="425" l="1"/>
  <c r="G31" i="425"/>
  <c r="G32" i="425"/>
  <c r="G40" i="425" l="1"/>
  <c r="E18" i="561"/>
  <c r="G18" i="561" s="1"/>
  <c r="G19" i="561" s="1"/>
  <c r="G25" i="561"/>
  <c r="G24" i="561"/>
  <c r="G23" i="561"/>
  <c r="G37" i="561"/>
  <c r="G36" i="561"/>
  <c r="G35" i="561"/>
  <c r="G34" i="561"/>
  <c r="G33" i="561"/>
  <c r="E26" i="560"/>
  <c r="G26" i="560" s="1"/>
  <c r="G34" i="560"/>
  <c r="G33" i="560"/>
  <c r="G32" i="560"/>
  <c r="G28" i="561" l="1"/>
  <c r="G17" i="561" s="1"/>
  <c r="G40" i="561"/>
  <c r="E18" i="560" l="1"/>
  <c r="G18" i="560" s="1"/>
  <c r="L45" i="561"/>
  <c r="H45" i="561"/>
  <c r="G45" i="561"/>
  <c r="L45" i="560"/>
  <c r="H45" i="560"/>
  <c r="G45" i="560"/>
  <c r="G31" i="560"/>
  <c r="G40" i="560" s="1"/>
  <c r="G25" i="560"/>
  <c r="G24" i="560"/>
  <c r="G23" i="560"/>
  <c r="E17" i="560"/>
  <c r="G27" i="560" l="1"/>
  <c r="G17" i="560" s="1"/>
  <c r="G19" i="560" l="1"/>
  <c r="G46" i="560" s="1"/>
  <c r="G46" i="561"/>
  <c r="H32" i="560" l="1"/>
  <c r="L32" i="560" s="1"/>
  <c r="H33" i="560"/>
  <c r="L33" i="560" s="1"/>
  <c r="H18" i="560"/>
  <c r="L18" i="560" s="1"/>
  <c r="H34" i="560"/>
  <c r="L34" i="560" s="1"/>
  <c r="H26" i="560"/>
  <c r="L26" i="560" s="1"/>
  <c r="H17" i="560"/>
  <c r="L17" i="560" s="1"/>
  <c r="H36" i="561"/>
  <c r="L36" i="561" s="1"/>
  <c r="H17" i="561"/>
  <c r="L17" i="561" s="1"/>
  <c r="H25" i="561"/>
  <c r="L25" i="561" s="1"/>
  <c r="H35" i="561"/>
  <c r="L35" i="561" s="1"/>
  <c r="H24" i="561"/>
  <c r="L24" i="561" s="1"/>
  <c r="H37" i="561"/>
  <c r="L37" i="561" s="1"/>
  <c r="H23" i="561"/>
  <c r="H34" i="561"/>
  <c r="L34" i="561" s="1"/>
  <c r="H18" i="561"/>
  <c r="H33" i="561"/>
  <c r="L33" i="561" s="1"/>
  <c r="H24" i="560"/>
  <c r="L24" i="560" s="1"/>
  <c r="H23" i="560"/>
  <c r="H31" i="560"/>
  <c r="H25" i="560"/>
  <c r="L25" i="560" s="1"/>
  <c r="H40" i="560" l="1"/>
  <c r="H27" i="560"/>
  <c r="L40" i="561"/>
  <c r="L23" i="561"/>
  <c r="L28" i="561" s="1"/>
  <c r="H28" i="561"/>
  <c r="H40" i="561"/>
  <c r="H19" i="561"/>
  <c r="L18" i="561"/>
  <c r="L19" i="561" s="1"/>
  <c r="L19" i="560"/>
  <c r="H19" i="560"/>
  <c r="L23" i="560"/>
  <c r="L27" i="560" s="1"/>
  <c r="L31" i="560"/>
  <c r="L40" i="560" s="1"/>
  <c r="H46" i="561" l="1"/>
  <c r="L46" i="560"/>
  <c r="J5" i="633" s="1"/>
  <c r="L46" i="561"/>
  <c r="J6" i="633" s="1"/>
  <c r="H46" i="560"/>
  <c r="L45" i="484" l="1"/>
  <c r="H45" i="484"/>
  <c r="G45" i="484"/>
  <c r="G25" i="484"/>
  <c r="G24" i="484"/>
  <c r="G23" i="484"/>
  <c r="E17" i="484"/>
  <c r="E17" i="248"/>
  <c r="G26" i="484" l="1"/>
  <c r="G17" i="484" s="1"/>
  <c r="G19" i="484" l="1"/>
  <c r="G46" i="484" s="1"/>
  <c r="H31" i="484" l="1"/>
  <c r="L31" i="484" s="1"/>
  <c r="H33" i="484"/>
  <c r="L33" i="484" s="1"/>
  <c r="H35" i="484"/>
  <c r="L35" i="484" s="1"/>
  <c r="H32" i="484"/>
  <c r="L32" i="484" s="1"/>
  <c r="H34" i="484"/>
  <c r="L34" i="484" s="1"/>
  <c r="H24" i="484"/>
  <c r="L24" i="484" s="1"/>
  <c r="H30" i="484"/>
  <c r="H23" i="484"/>
  <c r="H25" i="484"/>
  <c r="L25" i="484" s="1"/>
  <c r="H17" i="484"/>
  <c r="F47" i="594"/>
  <c r="G47" i="594" s="1"/>
  <c r="G49" i="594" s="1"/>
  <c r="H40" i="484" l="1"/>
  <c r="G50" i="594"/>
  <c r="E21" i="463" s="1"/>
  <c r="F47" i="592"/>
  <c r="G47" i="592" s="1"/>
  <c r="G49" i="592" s="1"/>
  <c r="F47" i="593"/>
  <c r="G47" i="593" s="1"/>
  <c r="G49" i="593" s="1"/>
  <c r="F47" i="590"/>
  <c r="G47" i="590" s="1"/>
  <c r="G49" i="590" s="1"/>
  <c r="G50" i="590" s="1"/>
  <c r="F47" i="591"/>
  <c r="G47" i="591" s="1"/>
  <c r="G49" i="591" s="1"/>
  <c r="F47" i="589"/>
  <c r="G47" i="589" s="1"/>
  <c r="G49" i="589" s="1"/>
  <c r="F47" i="587"/>
  <c r="G47" i="587" s="1"/>
  <c r="G49" i="587" s="1"/>
  <c r="F47" i="588"/>
  <c r="G47" i="588" s="1"/>
  <c r="G49" i="588" s="1"/>
  <c r="F47" i="585"/>
  <c r="G47" i="585" s="1"/>
  <c r="G49" i="585" s="1"/>
  <c r="F48" i="586"/>
  <c r="G48" i="586" s="1"/>
  <c r="G50" i="586" s="1"/>
  <c r="F47" i="583"/>
  <c r="G47" i="583" s="1"/>
  <c r="G49" i="583" s="1"/>
  <c r="F47" i="584"/>
  <c r="G47" i="584" s="1"/>
  <c r="G49" i="584" s="1"/>
  <c r="F47" i="581"/>
  <c r="G47" i="581" s="1"/>
  <c r="G49" i="581" s="1"/>
  <c r="F48" i="582"/>
  <c r="G48" i="582" s="1"/>
  <c r="G50" i="582" s="1"/>
  <c r="F47" i="579"/>
  <c r="G47" i="579" s="1"/>
  <c r="G49" i="579" s="1"/>
  <c r="F47" i="580"/>
  <c r="G47" i="580" s="1"/>
  <c r="G49" i="580" s="1"/>
  <c r="F47" i="577"/>
  <c r="G47" i="577" s="1"/>
  <c r="G49" i="577" s="1"/>
  <c r="F47" i="578"/>
  <c r="G47" i="578" s="1"/>
  <c r="G49" i="578" s="1"/>
  <c r="F47" i="575"/>
  <c r="G47" i="575" s="1"/>
  <c r="G49" i="575" s="1"/>
  <c r="G50" i="575" s="1"/>
  <c r="F47" i="576"/>
  <c r="G47" i="576" s="1"/>
  <c r="G49" i="576" s="1"/>
  <c r="F47" i="573"/>
  <c r="G47" i="573" s="1"/>
  <c r="G49" i="573" s="1"/>
  <c r="F47" i="574"/>
  <c r="G47" i="574" s="1"/>
  <c r="G49" i="574" s="1"/>
  <c r="F48" i="572"/>
  <c r="G48" i="572" s="1"/>
  <c r="G50" i="572" s="1"/>
  <c r="G51" i="572" s="1"/>
  <c r="E53" i="463" s="1"/>
  <c r="F47" i="569"/>
  <c r="G47" i="569" s="1"/>
  <c r="G49" i="569" s="1"/>
  <c r="F47" i="570"/>
  <c r="G47" i="570" s="1"/>
  <c r="G49" i="570" s="1"/>
  <c r="F48" i="568"/>
  <c r="G48" i="568" s="1"/>
  <c r="G50" i="568" s="1"/>
  <c r="F48" i="565"/>
  <c r="G48" i="565" s="1"/>
  <c r="G50" i="565" s="1"/>
  <c r="F47" i="566"/>
  <c r="G47" i="566" s="1"/>
  <c r="G49" i="566" s="1"/>
  <c r="F47" i="561"/>
  <c r="G47" i="561" s="1"/>
  <c r="G49" i="561" s="1"/>
  <c r="F47" i="560"/>
  <c r="G47" i="560" s="1"/>
  <c r="G49" i="560" s="1"/>
  <c r="G50" i="560" s="1"/>
  <c r="F47" i="484"/>
  <c r="G47" i="484" s="1"/>
  <c r="G49" i="484" s="1"/>
  <c r="G50" i="484" s="1"/>
  <c r="H19" i="484"/>
  <c r="L17" i="484"/>
  <c r="L19" i="484" s="1"/>
  <c r="H26" i="484"/>
  <c r="L23" i="484"/>
  <c r="L26" i="484" s="1"/>
  <c r="L30" i="484"/>
  <c r="L40" i="484" s="1"/>
  <c r="F47" i="166"/>
  <c r="F47" i="165"/>
  <c r="F47" i="164"/>
  <c r="F47" i="163"/>
  <c r="F47" i="162"/>
  <c r="F48" i="221"/>
  <c r="F47" i="220"/>
  <c r="F45" i="203"/>
  <c r="F48" i="249"/>
  <c r="F47" i="248"/>
  <c r="F47" i="224"/>
  <c r="F47" i="250"/>
  <c r="F47" i="427"/>
  <c r="F47" i="426"/>
  <c r="F47" i="420"/>
  <c r="F47" i="223"/>
  <c r="F47" i="425"/>
  <c r="F53" i="463" l="1"/>
  <c r="G53" i="633"/>
  <c r="H53" i="633" s="1"/>
  <c r="F21" i="463"/>
  <c r="G21" i="633"/>
  <c r="H21" i="633" s="1"/>
  <c r="G50" i="561"/>
  <c r="E6" i="463" s="1"/>
  <c r="G51" i="565"/>
  <c r="E10" i="463" s="1"/>
  <c r="G50" i="583"/>
  <c r="E59" i="463" s="1"/>
  <c r="G50" i="593"/>
  <c r="E20" i="463" s="1"/>
  <c r="G51" i="568"/>
  <c r="E12" i="463" s="1"/>
  <c r="G50" i="578"/>
  <c r="E79" i="463" s="1"/>
  <c r="G50" i="592"/>
  <c r="E19" i="463" s="1"/>
  <c r="G50" i="573"/>
  <c r="E54" i="463" s="1"/>
  <c r="G50" i="566"/>
  <c r="E11" i="463" s="1"/>
  <c r="G50" i="584"/>
  <c r="E60" i="463" s="1"/>
  <c r="G50" i="570"/>
  <c r="E51" i="463" s="1"/>
  <c r="G50" i="577"/>
  <c r="E74" i="463" s="1"/>
  <c r="G50" i="591"/>
  <c r="E18" i="463" s="1"/>
  <c r="G50" i="569"/>
  <c r="E13" i="463" s="1"/>
  <c r="G50" i="580"/>
  <c r="E55" i="463" s="1"/>
  <c r="G50" i="588"/>
  <c r="E14" i="463" s="1"/>
  <c r="G50" i="581"/>
  <c r="E57" i="463" s="1"/>
  <c r="G50" i="576"/>
  <c r="E78" i="463" s="1"/>
  <c r="G50" i="579"/>
  <c r="E56" i="463" s="1"/>
  <c r="G50" i="574"/>
  <c r="E70" i="463" s="1"/>
  <c r="G51" i="582"/>
  <c r="E58" i="463" s="1"/>
  <c r="G50" i="589"/>
  <c r="E15" i="463" s="1"/>
  <c r="G50" i="587"/>
  <c r="E63" i="463" s="1"/>
  <c r="G51" i="586"/>
  <c r="E62" i="463" s="1"/>
  <c r="G50" i="585"/>
  <c r="E61" i="463" s="1"/>
  <c r="E17" i="463"/>
  <c r="E77" i="463"/>
  <c r="E73" i="463"/>
  <c r="G73" i="633" s="1"/>
  <c r="H73" i="633" s="1"/>
  <c r="E5" i="463"/>
  <c r="G5" i="633" s="1"/>
  <c r="H5" i="633" s="1"/>
  <c r="H46" i="484"/>
  <c r="L46" i="484"/>
  <c r="J73" i="633" s="1"/>
  <c r="F62" i="463" l="1"/>
  <c r="G62" i="633"/>
  <c r="H62" i="633" s="1"/>
  <c r="F70" i="463"/>
  <c r="G70" i="633"/>
  <c r="H70" i="633" s="1"/>
  <c r="F14" i="463"/>
  <c r="G14" i="633"/>
  <c r="H14" i="633" s="1"/>
  <c r="F74" i="463"/>
  <c r="G74" i="633"/>
  <c r="H74" i="633" s="1"/>
  <c r="F54" i="463"/>
  <c r="G54" i="633"/>
  <c r="H54" i="633" s="1"/>
  <c r="F20" i="463"/>
  <c r="G20" i="633"/>
  <c r="H20" i="633" s="1"/>
  <c r="F77" i="463"/>
  <c r="G77" i="633"/>
  <c r="H77" i="633" s="1"/>
  <c r="F63" i="463"/>
  <c r="G63" i="633"/>
  <c r="H63" i="633" s="1"/>
  <c r="F56" i="463"/>
  <c r="G56" i="633"/>
  <c r="H56" i="633" s="1"/>
  <c r="F55" i="463"/>
  <c r="G55" i="633"/>
  <c r="H55" i="633" s="1"/>
  <c r="F51" i="463"/>
  <c r="G51" i="633"/>
  <c r="H51" i="633" s="1"/>
  <c r="F19" i="463"/>
  <c r="G19" i="633"/>
  <c r="H19" i="633" s="1"/>
  <c r="F59" i="463"/>
  <c r="G59" i="633"/>
  <c r="H59" i="633" s="1"/>
  <c r="F17" i="463"/>
  <c r="G17" i="633"/>
  <c r="H17" i="633" s="1"/>
  <c r="F15" i="463"/>
  <c r="G15" i="633"/>
  <c r="H15" i="633" s="1"/>
  <c r="F78" i="463"/>
  <c r="G78" i="633"/>
  <c r="H78" i="633" s="1"/>
  <c r="F13" i="463"/>
  <c r="G13" i="633"/>
  <c r="H13" i="633" s="1"/>
  <c r="F60" i="463"/>
  <c r="G60" i="633"/>
  <c r="H60" i="633" s="1"/>
  <c r="F79" i="463"/>
  <c r="G79" i="633"/>
  <c r="H79" i="633" s="1"/>
  <c r="F10" i="463"/>
  <c r="G10" i="633"/>
  <c r="H10" i="633" s="1"/>
  <c r="F61" i="463"/>
  <c r="G61" i="633"/>
  <c r="H61" i="633" s="1"/>
  <c r="F58" i="463"/>
  <c r="G58" i="633"/>
  <c r="H58" i="633" s="1"/>
  <c r="F57" i="463"/>
  <c r="G57" i="633"/>
  <c r="H57" i="633" s="1"/>
  <c r="F18" i="463"/>
  <c r="G18" i="633"/>
  <c r="H18" i="633" s="1"/>
  <c r="F11" i="463"/>
  <c r="G11" i="633"/>
  <c r="H11" i="633" s="1"/>
  <c r="F12" i="463"/>
  <c r="G12" i="633"/>
  <c r="H12" i="633" s="1"/>
  <c r="F6" i="463"/>
  <c r="G6" i="633"/>
  <c r="H6" i="633" s="1"/>
  <c r="F5" i="463"/>
  <c r="F73" i="463"/>
  <c r="L45" i="427" l="1"/>
  <c r="H45" i="427"/>
  <c r="G45" i="427"/>
  <c r="G30" i="427"/>
  <c r="G40" i="427" s="1"/>
  <c r="G25" i="427"/>
  <c r="G24" i="427"/>
  <c r="G23" i="427"/>
  <c r="E17" i="427"/>
  <c r="L45" i="426"/>
  <c r="H45" i="426"/>
  <c r="G45" i="426"/>
  <c r="G30" i="426"/>
  <c r="G40" i="426" s="1"/>
  <c r="G25" i="426"/>
  <c r="G24" i="426"/>
  <c r="G23" i="426"/>
  <c r="E17" i="426"/>
  <c r="L45" i="425"/>
  <c r="H45" i="425"/>
  <c r="G45" i="425"/>
  <c r="G25" i="425"/>
  <c r="G24" i="425"/>
  <c r="G23" i="425"/>
  <c r="E17" i="425"/>
  <c r="E17" i="420"/>
  <c r="L45" i="420"/>
  <c r="H45" i="420"/>
  <c r="G45" i="420"/>
  <c r="E25" i="420"/>
  <c r="G25" i="420" s="1"/>
  <c r="E24" i="420"/>
  <c r="G24" i="420" s="1"/>
  <c r="E23" i="420"/>
  <c r="G23" i="420" s="1"/>
  <c r="G28" i="420" l="1"/>
  <c r="G17" i="420" s="1"/>
  <c r="G19" i="420" s="1"/>
  <c r="G26" i="427"/>
  <c r="G17" i="427" s="1"/>
  <c r="G26" i="426"/>
  <c r="G17" i="426" s="1"/>
  <c r="G26" i="425"/>
  <c r="G40" i="420"/>
  <c r="G19" i="427" l="1"/>
  <c r="G46" i="427" s="1"/>
  <c r="G46" i="420"/>
  <c r="G19" i="426"/>
  <c r="G46" i="426" s="1"/>
  <c r="H17" i="426" s="1"/>
  <c r="G17" i="425"/>
  <c r="H17" i="427" l="1"/>
  <c r="H19" i="427" s="1"/>
  <c r="H31" i="427"/>
  <c r="L31" i="427" s="1"/>
  <c r="H23" i="420"/>
  <c r="H26" i="420"/>
  <c r="L26" i="420" s="1"/>
  <c r="H17" i="420"/>
  <c r="H18" i="420"/>
  <c r="L18" i="420" s="1"/>
  <c r="H25" i="426"/>
  <c r="L25" i="426" s="1"/>
  <c r="H23" i="426"/>
  <c r="L23" i="426" s="1"/>
  <c r="H24" i="426"/>
  <c r="L24" i="426" s="1"/>
  <c r="H30" i="426"/>
  <c r="H40" i="426" s="1"/>
  <c r="G47" i="426"/>
  <c r="G49" i="426" s="1"/>
  <c r="G50" i="426" s="1"/>
  <c r="L17" i="426"/>
  <c r="L19" i="426" s="1"/>
  <c r="H19" i="426"/>
  <c r="G19" i="425"/>
  <c r="G46" i="425" s="1"/>
  <c r="G47" i="427"/>
  <c r="G49" i="427" s="1"/>
  <c r="G50" i="427" s="1"/>
  <c r="H24" i="427"/>
  <c r="L24" i="427" s="1"/>
  <c r="H30" i="427"/>
  <c r="H25" i="427"/>
  <c r="L25" i="427" s="1"/>
  <c r="H23" i="427"/>
  <c r="H24" i="420"/>
  <c r="L24" i="420" s="1"/>
  <c r="G47" i="420"/>
  <c r="G49" i="420" s="1"/>
  <c r="G50" i="420" s="1"/>
  <c r="H25" i="420"/>
  <c r="L25" i="420" s="1"/>
  <c r="H40" i="427" l="1"/>
  <c r="L17" i="427"/>
  <c r="L19" i="427" s="1"/>
  <c r="H17" i="425"/>
  <c r="L17" i="425" s="1"/>
  <c r="L19" i="425" s="1"/>
  <c r="H31" i="425"/>
  <c r="L31" i="425" s="1"/>
  <c r="H32" i="425"/>
  <c r="L32" i="425" s="1"/>
  <c r="H30" i="425"/>
  <c r="L40" i="420"/>
  <c r="H40" i="420"/>
  <c r="H19" i="420"/>
  <c r="L23" i="420"/>
  <c r="L28" i="420" s="1"/>
  <c r="H28" i="420"/>
  <c r="E9" i="463"/>
  <c r="E8" i="463"/>
  <c r="G8" i="633" s="1"/>
  <c r="H8" i="633" s="1"/>
  <c r="E4" i="463"/>
  <c r="G4" i="633" s="1"/>
  <c r="H4" i="633" s="1"/>
  <c r="H26" i="426"/>
  <c r="H46" i="426" s="1"/>
  <c r="H24" i="425"/>
  <c r="L24" i="425" s="1"/>
  <c r="L26" i="426"/>
  <c r="L30" i="426"/>
  <c r="L40" i="426" s="1"/>
  <c r="H23" i="425"/>
  <c r="L23" i="425" s="1"/>
  <c r="H25" i="425"/>
  <c r="L25" i="425" s="1"/>
  <c r="G47" i="425"/>
  <c r="G49" i="425" s="1"/>
  <c r="G50" i="425" s="1"/>
  <c r="L17" i="420"/>
  <c r="L19" i="420" s="1"/>
  <c r="L30" i="427"/>
  <c r="L40" i="427" s="1"/>
  <c r="H26" i="427"/>
  <c r="L23" i="427"/>
  <c r="L26" i="427" s="1"/>
  <c r="F9" i="463" l="1"/>
  <c r="G9" i="633"/>
  <c r="H9" i="633" s="1"/>
  <c r="F8" i="463"/>
  <c r="H19" i="425"/>
  <c r="L30" i="425"/>
  <c r="L40" i="425" s="1"/>
  <c r="H40" i="425"/>
  <c r="L46" i="420"/>
  <c r="J4" i="633" s="1"/>
  <c r="F4" i="463"/>
  <c r="E7" i="463"/>
  <c r="G7" i="633" s="1"/>
  <c r="H7" i="633" s="1"/>
  <c r="L46" i="426"/>
  <c r="J8" i="633" s="1"/>
  <c r="H26" i="425"/>
  <c r="H46" i="425" s="1"/>
  <c r="L26" i="425"/>
  <c r="H46" i="427"/>
  <c r="L46" i="427"/>
  <c r="J9" i="633" s="1"/>
  <c r="H46" i="420"/>
  <c r="F7" i="463" l="1"/>
  <c r="L46" i="425"/>
  <c r="J7" i="633" s="1"/>
  <c r="G29" i="249" l="1"/>
  <c r="G41" i="249" s="1"/>
  <c r="L45" i="250"/>
  <c r="H45" i="250"/>
  <c r="G45" i="250"/>
  <c r="G25" i="250"/>
  <c r="G24" i="250"/>
  <c r="G23" i="250"/>
  <c r="E17" i="250"/>
  <c r="L46" i="249"/>
  <c r="H46" i="249"/>
  <c r="G46" i="249"/>
  <c r="G24" i="249"/>
  <c r="G23" i="249"/>
  <c r="G22" i="249"/>
  <c r="E17" i="249"/>
  <c r="L45" i="248"/>
  <c r="H45" i="248"/>
  <c r="G45" i="248"/>
  <c r="G25" i="248"/>
  <c r="G24" i="248"/>
  <c r="G23" i="248"/>
  <c r="G37" i="224"/>
  <c r="G36" i="224"/>
  <c r="G35" i="224"/>
  <c r="G34" i="224"/>
  <c r="G33" i="224"/>
  <c r="G32" i="224"/>
  <c r="G31" i="224"/>
  <c r="F30" i="224"/>
  <c r="G30" i="224" s="1"/>
  <c r="G37" i="223"/>
  <c r="G36" i="223"/>
  <c r="G35" i="223"/>
  <c r="G34" i="223"/>
  <c r="G32" i="223"/>
  <c r="G31" i="223"/>
  <c r="F30" i="223"/>
  <c r="G30" i="223" s="1"/>
  <c r="G39" i="221"/>
  <c r="G38" i="221"/>
  <c r="G37" i="221"/>
  <c r="G36" i="221"/>
  <c r="G35" i="221"/>
  <c r="G34" i="221"/>
  <c r="G31" i="221"/>
  <c r="F30" i="221"/>
  <c r="G30" i="221" s="1"/>
  <c r="G31" i="220"/>
  <c r="G33" i="220"/>
  <c r="G39" i="220"/>
  <c r="G38" i="220"/>
  <c r="G37" i="220"/>
  <c r="G35" i="220"/>
  <c r="G34" i="220"/>
  <c r="G32" i="220"/>
  <c r="F30" i="220"/>
  <c r="G30" i="220" s="1"/>
  <c r="G26" i="248" l="1"/>
  <c r="G26" i="250"/>
  <c r="G17" i="250" s="1"/>
  <c r="G19" i="250" s="1"/>
  <c r="G46" i="250" s="1"/>
  <c r="G25" i="249"/>
  <c r="G17" i="249" s="1"/>
  <c r="G18" i="249" s="1"/>
  <c r="G47" i="249" s="1"/>
  <c r="G41" i="221"/>
  <c r="G40" i="220"/>
  <c r="H24" i="250" l="1"/>
  <c r="L24" i="250" s="1"/>
  <c r="H32" i="250"/>
  <c r="L32" i="250" s="1"/>
  <c r="H30" i="250"/>
  <c r="H33" i="250"/>
  <c r="L33" i="250" s="1"/>
  <c r="H31" i="250"/>
  <c r="L31" i="250" s="1"/>
  <c r="H23" i="249"/>
  <c r="L23" i="249" s="1"/>
  <c r="H32" i="249"/>
  <c r="L32" i="249" s="1"/>
  <c r="H38" i="249"/>
  <c r="L38" i="249" s="1"/>
  <c r="H31" i="249"/>
  <c r="L31" i="249" s="1"/>
  <c r="H33" i="249"/>
  <c r="L33" i="249" s="1"/>
  <c r="H35" i="249"/>
  <c r="L35" i="249" s="1"/>
  <c r="H37" i="249"/>
  <c r="L37" i="249" s="1"/>
  <c r="H39" i="249"/>
  <c r="L39" i="249" s="1"/>
  <c r="H30" i="249"/>
  <c r="L30" i="249" s="1"/>
  <c r="H34" i="249"/>
  <c r="L34" i="249" s="1"/>
  <c r="H36" i="249"/>
  <c r="L36" i="249" s="1"/>
  <c r="H40" i="249"/>
  <c r="L40" i="249" s="1"/>
  <c r="H23" i="250"/>
  <c r="L23" i="250" s="1"/>
  <c r="G17" i="248"/>
  <c r="H17" i="250"/>
  <c r="H19" i="250" s="1"/>
  <c r="G47" i="250"/>
  <c r="G49" i="250" s="1"/>
  <c r="H25" i="250"/>
  <c r="L25" i="250" s="1"/>
  <c r="H24" i="249"/>
  <c r="L24" i="249" s="1"/>
  <c r="H22" i="249"/>
  <c r="L22" i="249" s="1"/>
  <c r="G48" i="249"/>
  <c r="G50" i="249" s="1"/>
  <c r="G51" i="249" s="1"/>
  <c r="H17" i="249"/>
  <c r="H18" i="249" s="1"/>
  <c r="H29" i="249"/>
  <c r="L30" i="250" l="1"/>
  <c r="L40" i="250" s="1"/>
  <c r="H40" i="250"/>
  <c r="L29" i="249"/>
  <c r="L41" i="249" s="1"/>
  <c r="H41" i="249"/>
  <c r="G50" i="250"/>
  <c r="E34" i="463" s="1"/>
  <c r="E23" i="463"/>
  <c r="G23" i="633" s="1"/>
  <c r="H23" i="633" s="1"/>
  <c r="L17" i="250"/>
  <c r="L19" i="250" s="1"/>
  <c r="H26" i="250"/>
  <c r="L26" i="250"/>
  <c r="L17" i="249"/>
  <c r="L18" i="249" s="1"/>
  <c r="G19" i="248"/>
  <c r="G46" i="248" s="1"/>
  <c r="H31" i="248" s="1"/>
  <c r="L25" i="249"/>
  <c r="H25" i="249"/>
  <c r="F34" i="463" l="1"/>
  <c r="G34" i="633"/>
  <c r="H34" i="633" s="1"/>
  <c r="F23" i="463"/>
  <c r="H40" i="248"/>
  <c r="L31" i="248"/>
  <c r="L40" i="248" s="1"/>
  <c r="H17" i="248"/>
  <c r="L17" i="248" s="1"/>
  <c r="L19" i="248" s="1"/>
  <c r="H46" i="250"/>
  <c r="L46" i="250"/>
  <c r="J34" i="633" s="1"/>
  <c r="L47" i="249"/>
  <c r="J23" i="633" s="1"/>
  <c r="G47" i="248"/>
  <c r="G49" i="248" s="1"/>
  <c r="H23" i="248"/>
  <c r="H25" i="248"/>
  <c r="L25" i="248" s="1"/>
  <c r="H24" i="248"/>
  <c r="L24" i="248" s="1"/>
  <c r="H47" i="249"/>
  <c r="G50" i="248" l="1"/>
  <c r="E30" i="463" s="1"/>
  <c r="H19" i="248"/>
  <c r="L23" i="248"/>
  <c r="L26" i="248" s="1"/>
  <c r="H26" i="248"/>
  <c r="F30" i="463" l="1"/>
  <c r="G30" i="633"/>
  <c r="H30" i="633" s="1"/>
  <c r="H46" i="248"/>
  <c r="L46" i="248"/>
  <c r="J30" i="633" s="1"/>
  <c r="G32" i="203" l="1"/>
  <c r="G43" i="203"/>
  <c r="F31" i="203"/>
  <c r="G31" i="203" s="1"/>
  <c r="L45" i="224"/>
  <c r="H45" i="224"/>
  <c r="G45" i="224"/>
  <c r="G40" i="224"/>
  <c r="G25" i="224"/>
  <c r="G24" i="224"/>
  <c r="G23" i="224"/>
  <c r="E17" i="224"/>
  <c r="L45" i="223"/>
  <c r="H45" i="223"/>
  <c r="G45" i="223"/>
  <c r="G40" i="223"/>
  <c r="G25" i="223"/>
  <c r="G24" i="223"/>
  <c r="G23" i="223"/>
  <c r="E17" i="223"/>
  <c r="L46" i="221"/>
  <c r="H46" i="221"/>
  <c r="G46" i="221"/>
  <c r="G25" i="221"/>
  <c r="G24" i="221"/>
  <c r="G23" i="221"/>
  <c r="E17" i="221"/>
  <c r="L45" i="220"/>
  <c r="H45" i="220"/>
  <c r="G45" i="220"/>
  <c r="G25" i="220"/>
  <c r="G24" i="220"/>
  <c r="G23" i="220"/>
  <c r="E17" i="220"/>
  <c r="G25" i="203"/>
  <c r="G24" i="203"/>
  <c r="G23" i="203"/>
  <c r="E17" i="203"/>
  <c r="G26" i="224" l="1"/>
  <c r="G17" i="224" s="1"/>
  <c r="G19" i="224" s="1"/>
  <c r="G26" i="223"/>
  <c r="G17" i="223" s="1"/>
  <c r="G19" i="223" s="1"/>
  <c r="G26" i="221"/>
  <c r="G17" i="221" s="1"/>
  <c r="G18" i="221" s="1"/>
  <c r="G26" i="220"/>
  <c r="G17" i="220" s="1"/>
  <c r="G19" i="220" s="1"/>
  <c r="G38" i="203"/>
  <c r="G27" i="203"/>
  <c r="G17" i="203" s="1"/>
  <c r="G19" i="203" s="1"/>
  <c r="G46" i="223" l="1"/>
  <c r="H30" i="223" s="1"/>
  <c r="L30" i="223" s="1"/>
  <c r="G46" i="224"/>
  <c r="G47" i="224" s="1"/>
  <c r="G49" i="224" s="1"/>
  <c r="G50" i="224" s="1"/>
  <c r="G44" i="203"/>
  <c r="G47" i="221"/>
  <c r="G46" i="220"/>
  <c r="H39" i="220" l="1"/>
  <c r="L39" i="220" s="1"/>
  <c r="H36" i="220"/>
  <c r="H40" i="221"/>
  <c r="L40" i="221" s="1"/>
  <c r="H33" i="221"/>
  <c r="L33" i="221" s="1"/>
  <c r="H32" i="221"/>
  <c r="L32" i="221" s="1"/>
  <c r="H24" i="223"/>
  <c r="L24" i="223" s="1"/>
  <c r="H23" i="223"/>
  <c r="L23" i="223" s="1"/>
  <c r="H35" i="223"/>
  <c r="L35" i="223" s="1"/>
  <c r="H36" i="223"/>
  <c r="L36" i="223" s="1"/>
  <c r="H33" i="223"/>
  <c r="L33" i="223" s="1"/>
  <c r="H32" i="223"/>
  <c r="L32" i="223" s="1"/>
  <c r="H31" i="223"/>
  <c r="L31" i="223" s="1"/>
  <c r="H34" i="223"/>
  <c r="L34" i="223" s="1"/>
  <c r="H25" i="223"/>
  <c r="L25" i="223" s="1"/>
  <c r="H37" i="223"/>
  <c r="L37" i="223" s="1"/>
  <c r="G47" i="223"/>
  <c r="G49" i="223" s="1"/>
  <c r="G50" i="223" s="1"/>
  <c r="H17" i="223"/>
  <c r="H19" i="223" s="1"/>
  <c r="E65" i="463"/>
  <c r="G65" i="633" s="1"/>
  <c r="H65" i="633" s="1"/>
  <c r="H36" i="224"/>
  <c r="L36" i="224" s="1"/>
  <c r="H32" i="224"/>
  <c r="L32" i="224" s="1"/>
  <c r="H33" i="224"/>
  <c r="L33" i="224" s="1"/>
  <c r="H23" i="224"/>
  <c r="L23" i="224" s="1"/>
  <c r="H17" i="224"/>
  <c r="G45" i="203"/>
  <c r="G47" i="203" s="1"/>
  <c r="H31" i="203"/>
  <c r="L31" i="203" s="1"/>
  <c r="H33" i="203"/>
  <c r="L33" i="203" s="1"/>
  <c r="H35" i="221"/>
  <c r="L35" i="221" s="1"/>
  <c r="H25" i="221"/>
  <c r="L25" i="221" s="1"/>
  <c r="H17" i="221"/>
  <c r="H18" i="221" s="1"/>
  <c r="H38" i="224"/>
  <c r="L38" i="224" s="1"/>
  <c r="H23" i="203"/>
  <c r="L23" i="203" s="1"/>
  <c r="H24" i="224"/>
  <c r="L24" i="224" s="1"/>
  <c r="H37" i="224"/>
  <c r="L37" i="224" s="1"/>
  <c r="H31" i="224"/>
  <c r="L31" i="224" s="1"/>
  <c r="H35" i="224"/>
  <c r="L35" i="224" s="1"/>
  <c r="H30" i="224"/>
  <c r="L30" i="224" s="1"/>
  <c r="H35" i="203"/>
  <c r="L35" i="203" s="1"/>
  <c r="H34" i="224"/>
  <c r="L34" i="224" s="1"/>
  <c r="H25" i="224"/>
  <c r="L25" i="224" s="1"/>
  <c r="H24" i="203"/>
  <c r="L24" i="203" s="1"/>
  <c r="H43" i="203"/>
  <c r="H17" i="203"/>
  <c r="H19" i="203" s="1"/>
  <c r="H25" i="203"/>
  <c r="L25" i="203" s="1"/>
  <c r="H32" i="203"/>
  <c r="L32" i="203" s="1"/>
  <c r="H34" i="203"/>
  <c r="L34" i="203" s="1"/>
  <c r="H30" i="221"/>
  <c r="L30" i="221" s="1"/>
  <c r="H38" i="221"/>
  <c r="L38" i="221" s="1"/>
  <c r="G48" i="221"/>
  <c r="G50" i="221" s="1"/>
  <c r="H23" i="221"/>
  <c r="L23" i="221" s="1"/>
  <c r="H36" i="221"/>
  <c r="L36" i="221" s="1"/>
  <c r="H39" i="221"/>
  <c r="L39" i="221" s="1"/>
  <c r="H24" i="221"/>
  <c r="L24" i="221" s="1"/>
  <c r="H34" i="221"/>
  <c r="L34" i="221" s="1"/>
  <c r="H31" i="221"/>
  <c r="L31" i="221" s="1"/>
  <c r="H37" i="221"/>
  <c r="L37" i="221" s="1"/>
  <c r="H37" i="220"/>
  <c r="L37" i="220" s="1"/>
  <c r="H30" i="220"/>
  <c r="L30" i="220" s="1"/>
  <c r="H38" i="220"/>
  <c r="L38" i="220" s="1"/>
  <c r="G47" i="220"/>
  <c r="G49" i="220" s="1"/>
  <c r="H17" i="220"/>
  <c r="H32" i="220"/>
  <c r="L32" i="220" s="1"/>
  <c r="H31" i="220"/>
  <c r="L31" i="220" s="1"/>
  <c r="H34" i="220"/>
  <c r="L34" i="220" s="1"/>
  <c r="H33" i="220"/>
  <c r="L33" i="220" s="1"/>
  <c r="H24" i="220"/>
  <c r="L24" i="220" s="1"/>
  <c r="H35" i="220"/>
  <c r="L35" i="220" s="1"/>
  <c r="H25" i="220"/>
  <c r="L25" i="220" s="1"/>
  <c r="H23" i="220"/>
  <c r="L23" i="220" s="1"/>
  <c r="F65" i="463" l="1"/>
  <c r="G48" i="203"/>
  <c r="E40" i="463" s="1"/>
  <c r="G50" i="220"/>
  <c r="E50" i="463" s="1"/>
  <c r="G50" i="633" s="1"/>
  <c r="H50" i="633" s="1"/>
  <c r="G51" i="221"/>
  <c r="E52" i="463" s="1"/>
  <c r="L40" i="223"/>
  <c r="L26" i="223"/>
  <c r="L17" i="223"/>
  <c r="L19" i="223" s="1"/>
  <c r="H40" i="223"/>
  <c r="H26" i="223"/>
  <c r="E64" i="463"/>
  <c r="G64" i="633" s="1"/>
  <c r="H64" i="633" s="1"/>
  <c r="L17" i="221"/>
  <c r="L18" i="221" s="1"/>
  <c r="L17" i="203"/>
  <c r="L19" i="203" s="1"/>
  <c r="L17" i="224"/>
  <c r="L19" i="224" s="1"/>
  <c r="H19" i="224"/>
  <c r="L26" i="224"/>
  <c r="L41" i="221"/>
  <c r="H26" i="224"/>
  <c r="L38" i="203"/>
  <c r="H40" i="224"/>
  <c r="L40" i="224"/>
  <c r="L43" i="203"/>
  <c r="L27" i="203"/>
  <c r="L26" i="221"/>
  <c r="H38" i="203"/>
  <c r="H27" i="203"/>
  <c r="H26" i="221"/>
  <c r="H41" i="221"/>
  <c r="L26" i="220"/>
  <c r="L40" i="220"/>
  <c r="H40" i="220"/>
  <c r="H19" i="220"/>
  <c r="L17" i="220"/>
  <c r="L19" i="220" s="1"/>
  <c r="H26" i="220"/>
  <c r="F40" i="463" l="1"/>
  <c r="G40" i="633"/>
  <c r="H40" i="633" s="1"/>
  <c r="F52" i="463"/>
  <c r="G52" i="633"/>
  <c r="H52" i="633" s="1"/>
  <c r="F50" i="463"/>
  <c r="F64" i="463"/>
  <c r="L46" i="223"/>
  <c r="H46" i="223"/>
  <c r="L46" i="224"/>
  <c r="H46" i="224"/>
  <c r="L47" i="221"/>
  <c r="J52" i="633" s="1"/>
  <c r="H44" i="203"/>
  <c r="L44" i="203"/>
  <c r="J40" i="633" s="1"/>
  <c r="H47" i="221"/>
  <c r="H46" i="220"/>
  <c r="L46" i="220"/>
  <c r="J50" i="633" s="1"/>
  <c r="G30" i="166"/>
  <c r="G40" i="166" s="1"/>
  <c r="G30" i="165"/>
  <c r="G40" i="165" s="1"/>
  <c r="G31" i="164"/>
  <c r="G30" i="164"/>
  <c r="G31" i="163"/>
  <c r="G40" i="163" s="1"/>
  <c r="G30" i="162"/>
  <c r="G40" i="162" s="1"/>
  <c r="L45" i="166"/>
  <c r="H45" i="166"/>
  <c r="G45" i="166"/>
  <c r="G25" i="166"/>
  <c r="G24" i="166"/>
  <c r="G23" i="166"/>
  <c r="E17" i="166"/>
  <c r="L45" i="165"/>
  <c r="H45" i="165"/>
  <c r="G45" i="165"/>
  <c r="G25" i="165"/>
  <c r="G24" i="165"/>
  <c r="G23" i="165"/>
  <c r="E17" i="165"/>
  <c r="L45" i="164"/>
  <c r="H45" i="164"/>
  <c r="G45" i="164"/>
  <c r="G25" i="164"/>
  <c r="G24" i="164"/>
  <c r="G23" i="164"/>
  <c r="E17" i="164"/>
  <c r="L45" i="163"/>
  <c r="H45" i="163"/>
  <c r="G45" i="163"/>
  <c r="G25" i="163"/>
  <c r="G24" i="163"/>
  <c r="G23" i="163"/>
  <c r="E17" i="163"/>
  <c r="L45" i="162"/>
  <c r="H45" i="162"/>
  <c r="G45" i="162"/>
  <c r="G25" i="162"/>
  <c r="G24" i="162"/>
  <c r="G23" i="162"/>
  <c r="E17" i="162"/>
  <c r="J65" i="633" l="1"/>
  <c r="J64" i="633"/>
  <c r="G40" i="164"/>
  <c r="G26" i="166"/>
  <c r="G17" i="166" s="1"/>
  <c r="G19" i="166" s="1"/>
  <c r="G26" i="165"/>
  <c r="G17" i="165" s="1"/>
  <c r="G19" i="165" s="1"/>
  <c r="G26" i="164"/>
  <c r="G17" i="164" s="1"/>
  <c r="G19" i="164" s="1"/>
  <c r="G26" i="163"/>
  <c r="G17" i="163" s="1"/>
  <c r="G19" i="163" s="1"/>
  <c r="G26" i="162"/>
  <c r="G17" i="162" s="1"/>
  <c r="G19" i="162" s="1"/>
  <c r="G46" i="162" l="1"/>
  <c r="G46" i="166"/>
  <c r="G46" i="165"/>
  <c r="G46" i="164"/>
  <c r="G46" i="163"/>
  <c r="H25" i="166" l="1"/>
  <c r="L25" i="166" s="1"/>
  <c r="H33" i="166"/>
  <c r="L33" i="166" s="1"/>
  <c r="H31" i="166"/>
  <c r="L31" i="166" s="1"/>
  <c r="H32" i="166"/>
  <c r="L32" i="166" s="1"/>
  <c r="H25" i="165"/>
  <c r="L25" i="165" s="1"/>
  <c r="H31" i="165"/>
  <c r="L31" i="165" s="1"/>
  <c r="H32" i="165"/>
  <c r="L32" i="165" s="1"/>
  <c r="H33" i="165"/>
  <c r="L33" i="165" s="1"/>
  <c r="H30" i="164"/>
  <c r="L30" i="164" s="1"/>
  <c r="H32" i="164"/>
  <c r="L32" i="164" s="1"/>
  <c r="H34" i="164"/>
  <c r="L34" i="164" s="1"/>
  <c r="H36" i="164"/>
  <c r="L36" i="164" s="1"/>
  <c r="H31" i="164"/>
  <c r="L31" i="164" s="1"/>
  <c r="H33" i="164"/>
  <c r="L33" i="164" s="1"/>
  <c r="H35" i="164"/>
  <c r="L35" i="164" s="1"/>
  <c r="H17" i="163"/>
  <c r="L17" i="163" s="1"/>
  <c r="L19" i="163" s="1"/>
  <c r="H33" i="163"/>
  <c r="L33" i="163" s="1"/>
  <c r="H35" i="163"/>
  <c r="L35" i="163" s="1"/>
  <c r="H32" i="163"/>
  <c r="L32" i="163" s="1"/>
  <c r="H34" i="163"/>
  <c r="L34" i="163" s="1"/>
  <c r="H36" i="163"/>
  <c r="L36" i="163" s="1"/>
  <c r="H30" i="162"/>
  <c r="H31" i="162"/>
  <c r="L31" i="162" s="1"/>
  <c r="H33" i="162"/>
  <c r="L33" i="162" s="1"/>
  <c r="H35" i="162"/>
  <c r="L35" i="162" s="1"/>
  <c r="H32" i="162"/>
  <c r="L32" i="162" s="1"/>
  <c r="H34" i="162"/>
  <c r="L34" i="162" s="1"/>
  <c r="H36" i="162"/>
  <c r="L36" i="162" s="1"/>
  <c r="G47" i="162"/>
  <c r="G49" i="162" s="1"/>
  <c r="G50" i="162" s="1"/>
  <c r="H17" i="162"/>
  <c r="L17" i="162" s="1"/>
  <c r="L19" i="162" s="1"/>
  <c r="H25" i="162"/>
  <c r="L25" i="162" s="1"/>
  <c r="H24" i="162"/>
  <c r="L24" i="162" s="1"/>
  <c r="H23" i="162"/>
  <c r="L23" i="162" s="1"/>
  <c r="G47" i="166"/>
  <c r="G49" i="166" s="1"/>
  <c r="G50" i="166" s="1"/>
  <c r="H17" i="166"/>
  <c r="H23" i="166"/>
  <c r="L23" i="166" s="1"/>
  <c r="H24" i="166"/>
  <c r="L24" i="166" s="1"/>
  <c r="H30" i="166"/>
  <c r="H30" i="165"/>
  <c r="H17" i="165"/>
  <c r="H23" i="165"/>
  <c r="L23" i="165" s="1"/>
  <c r="G47" i="165"/>
  <c r="G49" i="165" s="1"/>
  <c r="G50" i="165" s="1"/>
  <c r="H24" i="165"/>
  <c r="H17" i="164"/>
  <c r="H24" i="164"/>
  <c r="L24" i="164" s="1"/>
  <c r="H23" i="164"/>
  <c r="L23" i="164" s="1"/>
  <c r="H25" i="164"/>
  <c r="L25" i="164" s="1"/>
  <c r="G47" i="164"/>
  <c r="G49" i="164" s="1"/>
  <c r="G50" i="164" s="1"/>
  <c r="H31" i="163"/>
  <c r="L31" i="163" s="1"/>
  <c r="H25" i="163"/>
  <c r="L25" i="163" s="1"/>
  <c r="H23" i="163"/>
  <c r="H24" i="163"/>
  <c r="L24" i="163" s="1"/>
  <c r="G47" i="163"/>
  <c r="G49" i="163" s="1"/>
  <c r="G50" i="163" s="1"/>
  <c r="H30" i="163"/>
  <c r="H40" i="166" l="1"/>
  <c r="H19" i="163"/>
  <c r="H40" i="165"/>
  <c r="L40" i="164"/>
  <c r="H40" i="164"/>
  <c r="L30" i="162"/>
  <c r="L40" i="162" s="1"/>
  <c r="H40" i="162"/>
  <c r="E68" i="463"/>
  <c r="E69" i="463"/>
  <c r="E71" i="463"/>
  <c r="G71" i="633" s="1"/>
  <c r="H71" i="633" s="1"/>
  <c r="E72" i="463"/>
  <c r="E67" i="463"/>
  <c r="H19" i="162"/>
  <c r="L26" i="162"/>
  <c r="H26" i="162"/>
  <c r="L26" i="166"/>
  <c r="L17" i="166"/>
  <c r="L19" i="166" s="1"/>
  <c r="H19" i="166"/>
  <c r="L30" i="166"/>
  <c r="L40" i="166" s="1"/>
  <c r="H26" i="166"/>
  <c r="L30" i="165"/>
  <c r="L40" i="165" s="1"/>
  <c r="L17" i="165"/>
  <c r="L19" i="165" s="1"/>
  <c r="H19" i="165"/>
  <c r="L24" i="165"/>
  <c r="L26" i="165" s="1"/>
  <c r="H26" i="165"/>
  <c r="L17" i="164"/>
  <c r="L19" i="164" s="1"/>
  <c r="H19" i="164"/>
  <c r="H26" i="164"/>
  <c r="L26" i="164"/>
  <c r="L30" i="163"/>
  <c r="L40" i="163" s="1"/>
  <c r="H40" i="163"/>
  <c r="L23" i="163"/>
  <c r="L26" i="163" s="1"/>
  <c r="H26" i="163"/>
  <c r="F67" i="463" l="1"/>
  <c r="G67" i="633"/>
  <c r="H67" i="633" s="1"/>
  <c r="F72" i="463"/>
  <c r="G72" i="633"/>
  <c r="H72" i="633" s="1"/>
  <c r="H93" i="633" s="1"/>
  <c r="F68" i="463"/>
  <c r="G68" i="633"/>
  <c r="H68" i="633" s="1"/>
  <c r="F69" i="463"/>
  <c r="G69" i="633"/>
  <c r="H69" i="633" s="1"/>
  <c r="F71" i="463"/>
  <c r="G3" i="463" s="1"/>
  <c r="L46" i="162"/>
  <c r="J67" i="633" s="1"/>
  <c r="H46" i="162"/>
  <c r="L46" i="165"/>
  <c r="J71" i="633" s="1"/>
  <c r="L46" i="166"/>
  <c r="J72" i="633" s="1"/>
  <c r="H46" i="165"/>
  <c r="H46" i="166"/>
  <c r="L46" i="164"/>
  <c r="J69" i="633" s="1"/>
  <c r="H46" i="164"/>
  <c r="H46" i="163"/>
  <c r="L46" i="163"/>
  <c r="J68" i="633" s="1"/>
  <c r="G93" i="463" l="1"/>
  <c r="I93" i="463" s="1"/>
  <c r="I70" i="633" l="1"/>
  <c r="K70" i="633" s="1"/>
  <c r="I92" i="633"/>
  <c r="K92" i="633" s="1"/>
  <c r="I91" i="633"/>
  <c r="K91" i="633" s="1"/>
  <c r="I87" i="633"/>
  <c r="K87" i="633" s="1"/>
  <c r="I90" i="633"/>
  <c r="K90" i="633" s="1"/>
  <c r="I89" i="633"/>
  <c r="K89" i="633" s="1"/>
  <c r="I88" i="633"/>
  <c r="K88" i="633" s="1"/>
  <c r="I69" i="633"/>
  <c r="K69" i="633" s="1"/>
  <c r="I73" i="633"/>
  <c r="K73" i="633" s="1"/>
  <c r="I71" i="633"/>
  <c r="K71" i="633" s="1"/>
  <c r="I85" i="633"/>
  <c r="K85" i="633" s="1"/>
  <c r="I86" i="633"/>
  <c r="K86" i="633" s="1"/>
  <c r="I84" i="633"/>
  <c r="K84" i="633" s="1"/>
  <c r="I83" i="633"/>
  <c r="K83" i="633" s="1"/>
  <c r="I82" i="633"/>
  <c r="K82" i="633" s="1"/>
  <c r="I41" i="633"/>
  <c r="K41" i="633" s="1"/>
  <c r="I29" i="633"/>
  <c r="K29" i="633" s="1"/>
  <c r="I30" i="633"/>
  <c r="K30" i="633" s="1"/>
  <c r="I28" i="633"/>
  <c r="K28" i="633" s="1"/>
  <c r="I40" i="633"/>
  <c r="K40" i="633" s="1"/>
  <c r="I49" i="633"/>
  <c r="K49" i="633" s="1"/>
  <c r="I22" i="633"/>
  <c r="K22" i="633" s="1"/>
  <c r="I37" i="633"/>
  <c r="K37" i="633" s="1"/>
  <c r="I78" i="633"/>
  <c r="K78" i="633" s="1"/>
  <c r="I77" i="633"/>
  <c r="K77" i="633" s="1"/>
  <c r="I50" i="633"/>
  <c r="K50" i="633" s="1"/>
  <c r="I39" i="633"/>
  <c r="K39" i="633" s="1"/>
  <c r="I38" i="633"/>
  <c r="K38" i="633" s="1"/>
  <c r="I36" i="633"/>
  <c r="K36" i="633" s="1"/>
  <c r="I32" i="633"/>
  <c r="K32" i="633" s="1"/>
  <c r="I34" i="633"/>
  <c r="K34" i="633" s="1"/>
  <c r="I33" i="633"/>
  <c r="K33" i="633" s="1"/>
  <c r="I27" i="633"/>
  <c r="K27" i="633" s="1"/>
  <c r="I26" i="633"/>
  <c r="K26" i="633" s="1"/>
  <c r="I24" i="633"/>
  <c r="K24" i="633" s="1"/>
  <c r="I25" i="633"/>
  <c r="K25" i="633" s="1"/>
  <c r="I68" i="633"/>
  <c r="K68" i="633" s="1"/>
  <c r="I44" i="633"/>
  <c r="K44" i="633" s="1"/>
  <c r="I43" i="633"/>
  <c r="K43" i="633" s="1"/>
  <c r="I21" i="633"/>
  <c r="K21" i="633" s="1"/>
  <c r="I63" i="633"/>
  <c r="K63" i="633" s="1"/>
  <c r="I10" i="633"/>
  <c r="K10" i="633" s="1"/>
  <c r="I62" i="633"/>
  <c r="K62" i="633" s="1"/>
  <c r="I13" i="633"/>
  <c r="K13" i="633" s="1"/>
  <c r="I53" i="633"/>
  <c r="K53" i="633" s="1"/>
  <c r="I19" i="633"/>
  <c r="K19" i="633" s="1"/>
  <c r="I11" i="633"/>
  <c r="K11" i="633" s="1"/>
  <c r="I72" i="633"/>
  <c r="K72" i="633" s="1"/>
  <c r="I58" i="633"/>
  <c r="K58" i="633" s="1"/>
  <c r="I76" i="633"/>
  <c r="K76" i="633" s="1"/>
  <c r="I59" i="633"/>
  <c r="K59" i="633" s="1"/>
  <c r="I18" i="633"/>
  <c r="K18" i="633" s="1"/>
  <c r="I57" i="633"/>
  <c r="K57" i="633" s="1"/>
  <c r="I20" i="633"/>
  <c r="K20" i="633" s="1"/>
  <c r="I16" i="633"/>
  <c r="K16" i="633" s="1"/>
  <c r="I15" i="633"/>
  <c r="K15" i="633" s="1"/>
  <c r="I65" i="633"/>
  <c r="K65" i="633" s="1"/>
  <c r="I12" i="633"/>
  <c r="K12" i="633" s="1"/>
  <c r="I14" i="633"/>
  <c r="K14" i="633" s="1"/>
  <c r="I6" i="633"/>
  <c r="K6" i="633" s="1"/>
  <c r="I64" i="633"/>
  <c r="K64" i="633" s="1"/>
  <c r="I60" i="633"/>
  <c r="K60" i="633" s="1"/>
  <c r="I61" i="633"/>
  <c r="K61" i="633" s="1"/>
  <c r="I56" i="633"/>
  <c r="K56" i="633" s="1"/>
  <c r="I81" i="633"/>
  <c r="K81" i="633" s="1"/>
  <c r="I80" i="633"/>
  <c r="K80" i="633" s="1"/>
  <c r="I17" i="633"/>
  <c r="K17" i="633" s="1"/>
  <c r="I55" i="633"/>
  <c r="K55" i="633" s="1"/>
  <c r="I79" i="633"/>
  <c r="K79" i="633" s="1"/>
  <c r="I5" i="633"/>
  <c r="K5" i="633" s="1"/>
  <c r="I75" i="633"/>
  <c r="K75" i="633" s="1"/>
  <c r="I8" i="633"/>
  <c r="K8" i="633" s="1"/>
  <c r="I4" i="633"/>
  <c r="I9" i="633"/>
  <c r="K9" i="633" s="1"/>
  <c r="I7" i="633"/>
  <c r="K7" i="633" s="1"/>
  <c r="I35" i="633"/>
  <c r="K35" i="633" s="1"/>
  <c r="I23" i="633"/>
  <c r="K23" i="633" s="1"/>
  <c r="I31" i="633"/>
  <c r="K31" i="633" s="1"/>
  <c r="I48" i="633"/>
  <c r="K48" i="633" s="1"/>
  <c r="I42" i="633"/>
  <c r="K42" i="633" s="1"/>
  <c r="I67" i="633"/>
  <c r="K67" i="633" s="1"/>
  <c r="I45" i="633"/>
  <c r="K45" i="633" s="1"/>
  <c r="I54" i="633"/>
  <c r="K54" i="633" s="1"/>
  <c r="I46" i="633"/>
  <c r="K46" i="633" s="1"/>
  <c r="I52" i="633"/>
  <c r="K52" i="633" s="1"/>
  <c r="I51" i="633"/>
  <c r="K51" i="633" s="1"/>
  <c r="I47" i="633"/>
  <c r="K47" i="633" s="1"/>
  <c r="I66" i="633"/>
  <c r="K66" i="633" s="1"/>
  <c r="I74" i="633"/>
  <c r="K74" i="633" s="1"/>
  <c r="I93" i="633" l="1"/>
  <c r="K4" i="633"/>
  <c r="K93" i="633" s="1"/>
</calcChain>
</file>

<file path=xl/sharedStrings.xml><?xml version="1.0" encoding="utf-8"?>
<sst xmlns="http://schemas.openxmlformats.org/spreadsheetml/2006/main" count="7902" uniqueCount="408">
  <si>
    <t>CALCULO, DEL COMPONENTE MINIMO DE DESAGREGACION TECNOLOGICA</t>
  </si>
  <si>
    <t>ANÁLISIS DE PRECIOS UNITARIOS</t>
  </si>
  <si>
    <t>RUBRO:</t>
  </si>
  <si>
    <t>EQUIPOS</t>
  </si>
  <si>
    <t>DESCRIPCION</t>
  </si>
  <si>
    <t>CANTIDAD</t>
  </si>
  <si>
    <t>TARIFA</t>
  </si>
  <si>
    <t>COSTO HORA</t>
  </si>
  <si>
    <t>RENDIMIENTO</t>
  </si>
  <si>
    <t>COSTO</t>
  </si>
  <si>
    <t>Peso relativo del elemento (%)</t>
  </si>
  <si>
    <t>CPC Elmento</t>
  </si>
  <si>
    <t>NP/EP/ND</t>
  </si>
  <si>
    <t>VAE (%)</t>
  </si>
  <si>
    <t>VAE (%) Elemento</t>
  </si>
  <si>
    <t>A</t>
  </si>
  <si>
    <t>B</t>
  </si>
  <si>
    <t>C=A*B</t>
  </si>
  <si>
    <t>R</t>
  </si>
  <si>
    <t>D=C*R</t>
  </si>
  <si>
    <t>Herramienta Menor 5%</t>
  </si>
  <si>
    <t>5%MO</t>
  </si>
  <si>
    <t>EP</t>
  </si>
  <si>
    <t>SUBTOTAL M</t>
  </si>
  <si>
    <t>MANO DE OBRA</t>
  </si>
  <si>
    <t>JORNAL/HR</t>
  </si>
  <si>
    <t>SUBTOTAL N</t>
  </si>
  <si>
    <t>MATERIALES</t>
  </si>
  <si>
    <t>UNIDAD</t>
  </si>
  <si>
    <t>PRECIO UNIT.</t>
  </si>
  <si>
    <t>NP</t>
  </si>
  <si>
    <t>SUBTOTAL O</t>
  </si>
  <si>
    <t>TRANSPORTE</t>
  </si>
  <si>
    <t>SUBTOTAL P</t>
  </si>
  <si>
    <t>TOTAL COSTO DIRECTO (M+N+O+P)</t>
  </si>
  <si>
    <t>INDIRECTOS Y UTILIDADES</t>
  </si>
  <si>
    <t>OTROS INDIRECTOS</t>
  </si>
  <si>
    <t>COSTO TOTAL DEL RUBRO</t>
  </si>
  <si>
    <t>VALOR OFERTADO</t>
  </si>
  <si>
    <t>U</t>
  </si>
  <si>
    <t>m2</t>
  </si>
  <si>
    <t>ml</t>
  </si>
  <si>
    <t>glob</t>
  </si>
  <si>
    <t>m3</t>
  </si>
  <si>
    <t>u</t>
  </si>
  <si>
    <t>kg</t>
  </si>
  <si>
    <t>rollo</t>
  </si>
  <si>
    <t>Ayudante de electricista (Est. Ocp.E2)</t>
  </si>
  <si>
    <t>Electricista   (Est. Ocp.D2)</t>
  </si>
  <si>
    <t>Maestro electricista especializado</t>
  </si>
  <si>
    <t>Miscelanios electricos</t>
  </si>
  <si>
    <t xml:space="preserve">Lámpara de emergencia	</t>
  </si>
  <si>
    <t>m</t>
  </si>
  <si>
    <t>Alambre galvanizado # 18</t>
  </si>
  <si>
    <t>Caja rectangular profunda nacional</t>
  </si>
  <si>
    <t>Cable de cobre tipo TW # 12 awg</t>
  </si>
  <si>
    <t>Cinta aislante</t>
  </si>
  <si>
    <t>Tomacorriente doble</t>
  </si>
  <si>
    <t xml:space="preserve">Tuberia EMT 3/4" </t>
  </si>
  <si>
    <t>Interruptor sencillo, completo</t>
  </si>
  <si>
    <t>Uniones de Emt 1/2</t>
  </si>
  <si>
    <t>Conector de 1/2</t>
  </si>
  <si>
    <t>Tuberia EMT 1/2"</t>
  </si>
  <si>
    <t>M</t>
  </si>
  <si>
    <t>Cable de cobre tipo TW # 10 awg</t>
  </si>
  <si>
    <t>Uniones de 3/4</t>
  </si>
  <si>
    <t>Conector de 3/4</t>
  </si>
  <si>
    <t>Tomacorriente 220v...</t>
  </si>
  <si>
    <t>glb</t>
  </si>
  <si>
    <t>Kg</t>
  </si>
  <si>
    <t>Peón  (Est. Ocp.E2)</t>
  </si>
  <si>
    <t xml:space="preserve">Suministro de tablero de distribución principal diseño especial </t>
  </si>
  <si>
    <t>REMODELACIÓN DEL EDIFICIO PRINCIPAL Y PARQUE DEL GADMCE</t>
  </si>
  <si>
    <t xml:space="preserve">ITEM </t>
  </si>
  <si>
    <t xml:space="preserve">DESCRIPCIÓN </t>
  </si>
  <si>
    <t xml:space="preserve">UNIDAD </t>
  </si>
  <si>
    <t xml:space="preserve">CANTIDAD </t>
  </si>
  <si>
    <t>PRECIO UNITARIO</t>
  </si>
  <si>
    <t xml:space="preserve">SUBTOTAL </t>
  </si>
  <si>
    <t xml:space="preserve">TOTAL </t>
  </si>
  <si>
    <t xml:space="preserve">INSTALACIONES ELÉCTRICAS </t>
  </si>
  <si>
    <t>Suministro e instalación de letreros señaletica</t>
  </si>
  <si>
    <t>Fecha</t>
  </si>
  <si>
    <t>Indirectos</t>
  </si>
  <si>
    <t>Nombre</t>
  </si>
  <si>
    <t>Lugar</t>
  </si>
  <si>
    <t>Esmeraldas</t>
  </si>
  <si>
    <t>Albañil (Est. Ocp.D2)</t>
  </si>
  <si>
    <t>Carpintero (Est. Ocp.D2)</t>
  </si>
  <si>
    <t>UTILIDAD</t>
  </si>
  <si>
    <t>ITEM</t>
  </si>
  <si>
    <t>Provisión de transformador 3F-500KVA</t>
  </si>
  <si>
    <t>Base de hormigón para transformador</t>
  </si>
  <si>
    <t>Montacarga</t>
  </si>
  <si>
    <t>Elbow connector 1/0</t>
  </si>
  <si>
    <t xml:space="preserve">unidad </t>
  </si>
  <si>
    <t>Bushing insert 1/0</t>
  </si>
  <si>
    <t>Material menor</t>
  </si>
  <si>
    <t>global</t>
  </si>
  <si>
    <t xml:space="preserve">Operador grua </t>
  </si>
  <si>
    <t>Hormigón 210kg/cm2</t>
  </si>
  <si>
    <t>m³</t>
  </si>
  <si>
    <t xml:space="preserve">Hierro 12 </t>
  </si>
  <si>
    <t>unidad</t>
  </si>
  <si>
    <t>Tabla</t>
  </si>
  <si>
    <t>Cuartones</t>
  </si>
  <si>
    <t>Clavos 2"</t>
  </si>
  <si>
    <t>Herramientas menores (5% de M/O)</t>
  </si>
  <si>
    <t>CONCRETERA</t>
  </si>
  <si>
    <t>Cable # 500 MCM Superflex 1000V 90°C</t>
  </si>
  <si>
    <t>metro</t>
  </si>
  <si>
    <t>Elementos menores</t>
  </si>
  <si>
    <t xml:space="preserve">Cable # 4/0 Desnudo </t>
  </si>
  <si>
    <t>Material vario</t>
  </si>
  <si>
    <t>Suministro e instalación de lámpara led de emergencia</t>
  </si>
  <si>
    <t>TOMACORRIENTE 110V</t>
  </si>
  <si>
    <t>ALAMBRE # 14 DE Cu flexible</t>
  </si>
  <si>
    <t>CAJETIN RECTANGULAR PVC</t>
  </si>
  <si>
    <t>Letreros led señalética	 led</t>
  </si>
  <si>
    <t>ENTIDAD:</t>
  </si>
  <si>
    <t>NOMBRE PROYECTO:</t>
  </si>
  <si>
    <t>TIPO DE CONTRATO:</t>
  </si>
  <si>
    <t>UBICACIÓN:</t>
  </si>
  <si>
    <t>ELABORADO POR:</t>
  </si>
  <si>
    <t>FECHA:</t>
  </si>
  <si>
    <t>PORCENTAJE INDIRECTO:</t>
  </si>
  <si>
    <t>TIPO DE FORMULARIO:</t>
  </si>
  <si>
    <t>FORMULARIO N-4</t>
  </si>
  <si>
    <t>EQUIPO</t>
  </si>
  <si>
    <t>N</t>
  </si>
  <si>
    <t>JORNAL /HR</t>
  </si>
  <si>
    <t>Concretera</t>
  </si>
  <si>
    <t>Escalera telescópica</t>
  </si>
  <si>
    <t>Camión Grúa</t>
  </si>
  <si>
    <t>Chofer Profesional</t>
  </si>
  <si>
    <t>soldadora</t>
  </si>
  <si>
    <t>Vibrador</t>
  </si>
  <si>
    <t xml:space="preserve">Electricista (Est. Ocp.D2) </t>
  </si>
  <si>
    <t xml:space="preserve">Fierrero (Est. Ocp.D2) </t>
  </si>
  <si>
    <t xml:space="preserve">Soldador (Est. Ocp.D2) </t>
  </si>
  <si>
    <t>Maestro de obra (Est. Ocp.C1)</t>
  </si>
  <si>
    <t>Maestro electricista (Est. Ocp.C1)</t>
  </si>
  <si>
    <t>Operador equipo pesado (Est. Ocp.C1)</t>
  </si>
  <si>
    <t>Ingeniero Electrico (Est. Ocp.B1)</t>
  </si>
  <si>
    <t>Grua de toneladas</t>
  </si>
  <si>
    <t>UPS-30kVA - Trifásico-220v-60Hz</t>
  </si>
  <si>
    <t>Tablero By Pass para UPS-30kVA</t>
  </si>
  <si>
    <t>Punto alumbrado 110V-15A (incluye pieza placa)</t>
  </si>
  <si>
    <t xml:space="preserve">Cajetin octogonalcon tapa </t>
  </si>
  <si>
    <t>Anclaje por percusión</t>
  </si>
  <si>
    <t>Cable de cobre tipo TW # 14 awg</t>
  </si>
  <si>
    <t xml:space="preserve">Punto alumbrado 110V-15A  de emergencia o salida </t>
  </si>
  <si>
    <t>Caja octogonal profunda nacional</t>
  </si>
  <si>
    <t>Tomacorriente doble color naranja regulado</t>
  </si>
  <si>
    <t>Punto tomacorriente especial  115V-30A+T</t>
  </si>
  <si>
    <t xml:space="preserve">Suministro e instalación de acometida 3F Superflex 1000 V 90°C  3*3C(500MCM)+3*1C(500MCM)+1C 4/0 desnudo desde transformador hacia tablero (TTA) y TDP </t>
  </si>
  <si>
    <t>TUBO CONDUIT PVC 1/2"</t>
  </si>
  <si>
    <t>CODO PVC CONDUIT 1/2"</t>
  </si>
  <si>
    <t>ALAMBRE GALVANIZADO # 18</t>
  </si>
  <si>
    <t>Suministro e instalacion de luminaria acrilica led de 2x18w/110-220V (incluye tuberia EMT)</t>
  </si>
  <si>
    <t>acrilica led 2x18w 110-220v</t>
  </si>
  <si>
    <t xml:space="preserve">Caja de paso 10 x 10 troquelada  </t>
  </si>
  <si>
    <t>Centro de carga trifásico de 12 espacios</t>
  </si>
  <si>
    <t>Centro de carga trifásico de 20 espacios</t>
  </si>
  <si>
    <t>Centro de carga trifásico de 30 espacios</t>
  </si>
  <si>
    <t>Centro de carga trifásico de 42  espacios</t>
  </si>
  <si>
    <t>CAJA 10X10 CM CON TAPA</t>
  </si>
  <si>
    <t>MATERIAL MENOR</t>
  </si>
  <si>
    <t>CENTRO DE CARGA TRIFASICO 12 ESPACIOS</t>
  </si>
  <si>
    <t>Centro de carga trifásico de 6 espacios</t>
  </si>
  <si>
    <t>CENTRO DE CARGA TRIFASICO 6 ESPACIOS</t>
  </si>
  <si>
    <t>CENTRO DE CARGA TRIFASICO 20 ESPACIOS</t>
  </si>
  <si>
    <t>CENTRO DE CARGA TRIFASICO 30 ESPACIOS</t>
  </si>
  <si>
    <t>CENTRO DE CARGA TRIFASICO 42 ESPACIOS</t>
  </si>
  <si>
    <t>BREKER 1 POLO 16-40 AMP</t>
  </si>
  <si>
    <t>BREKER 2 POLO 20-50 AMP</t>
  </si>
  <si>
    <t>BREKER 3 POLO 30-50 AMP</t>
  </si>
  <si>
    <t xml:space="preserve">Generador Trifásico de 220 V 550kVA efectivo Stand-By, incluye tanque diario, cabina isonora,  tuberias de escapes, cargador de bateria, precalentador </t>
  </si>
  <si>
    <t>TABLERO DE TRANSFERENCIA AUTOMATIVA TTA PARA 550 KVA</t>
  </si>
  <si>
    <t>Bandeja portacable de 40x10cm</t>
  </si>
  <si>
    <t>Bandeja portacable de 30x10cm</t>
  </si>
  <si>
    <t>Bandeja portacable de 20x10cm</t>
  </si>
  <si>
    <t xml:space="preserve">Tablero de Transferencia Automatica TTA para 550 KVA </t>
  </si>
  <si>
    <t>Electrocanal tipo escalerilla de 40x10cm (incluye accesorios de sujecion)</t>
  </si>
  <si>
    <t>Electrocanal tipo escalerilla de 30x10cm (incluye accesorios de sujecion)</t>
  </si>
  <si>
    <t>Electrocanal tipo escalerilla de 20x10cm (incluye accesorios de sujecion)</t>
  </si>
  <si>
    <t>Tubería conduit EMT 1/2" con accesorios</t>
  </si>
  <si>
    <t>Tubería conduit EMT 3/4" con accesorios</t>
  </si>
  <si>
    <t>Abrazadera metálica de 13 mm. (1/2")</t>
  </si>
  <si>
    <t>Alambre galvanizado No.18</t>
  </si>
  <si>
    <t>Conector conduit EMT 13 mm. (1/2")</t>
  </si>
  <si>
    <t>Tubo conduit EMT 13 mm. (1/2")</t>
  </si>
  <si>
    <t>Unión conduit EMT 13 mm. (1/2")</t>
  </si>
  <si>
    <t>Abrazadera metálica de 19 mm. (3/4")</t>
  </si>
  <si>
    <t>Conector conduit EMT 19 mm. (3/4")</t>
  </si>
  <si>
    <t>Tubo conduit EMT 19 mm. (3/4")</t>
  </si>
  <si>
    <t>Unión conduit EMT 19 mm. (3/4")</t>
  </si>
  <si>
    <t xml:space="preserve">Reflector led Wall washer para fachada de edificio </t>
  </si>
  <si>
    <t xml:space="preserve">Cable para Wall washer RGB </t>
  </si>
  <si>
    <t>Soporte para reflector</t>
  </si>
  <si>
    <t>Breker 1 polo 20-50 Amp.</t>
  </si>
  <si>
    <t>Breker 3 polos 20-50 Amp.</t>
  </si>
  <si>
    <t>Breker 2 polos 20-63 Amp.</t>
  </si>
  <si>
    <t>Cable concentrico 3x12 awg</t>
  </si>
  <si>
    <t>Cable de cobre tipo THHN flexible  # 8 awg</t>
  </si>
  <si>
    <t>Cable de cobre tipo THHN flexible # 12 awg</t>
  </si>
  <si>
    <t>Punto 220V-A.A 2#8+1#12 AWG de 36000-60000 BTU 60A</t>
  </si>
  <si>
    <t>Punto 220V-A.A unidad externa</t>
  </si>
  <si>
    <t xml:space="preserve">Cable superflex 350 MCM </t>
  </si>
  <si>
    <t>Alambre galvanizado # 14</t>
  </si>
  <si>
    <t>Cable CU Desnudo 2/0 AWG</t>
  </si>
  <si>
    <t xml:space="preserve">Cable superflex 250 MCM </t>
  </si>
  <si>
    <t>Cable CU Desnudo 1/0 AWG</t>
  </si>
  <si>
    <t xml:space="preserve">Cable superflex 4/0 AWG </t>
  </si>
  <si>
    <t xml:space="preserve">Corrida alimentador Superflex 90°C 1000V 3*3(350MCM) +3(350MCM)+1(2/0)des. Desde TDPPB hasta TDP2P. </t>
  </si>
  <si>
    <t xml:space="preserve">Corrida alimentador Superflex 90°C 1000V 2*3(350MCM) +2(350MCM)+1(2/0)des. Desde TDP2P hasta TDP3P. </t>
  </si>
  <si>
    <t xml:space="preserve">Corrida alimentador Superflex 90°C 1000V 2*3(250MCM) +3(250MCM)+1(1/0)des. Desde TDP3P hasta TDP4P. </t>
  </si>
  <si>
    <t xml:space="preserve">Corrida alimentador Superflex 90°C 1000V 3(4/0AWG) +1(4/0AWG)+1(1/0)des. Desde TDP4P hasta TDP5P. </t>
  </si>
  <si>
    <t>Cable superflex 1/0 AWG</t>
  </si>
  <si>
    <t>Cable CU Desnudo 4 AWG</t>
  </si>
  <si>
    <t>Cable superflex 4 AWG</t>
  </si>
  <si>
    <t>Corrida alimentador Superflex 90°C 1000V 3(1/0AWG) +1(4AWG)+1(4)des. Desde TDP en pisos hasta TDFAA. En pisos</t>
  </si>
  <si>
    <t>Corrida alimentador Superflex 90°C 1000V 3(4AWG) +1(4AWG)+1(6)des. Desde TDP en pisos hasta UPS's. En pisos</t>
  </si>
  <si>
    <t>Corrida alimentador Superflex 90°C 1000V 3(4AWG) +1(4AWG)+1(6)des. Desde TDP en pisos hasta TDL's. En pisos</t>
  </si>
  <si>
    <t>Cable CU Desnudo 6 AWG</t>
  </si>
  <si>
    <t>Bandeja portacable de 50x10cm</t>
  </si>
  <si>
    <t>Tablero modular doble fondo tipo pesado de 2.0x2.0x0.60m</t>
  </si>
  <si>
    <t>Breaker caja moldeada de 150 Amp 3 polos</t>
  </si>
  <si>
    <t>Breaker caja moldeada de 100 Amp 3 polos</t>
  </si>
  <si>
    <t>Breaker caja moldeada de 75 Amp 3 polos</t>
  </si>
  <si>
    <t>Breaker caja moldeada de 20 Amp 3 polos</t>
  </si>
  <si>
    <t>Barra de cobre de 1500 Amp</t>
  </si>
  <si>
    <t xml:space="preserve">Aisladores de barra </t>
  </si>
  <si>
    <t>Terminales talon varios, triple, doble, simple(500MCM,350MCM,250MCM,4/0,3/0,2/0, etc)</t>
  </si>
  <si>
    <t>Marquillas</t>
  </si>
  <si>
    <t>GLB</t>
  </si>
  <si>
    <t>Barra de cobre de 1000 Amp</t>
  </si>
  <si>
    <t>Barra de cobre de 800 Amp</t>
  </si>
  <si>
    <t>Terminales talon varios, triple, doble, simple(350MCM,250MCM,4/0,3/0,2/0, etc)</t>
  </si>
  <si>
    <t>Barra de cobre de 600 Amp</t>
  </si>
  <si>
    <t>Tablero modular doble fondo tipo pesado de 1.8x1.60X0.60m</t>
  </si>
  <si>
    <t>Barra de cobre de 250 Amp</t>
  </si>
  <si>
    <t>Terminales talon varios, triple, doble, simple(,4/0,3/0,2/0, 1/0. etc)</t>
  </si>
  <si>
    <t>Suministro e instalación TDPPB del Edificio, Breaker principal 3P 1500 Amp. secundarios 3 de 3P-150 Amp, 6 de 3P 100 Amp, 2 de 3P-75Amp, y 2 de 3P-30 Amp. (incluye supresor de trascientes)</t>
  </si>
  <si>
    <t>Supresor de trascientes</t>
  </si>
  <si>
    <t xml:space="preserve">Celda de Medio Voltaje para remonte </t>
  </si>
  <si>
    <t xml:space="preserve">Celda de Medio voltaje para medición </t>
  </si>
  <si>
    <t>Punta terminal unipolar, para cable n° 2 AWG, 15kV para interior</t>
  </si>
  <si>
    <t>Punta terminal unipolar, para cable n° 2 AWG, 15kV para exterior</t>
  </si>
  <si>
    <t>Suministro e instalación TDP2P del Edificio, Breaker principal 3P 1000 Amp. secundarios 2 de 2P-150 Amp, 6 de 3P 100 Amp,</t>
  </si>
  <si>
    <t xml:space="preserve">Suministro e instalación TDP3P del Edificio, Breaker principal 3P 750 Amp. secundarios 2 de 2P-150 Amp, 7 de 3P 100 Amp, </t>
  </si>
  <si>
    <t>Suministro e instalación TDP4P del Edificio, Breaker principal 3P 500 Amp. secundarios 2 de 2P-150 Amp, 6 de 3P 100 Amp.</t>
  </si>
  <si>
    <t>Suministro e instalación TDP5P del Edificio, Breaker principal 3P 250 Amp. secundarios 2 de 3P-100 Amp, 4 de 3P 75 Amp</t>
  </si>
  <si>
    <t>CELDA DE MEDIO VOLTAJE PARA REMONTE</t>
  </si>
  <si>
    <t>PUNTA TERMINAL INTERIOR #2-1/0</t>
  </si>
  <si>
    <t>PUNTA TERMINAL EXTERIOR #2-1/0</t>
  </si>
  <si>
    <t>Cable de puesta a tierra para equipos, cable 2/0 aislado</t>
  </si>
  <si>
    <t xml:space="preserve">Pararrayos y bajantes de conexión </t>
  </si>
  <si>
    <t>Cable Cu desnudo AWG 2/0</t>
  </si>
  <si>
    <t>Gem mejorador de tierra</t>
  </si>
  <si>
    <t>Suelda exotermica CADWELD</t>
  </si>
  <si>
    <t>Varilla cooperweld 1,8 m. alta camada</t>
  </si>
  <si>
    <t>Cable Cu Aislado #2/0 AWG</t>
  </si>
  <si>
    <t>Terminal de ojo cable #2/0 AWG</t>
  </si>
  <si>
    <t>Pararrayos con  mastil  y bajante de conexión</t>
  </si>
  <si>
    <t>Conductor cobre THHN Flexible # 10</t>
  </si>
  <si>
    <t>Conductor cobre THHN Flexible # 12</t>
  </si>
  <si>
    <t>Alimentador THHN 2C(10)+1C(12)</t>
  </si>
  <si>
    <t>Punto de sensores de presencia</t>
  </si>
  <si>
    <t>Sensor de presencia 360 grados</t>
  </si>
  <si>
    <t>Suministro e instalación de rejilla metalica de 40cm para canal</t>
  </si>
  <si>
    <t>Provisión, montaje, instalacion de transformador 3F-500KVA</t>
  </si>
  <si>
    <t>Punto tomacorriente normal 115V-15A+T(incluye pieza placa)</t>
  </si>
  <si>
    <t>Punto tomacorriente regulado 115V-15A+T(incluye pieza placa)</t>
  </si>
  <si>
    <t>Luces escenario 15-18w RGB DMX 12-24 DC</t>
  </si>
  <si>
    <t>Cable interconexion</t>
  </si>
  <si>
    <t>Controlador DMX Luces de escenario 15-18w 12-24DC</t>
  </si>
  <si>
    <t>Tubería conduit EMT 2" con accesorios</t>
  </si>
  <si>
    <t>Abrazadera metálica de 50 mm. (2")</t>
  </si>
  <si>
    <t>Alambre galvanizado No.16</t>
  </si>
  <si>
    <t>Conector conduit EMT 50 mm. (2")</t>
  </si>
  <si>
    <t>Tubo conduit EMT 50 mm. (2")</t>
  </si>
  <si>
    <t>Unión conduit EMT 50 mm. (2")</t>
  </si>
  <si>
    <t>Codo conduit EMT 50 mm. (2")</t>
  </si>
  <si>
    <t>Cable superflex # 2AWG</t>
  </si>
  <si>
    <t>Cable superflex # 6AWG</t>
  </si>
  <si>
    <t>Alimentador THHN 3C(10)+2C(12)</t>
  </si>
  <si>
    <t>Corrida alimentador Superflex 90°C 1000V 3(2AWG) +1(6AWG)+1(6)des. Desde TDP en pisos hasta TDL's. En pisos</t>
  </si>
  <si>
    <t>Punto 220V-A.A 3x12 AWG de 9000-24000 BTU 20A</t>
  </si>
  <si>
    <t>Suministro e instalación Tablero de control de Bomba de SCI</t>
  </si>
  <si>
    <t>Suministro e instalación Tablero de control de Bomba de Sistema hidroneumatico.</t>
  </si>
  <si>
    <t>Tablero de Bomba de SCI</t>
  </si>
  <si>
    <t>Tablero de Bomba de sistema hidroneumatico</t>
  </si>
  <si>
    <t>Alimentacion electrica Trifasica enMedia Tension Cable 15 kv 3#2 AWG+ 1#2 AWG Desnudo</t>
  </si>
  <si>
    <t>Cable # 2 AWG Cobre desnudo</t>
  </si>
  <si>
    <t>Caja de paso de Ho. de 90x90x90CM fc=210Kg/cm2 con brocal metalico (incluye tapa de Ho. Armado con marco metalico)</t>
  </si>
  <si>
    <t>Canalizacion con tuberia PVC tipo TDP 2X160MM+2X110MM color naranja</t>
  </si>
  <si>
    <t>Canalizacion con tuberia PVC tipo TDP 3X110MM color naranja</t>
  </si>
  <si>
    <t xml:space="preserve">brocal metalico pintado </t>
  </si>
  <si>
    <t xml:space="preserve">malla electrosoldada 6 mm (15x15cm) 15 m2  </t>
  </si>
  <si>
    <t xml:space="preserve">marco metalico pintado </t>
  </si>
  <si>
    <t>Tubería PVC DOBLE PARED de 4"COLOR NARANJA</t>
  </si>
  <si>
    <t>cama de arena</t>
  </si>
  <si>
    <t>separadores PVC</t>
  </si>
  <si>
    <t>Tubería PVC DOBLE PARED de 6"COLOR NARANJA</t>
  </si>
  <si>
    <t xml:space="preserve">CELDA DE MEDIO VOLTAJE PARA MEDICION </t>
  </si>
  <si>
    <t>CELDA DE MEDIO VOLTAJE PARA PROTECCION</t>
  </si>
  <si>
    <t>Tablero By Pass para UPS-10kVA</t>
  </si>
  <si>
    <t>UPS-10kVA - Trifásico-220v-60Hz</t>
  </si>
  <si>
    <t>UPS-10 kVA - Trifásico-220v-60Hz</t>
  </si>
  <si>
    <t>Malla de puesta a tierra cámara de transformación  cable 2/0 desnudo</t>
  </si>
  <si>
    <t>Ing. Elect. Lizardo Segura M.   TEC. GADMCE</t>
  </si>
  <si>
    <t>Jumpers puesta a tierra de bandeja portacables #12</t>
  </si>
  <si>
    <t>Jumper para conexión a tierra de bandeja portacable</t>
  </si>
  <si>
    <t>Banco de capacitores de 220 V</t>
  </si>
  <si>
    <t xml:space="preserve">Suministro e instalacion de luces de escenario DMX RGB 15-18W 12-24 DC </t>
  </si>
  <si>
    <t xml:space="preserve">Suministro e instalacion de Controlador DMX luces de escenario RGB 15-18W 12-24 DC </t>
  </si>
  <si>
    <t>Banco de capacitores</t>
  </si>
  <si>
    <t>GOBIERNO AUTONOMO DESCENTRALIZADO DEL CANTÓN ESMERALDAS</t>
  </si>
  <si>
    <r>
      <rPr>
        <sz val="9"/>
        <rFont val="Arial"/>
        <family val="2"/>
      </rPr>
      <t>PROYECTO:</t>
    </r>
    <r>
      <rPr>
        <b/>
        <sz val="9"/>
        <rFont val="Arial"/>
        <family val="2"/>
      </rPr>
      <t xml:space="preserve"> </t>
    </r>
  </si>
  <si>
    <t>ING. LIZARDO SEGURA M.</t>
  </si>
  <si>
    <t>TEC. DE PLANIFICACIÓN</t>
  </si>
  <si>
    <t>EJECUCIÓN DE OBRA</t>
  </si>
  <si>
    <t>AV. BOLIVAR Y 9 OCTUBRE</t>
  </si>
  <si>
    <t>ND</t>
  </si>
  <si>
    <t>Cable # 2 AWG 15 KV</t>
  </si>
  <si>
    <t>DESAGREGACION TECNOLOGICA</t>
  </si>
  <si>
    <t>COD.</t>
  </si>
  <si>
    <t>CPC</t>
  </si>
  <si>
    <t>DESCRIPCION DEL CPC</t>
  </si>
  <si>
    <t>UNID.</t>
  </si>
  <si>
    <t>CANT.</t>
  </si>
  <si>
    <t>P. UNIT.</t>
  </si>
  <si>
    <t>P. TOTAL</t>
  </si>
  <si>
    <t xml:space="preserve">% INC </t>
  </si>
  <si>
    <t>Van Rubro</t>
  </si>
  <si>
    <t>Van Presupuesto</t>
  </si>
  <si>
    <t>MATERIALES Y SUMINISTROS ELECTRICOS INDUSTRIALES</t>
  </si>
  <si>
    <t>HORMIGON PREMEZCLADO</t>
  </si>
  <si>
    <t>CABLE DE ALIMENTACION</t>
  </si>
  <si>
    <t>TUBOS</t>
  </si>
  <si>
    <t>CAJA DE EMPALME</t>
  </si>
  <si>
    <t>TABLEROS ELECTRICOS PARA UNIDADES HERMETICAS</t>
  </si>
  <si>
    <t>BREAKERS</t>
  </si>
  <si>
    <t>BANCADAS</t>
  </si>
  <si>
    <t>4612200110</t>
  </si>
  <si>
    <t>FUENTES DE PODER</t>
  </si>
  <si>
    <t>TRANSFORMADORES Y AUTOTRANSFORMADORES DE POTENCIA HASTA 200 MVA</t>
  </si>
  <si>
    <t>BANDEJAS DE HIERRO O DE ACERO (EXCEPTO LAS QUE SON PRINCIPALMENETE DECORATIVAS)</t>
  </si>
  <si>
    <t>TOTAL</t>
  </si>
  <si>
    <t>VAE =</t>
  </si>
  <si>
    <t>TELA METÁLICA, ENREJADOS, REJILLAS Y CERCAS DE ALAMBRE DE HIERRO O COBRE; PRODUCTOS DE METAL DESPLEGADO, DE HIERRO, ACERO O COBRE</t>
  </si>
  <si>
    <t>Configuración, pruebas y arranque del sistema eléctrico de todo el proyecto</t>
  </si>
  <si>
    <t xml:space="preserve">Desmontaje, retiro y embodegado de transformador existente 3F-400KVA </t>
  </si>
  <si>
    <t>Cable de UTP CAT 6</t>
  </si>
  <si>
    <t>Tablero de distribución principal diseño especial (incluye telegestión)</t>
  </si>
  <si>
    <t>Breaker caja moldeada de 1500 Regulable Amp 3 polos</t>
  </si>
  <si>
    <t>Breaker caja moldeada de 1000 Amp 3 polos regulable</t>
  </si>
  <si>
    <t xml:space="preserve">Breaker caja moldeada de 750 Amp 3 polos regulable </t>
  </si>
  <si>
    <t>Breaker caja moldeada de 500 Amp 3 polos regulable</t>
  </si>
  <si>
    <t>Breaker caja moldeada de 225 Amp 3 polos regulable</t>
  </si>
  <si>
    <t>Sensor de movimiento 360° para telegestion DALI</t>
  </si>
  <si>
    <t xml:space="preserve">PANEL DE TECHO LED 60W/110V 120x60cm 4000ºK dimDALI. </t>
  </si>
  <si>
    <t>Accesorios  de sujeción</t>
  </si>
  <si>
    <t>gbl</t>
  </si>
  <si>
    <t>Manguera bx 1/2" y accesorios</t>
  </si>
  <si>
    <t>Taipe (cinta aislante)</t>
  </si>
  <si>
    <t>Cable concéntrico 3x16</t>
  </si>
  <si>
    <t>Conectores</t>
  </si>
  <si>
    <t>Alambre galvanizado #18</t>
  </si>
  <si>
    <t xml:space="preserve">PANEL DE TECHO LED 40W/110V 60x60cm 4000ºK dimDALI. </t>
  </si>
  <si>
    <t xml:space="preserve">DOWNLIGHT LED 2.700Lm 18W/110V 4000ºK dimDALI. 150Lm/W.          </t>
  </si>
  <si>
    <t xml:space="preserve">DOWNLIGHT LED 2.700Lm 24W/110V 4000ºK dimDALI. 150Lm/W.          </t>
  </si>
  <si>
    <t>Suministro e instalación de Panel de techo LED 60W/110V 120*60 4000K dim DALI</t>
  </si>
  <si>
    <t>Suministro e instalación de Panel de techo LED 40W/110V 60*60 4000K dim DALI</t>
  </si>
  <si>
    <t>Suministro e instalación de Downlight LED 2700lm 18W/110V  4000K dim DALI 150lm/W</t>
  </si>
  <si>
    <t>Suministro e instalación aplique LED peldaño 2*6W/110V, 2*350Lm, 3000K - Fabricación Europea</t>
  </si>
  <si>
    <t>Suministro e instalación de Downlight LED 7W/110V 910Lm 3000K dim DALI 130lm/W</t>
  </si>
  <si>
    <t>Suministro e instalación de luminaria hermética LED 31W/110V 3500Lm 5000K dim DALI 110Lm/W</t>
  </si>
  <si>
    <t xml:space="preserve">DOWNLIGHT LED 7W/110V 910LM 3000ºK dimDALI. 130LM/W.             </t>
  </si>
  <si>
    <t xml:space="preserve">REFLECTOR LED WALL WASHER 50W/110V 5500LM 4000ºK dimDALI. </t>
  </si>
  <si>
    <t>Pruebas con equipos especiales y puesta en marcha sistema electrico en general</t>
  </si>
  <si>
    <t>Alimentador THHN 2C(12)+1C(14)</t>
  </si>
  <si>
    <t>Conductor cobre THHN Flexible # 14</t>
  </si>
  <si>
    <t xml:space="preserve">Breaker caja moldeada de 750 Amp 3 polos </t>
  </si>
  <si>
    <t>REMODELACIÓN DEL EDIFICIO CENTRAL DEL GADMCE Y PARQUE CENTRAL 20 DE MARZO</t>
  </si>
  <si>
    <t>Suministro e instalación TDPAAAC del Edificio</t>
  </si>
  <si>
    <t>Suministro e instalación TDPAAAC 1P del Edificio</t>
  </si>
  <si>
    <t>Suministro e instalación TDPAAAC2P del Edificio</t>
  </si>
  <si>
    <t>Suministro e instalación TDPAAAC3P del Edificio</t>
  </si>
  <si>
    <t>Suministro e instalación TDPAAAC4P del Edificio</t>
  </si>
  <si>
    <t>Suministro e instalación TDPAAAC5P del Edificio</t>
  </si>
  <si>
    <t>Suministro e instalación de Downlight LED 3200lm 24W/110V  5000K dim DALI 150lm/W</t>
  </si>
  <si>
    <t>CODIGO CPC</t>
  </si>
  <si>
    <t>Rejilla metalica de 40 cm para canal de 40x35cm (incluye marco y perfiles)</t>
  </si>
  <si>
    <t>Electrocanal tipo escalerilla de 50x10cm (incluye accesorios de sujecion)</t>
  </si>
  <si>
    <t>CABLE DE DISTRIBUCION</t>
  </si>
  <si>
    <t>Configuración, pruebas especiales y arranque del sistema eléctrico de todo el proyecto</t>
  </si>
  <si>
    <t xml:space="preserve">HORMIGON </t>
  </si>
  <si>
    <t>LÁMPARAS ELECTRICAS Y ACCESORIOS PARA ALUMBRADO PÚBLICOS</t>
  </si>
  <si>
    <t>TUBOS PVC</t>
  </si>
  <si>
    <t>SERVICIOS GENERALES DE REPARACION DE CABLES LOCALES Y LOS TRABAJOS RELACIONADOS</t>
  </si>
  <si>
    <t>ESMERALDAS  - MARZO/2021</t>
  </si>
  <si>
    <t xml:space="preserve">LUMINARIA HERMETICA LED 36W/110V 3500LM 5000ºK         </t>
  </si>
  <si>
    <t>Suministro e instalación de Downlight LED 2800lm 24W/110V  5000K dim DALI 150lm/W</t>
  </si>
  <si>
    <t xml:space="preserve">Suministro e instalación de luminaria hermética LED 36W/110-220V 3500Lm 5000K </t>
  </si>
  <si>
    <t>Suministro e instalación aplique LED peldaño 6-8W/110V</t>
  </si>
  <si>
    <t xml:space="preserve">APLIQUE LED peldaño 6-8W/110V, 3000K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</si>
</sst>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3">
    <numFmt numFmtId="41" formatCode="_(* #,##0_);_(* \(#,##0\);_(* &quot;-&quot;_);_(@_)"/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 * #,##0_ ;_ * \-#,##0_ ;_ * &quot;-&quot;_ ;_ @_ "/>
    <numFmt numFmtId="165" formatCode="_ &quot;$&quot;* #,##0.00_ ;_ &quot;$&quot;* \-#,##0.00_ ;_ &quot;$&quot;* &quot;-&quot;??_ ;_ @_ "/>
    <numFmt numFmtId="166" formatCode="_ * #,##0.00_ ;_ * \-#,##0.00_ ;_ * &quot;-&quot;??_ ;_ @_ "/>
    <numFmt numFmtId="167" formatCode="_-* #,##0\ _€_-;\-* #,##0\ _€_-;_-* &quot;-&quot;\ _€_-;_-@_-"/>
    <numFmt numFmtId="168" formatCode="_-* #,##0.00\ _€_-;\-* #,##0.00\ _€_-;_-* &quot;-&quot;??\ _€_-;_-@_-"/>
    <numFmt numFmtId="169" formatCode="_-* #,##0.00\ _$_-;\-* #,##0.00\ _$_-;_-* &quot;-&quot;??\ _$_-;_-@_-"/>
    <numFmt numFmtId="170" formatCode="#,##0.0000"/>
    <numFmt numFmtId="171" formatCode="0.0000"/>
    <numFmt numFmtId="172" formatCode="0.000"/>
    <numFmt numFmtId="173" formatCode="&quot;Guayaquil, &quot;\ d\ &quot; de &quot;mmmm\ &quot; de &quot;\ yyyy"/>
    <numFmt numFmtId="174" formatCode="&quot;CUENCA, &quot;\ d\ &quot; DE &quot;mmmm\ &quot; DE &quot;\ yyyy"/>
    <numFmt numFmtId="175" formatCode="_-* #,##0.00\ &quot;$&quot;_-;\-* #,##0.00\ &quot;$&quot;_-;_-* &quot;-&quot;??\ &quot;$&quot;_-;_-@_-"/>
    <numFmt numFmtId="176" formatCode="[$-300A]d&quot; de &quot;mmmm&quot; de &quot;yyyy;@"/>
    <numFmt numFmtId="177" formatCode="_-* #,##0.00\ _P_t_a_-;\-* #,##0.00\ _P_t_a_-;_-* &quot;-&quot;??\ _P_t_a_-;_-@_-"/>
    <numFmt numFmtId="178" formatCode="#,##0.00&quot; &quot;;&quot; -&quot;#,##0.00&quot; &quot;;&quot; -&quot;#&quot; &quot;;@&quot; &quot;"/>
    <numFmt numFmtId="179" formatCode="[$-C0A]0%"/>
    <numFmt numFmtId="180" formatCode="#,##0.000"/>
    <numFmt numFmtId="181" formatCode="&quot;N$&quot;#,##0.00_);\(&quot;N$&quot;#,##0.00\)"/>
    <numFmt numFmtId="182" formatCode="&quot;N$&quot;#,##0_);\(&quot;N$&quot;#,##0\)"/>
    <numFmt numFmtId="183" formatCode="_ [$€]* #,##0.00_ ;_ [$€]* \-#,##0.00_ ;_ [$€]* &quot;-&quot;??_ ;_ @_ "/>
    <numFmt numFmtId="184" formatCode="_ * #,##0.00_ ;_ * \-#,##0.00_ ;_ * \-??_ ;_ @_ "/>
    <numFmt numFmtId="185" formatCode="_ &quot;$&quot;\ * #,##0_ ;_ &quot;$&quot;\ * \-#,##0_ ;_ &quot;$&quot;\ * &quot;-&quot;_ ;_ @_ "/>
    <numFmt numFmtId="186" formatCode="&quot;$&quot;\ #,##0;[Red]&quot;$&quot;\ \-#,##0"/>
    <numFmt numFmtId="187" formatCode="[$$-409]#,##0.0"/>
    <numFmt numFmtId="188" formatCode="_ * #,##0.0_ ;_ * \-#,##0.0_ ;_ * &quot;-&quot;??_ ;_ @_ "/>
    <numFmt numFmtId="189" formatCode="0.0"/>
    <numFmt numFmtId="190" formatCode="0.0000000000"/>
    <numFmt numFmtId="191" formatCode="_(&quot;$&quot;\ * #,##0.0000_);_(&quot;$&quot;\ * \(#,##0.0000\);_(&quot;$&quot;\ * &quot;-&quot;??_);_(@_)"/>
    <numFmt numFmtId="192" formatCode="_ &quot;$&quot;* #,##0.0000_ ;_ &quot;$&quot;* \-#,##0.0000_ ;_ &quot;$&quot;* &quot;-&quot;??_ ;_ @_ "/>
    <numFmt numFmtId="193" formatCode="_ &quot;$&quot;* #,##0.00000_ ;_ &quot;$&quot;* \-#,##0.00000_ ;_ &quot;$&quot;* &quot;-&quot;??_ ;_ @_ "/>
  </numFmts>
  <fonts count="6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2"/>
      <color rgb="FF000000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sz val="10"/>
      <name val="Arial"/>
      <family val="2"/>
    </font>
    <font>
      <sz val="12"/>
      <name val="Courier"/>
      <family val="3"/>
    </font>
    <font>
      <sz val="11"/>
      <color rgb="FF000000"/>
      <name val="Arial"/>
      <family val="2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indexed="63"/>
      <name val="Arial"/>
      <family val="2"/>
    </font>
    <font>
      <sz val="11"/>
      <color indexed="63"/>
      <name val="Calibri"/>
      <family val="2"/>
      <scheme val="minor"/>
    </font>
    <font>
      <sz val="11"/>
      <name val="돋움"/>
      <family val="3"/>
      <charset val="129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Arial"/>
      <family val="2"/>
    </font>
    <font>
      <b/>
      <sz val="15"/>
      <color indexed="54"/>
      <name val="Calibri"/>
      <family val="2"/>
    </font>
    <font>
      <sz val="12"/>
      <name val="Times New Roman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8"/>
      <name val="Arial"/>
      <family val="2"/>
    </font>
    <font>
      <b/>
      <sz val="11"/>
      <color indexed="54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8"/>
      <color indexed="8"/>
      <name val="Arial"/>
      <family val="2"/>
    </font>
    <font>
      <sz val="10"/>
      <color indexed="8"/>
      <name val="MS Sans Serif"/>
      <family val="2"/>
    </font>
    <font>
      <b/>
      <sz val="11"/>
      <color indexed="63"/>
      <name val="Calibri"/>
      <family val="2"/>
    </font>
    <font>
      <sz val="18"/>
      <color indexed="54"/>
      <name val="Calibri Light"/>
      <family val="2"/>
    </font>
    <font>
      <sz val="11"/>
      <color indexed="10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name val="Arial Narrow"/>
      <family val="2"/>
    </font>
    <font>
      <sz val="11"/>
      <color indexed="8"/>
      <name val="Arial Narrow"/>
      <family val="2"/>
    </font>
    <font>
      <b/>
      <sz val="18"/>
      <name val="Arial"/>
      <family val="2"/>
    </font>
    <font>
      <b/>
      <sz val="14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7"/>
      <color rgb="FF000000"/>
      <name val="Arial"/>
      <family val="2"/>
    </font>
    <font>
      <sz val="12"/>
      <color theme="1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FDE9D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60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51"/>
      </patternFill>
    </fill>
    <fill>
      <patternFill patternType="solid">
        <fgColor indexed="62"/>
      </patternFill>
    </fill>
    <fill>
      <patternFill patternType="solid">
        <fgColor indexed="45"/>
      </patternFill>
    </fill>
    <fill>
      <patternFill patternType="solid">
        <fgColor indexed="43"/>
      </patternFill>
    </fill>
    <fill>
      <patternFill patternType="solid">
        <fgColor rgb="FFFFFF00"/>
        <bgColor indexed="64"/>
      </patternFill>
    </fill>
    <fill>
      <patternFill patternType="solid">
        <fgColor rgb="FFE4EEFF"/>
        <bgColor indexed="64"/>
      </patternFill>
    </fill>
    <fill>
      <patternFill patternType="solid">
        <fgColor rgb="FFFFFFFF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8"/>
      </left>
      <right/>
      <top/>
      <bottom/>
      <diagonal/>
    </border>
    <border>
      <left/>
      <right style="hair">
        <color auto="1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735">
    <xf numFmtId="0" fontId="0" fillId="0" borderId="0"/>
    <xf numFmtId="169" fontId="11" fillId="0" borderId="0" applyFont="0" applyFill="0" applyBorder="0" applyAlignment="0" applyProtection="0"/>
    <xf numFmtId="0" fontId="16" fillId="0" borderId="0"/>
    <xf numFmtId="169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16" fillId="0" borderId="0"/>
    <xf numFmtId="0" fontId="10" fillId="0" borderId="0"/>
    <xf numFmtId="43" fontId="16" fillId="0" borderId="0" applyFill="0" applyBorder="0" applyAlignment="0" applyProtection="0"/>
    <xf numFmtId="43" fontId="10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11" fillId="0" borderId="0"/>
    <xf numFmtId="9" fontId="11" fillId="0" borderId="0" applyFill="0" applyBorder="0" applyAlignment="0" applyProtection="0"/>
    <xf numFmtId="43" fontId="11" fillId="0" borderId="0" applyFont="0" applyFill="0" applyBorder="0" applyAlignment="0" applyProtection="0"/>
    <xf numFmtId="0" fontId="29" fillId="0" borderId="0"/>
    <xf numFmtId="177" fontId="28" fillId="0" borderId="0" applyFont="0" applyFill="0" applyBorder="0" applyAlignment="0" applyProtection="0"/>
    <xf numFmtId="0" fontId="11" fillId="0" borderId="0"/>
    <xf numFmtId="0" fontId="8" fillId="0" borderId="0"/>
    <xf numFmtId="178" fontId="30" fillId="0" borderId="0" applyFont="0" applyBorder="0" applyProtection="0"/>
    <xf numFmtId="179" fontId="30" fillId="0" borderId="0" applyFont="0" applyBorder="0" applyProtection="0"/>
    <xf numFmtId="0" fontId="11" fillId="0" borderId="0"/>
    <xf numFmtId="0" fontId="11" fillId="0" borderId="0"/>
    <xf numFmtId="0" fontId="11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1" fillId="0" borderId="0"/>
    <xf numFmtId="0" fontId="11" fillId="0" borderId="0"/>
    <xf numFmtId="0" fontId="37" fillId="0" borderId="0"/>
    <xf numFmtId="0" fontId="11" fillId="0" borderId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7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11" borderId="0" applyNumberFormat="0" applyBorder="0" applyAlignment="0" applyProtection="0"/>
    <xf numFmtId="0" fontId="38" fillId="7" borderId="0" applyNumberFormat="0" applyBorder="0" applyAlignment="0" applyProtection="0"/>
    <xf numFmtId="0" fontId="38" fillId="6" borderId="0" applyNumberFormat="0" applyBorder="0" applyAlignment="0" applyProtection="0"/>
    <xf numFmtId="0" fontId="38" fillId="10" borderId="0" applyNumberFormat="0" applyBorder="0" applyAlignment="0" applyProtection="0"/>
    <xf numFmtId="0" fontId="39" fillId="6" borderId="0" applyNumberFormat="0" applyBorder="0" applyAlignment="0" applyProtection="0"/>
    <xf numFmtId="0" fontId="39" fillId="12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3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4" borderId="0" applyNumberFormat="0" applyBorder="0" applyAlignment="0" applyProtection="0"/>
    <xf numFmtId="0" fontId="40" fillId="19" borderId="0" applyNumberFormat="0" applyBorder="0" applyAlignment="0" applyProtection="0"/>
    <xf numFmtId="0" fontId="41" fillId="8" borderId="45" applyNumberFormat="0" applyAlignment="0" applyProtection="0"/>
    <xf numFmtId="0" fontId="42" fillId="16" borderId="46" applyNumberFormat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181" fontId="43" fillId="0" borderId="0" applyFont="0" applyFill="0" applyBorder="0" applyAlignment="0" applyProtection="0"/>
    <xf numFmtId="181" fontId="43" fillId="0" borderId="0" applyFont="0" applyFill="0" applyBorder="0" applyAlignment="0" applyProtection="0"/>
    <xf numFmtId="182" fontId="43" fillId="0" borderId="0" applyFont="0" applyFill="0" applyBorder="0" applyAlignment="0" applyProtection="0"/>
    <xf numFmtId="182" fontId="43" fillId="0" borderId="0" applyFont="0" applyFill="0" applyBorder="0" applyAlignment="0" applyProtection="0"/>
    <xf numFmtId="0" fontId="44" fillId="0" borderId="47" applyNumberFormat="0" applyFill="0" applyAlignment="0" applyProtection="0"/>
    <xf numFmtId="0" fontId="45" fillId="0" borderId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0" fontId="47" fillId="10" borderId="0" applyNumberFormat="0" applyBorder="0" applyAlignment="0" applyProtection="0"/>
    <xf numFmtId="0" fontId="48" fillId="0" borderId="0" applyNumberFormat="0" applyFont="0" applyFill="0" applyAlignment="0" applyProtection="0"/>
    <xf numFmtId="0" fontId="48" fillId="0" borderId="0" applyNumberFormat="0" applyFont="0" applyFill="0" applyAlignment="0" applyProtection="0"/>
    <xf numFmtId="0" fontId="22" fillId="0" borderId="0" applyNumberFormat="0" applyFont="0" applyFill="0" applyAlignment="0" applyProtection="0"/>
    <xf numFmtId="0" fontId="22" fillId="0" borderId="0" applyNumberFormat="0" applyFont="0" applyFill="0" applyAlignment="0" applyProtection="0"/>
    <xf numFmtId="0" fontId="49" fillId="0" borderId="48" applyNumberFormat="0" applyFill="0" applyAlignment="0" applyProtection="0"/>
    <xf numFmtId="0" fontId="49" fillId="0" borderId="0" applyNumberFormat="0" applyFill="0" applyBorder="0" applyAlignment="0" applyProtection="0"/>
    <xf numFmtId="0" fontId="50" fillId="7" borderId="45" applyNumberFormat="0" applyAlignment="0" applyProtection="0"/>
    <xf numFmtId="0" fontId="51" fillId="0" borderId="49" applyNumberFormat="0" applyFill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0" fontId="11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4" fontId="11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0" fontId="11" fillId="0" borderId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11" fillId="0" borderId="0"/>
    <xf numFmtId="0" fontId="11" fillId="0" borderId="0"/>
    <xf numFmtId="0" fontId="43" fillId="0" borderId="0"/>
    <xf numFmtId="0" fontId="11" fillId="0" borderId="0"/>
    <xf numFmtId="0" fontId="7" fillId="0" borderId="0"/>
    <xf numFmtId="0" fontId="53" fillId="0" borderId="0"/>
    <xf numFmtId="0" fontId="11" fillId="20" borderId="50" applyNumberFormat="0" applyFont="0" applyAlignment="0" applyProtection="0"/>
    <xf numFmtId="0" fontId="11" fillId="20" borderId="50" applyNumberFormat="0" applyFont="0" applyAlignment="0" applyProtection="0"/>
    <xf numFmtId="0" fontId="54" fillId="8" borderId="42" applyNumberFormat="0" applyAlignment="0" applyProtection="0"/>
    <xf numFmtId="10" fontId="43" fillId="0" borderId="0" applyFont="0" applyFill="0" applyBorder="0" applyAlignment="0" applyProtection="0"/>
    <xf numFmtId="10" fontId="43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43" fillId="0" borderId="51" applyNumberFormat="0" applyFont="0" applyBorder="0" applyAlignment="0" applyProtection="0"/>
    <xf numFmtId="0" fontId="56" fillId="0" borderId="0" applyNumberForma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58" fillId="0" borderId="0"/>
    <xf numFmtId="9" fontId="11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6" fillId="0" borderId="0"/>
    <xf numFmtId="0" fontId="6" fillId="0" borderId="0"/>
    <xf numFmtId="9" fontId="11" fillId="0" borderId="0" applyFont="0" applyFill="0" applyBorder="0" applyAlignment="0" applyProtection="0"/>
    <xf numFmtId="0" fontId="6" fillId="0" borderId="0"/>
    <xf numFmtId="0" fontId="6" fillId="0" borderId="0"/>
    <xf numFmtId="0" fontId="11" fillId="0" borderId="0"/>
    <xf numFmtId="187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4" fillId="0" borderId="0"/>
    <xf numFmtId="9" fontId="64" fillId="0" borderId="0" applyFont="0" applyFill="0" applyBorder="0" applyAlignment="0" applyProtection="0"/>
    <xf numFmtId="0" fontId="11" fillId="0" borderId="0"/>
    <xf numFmtId="0" fontId="11" fillId="0" borderId="0"/>
  </cellStyleXfs>
  <cellXfs count="727">
    <xf numFmtId="0" fontId="0" fillId="0" borderId="0" xfId="0"/>
    <xf numFmtId="0" fontId="15" fillId="0" borderId="0" xfId="0" applyFont="1"/>
    <xf numFmtId="0" fontId="18" fillId="0" borderId="0" xfId="0" applyFont="1"/>
    <xf numFmtId="0" fontId="17" fillId="0" borderId="0" xfId="0" applyFont="1"/>
    <xf numFmtId="0" fontId="16" fillId="0" borderId="0" xfId="0" applyFont="1"/>
    <xf numFmtId="0" fontId="12" fillId="0" borderId="0" xfId="0" applyFont="1" applyBorder="1" applyAlignment="1"/>
    <xf numFmtId="2" fontId="0" fillId="0" borderId="0" xfId="0" applyNumberFormat="1"/>
    <xf numFmtId="49" fontId="24" fillId="0" borderId="0" xfId="0" applyNumberFormat="1" applyFont="1" applyBorder="1" applyAlignment="1">
      <alignment vertical="top" wrapText="1"/>
    </xf>
    <xf numFmtId="172" fontId="21" fillId="2" borderId="17" xfId="1" applyNumberFormat="1" applyFont="1" applyFill="1" applyBorder="1" applyAlignment="1">
      <alignment horizontal="right" vertical="center"/>
    </xf>
    <xf numFmtId="0" fontId="16" fillId="0" borderId="0" xfId="2"/>
    <xf numFmtId="0" fontId="15" fillId="0" borderId="0" xfId="2" applyFont="1"/>
    <xf numFmtId="49" fontId="24" fillId="0" borderId="0" xfId="2" applyNumberFormat="1" applyFont="1" applyBorder="1" applyAlignment="1">
      <alignment vertical="top" wrapText="1"/>
    </xf>
    <xf numFmtId="0" fontId="18" fillId="0" borderId="0" xfId="2" applyFont="1"/>
    <xf numFmtId="0" fontId="17" fillId="0" borderId="0" xfId="2" applyFont="1"/>
    <xf numFmtId="0" fontId="16" fillId="0" borderId="0" xfId="2" applyFont="1"/>
    <xf numFmtId="0" fontId="12" fillId="0" borderId="0" xfId="2" applyFont="1" applyBorder="1" applyAlignment="1"/>
    <xf numFmtId="2" fontId="16" fillId="0" borderId="0" xfId="2" applyNumberFormat="1"/>
    <xf numFmtId="49" fontId="17" fillId="4" borderId="0" xfId="2" applyNumberFormat="1" applyFont="1" applyFill="1" applyBorder="1" applyAlignment="1">
      <alignment horizontal="left"/>
    </xf>
    <xf numFmtId="2" fontId="18" fillId="4" borderId="0" xfId="2" applyNumberFormat="1" applyFont="1" applyFill="1" applyBorder="1"/>
    <xf numFmtId="170" fontId="18" fillId="4" borderId="14" xfId="2" applyNumberFormat="1" applyFont="1" applyFill="1" applyBorder="1" applyAlignment="1">
      <alignment horizontal="center"/>
    </xf>
    <xf numFmtId="2" fontId="18" fillId="4" borderId="14" xfId="2" applyNumberFormat="1" applyFont="1" applyFill="1" applyBorder="1" applyAlignment="1">
      <alignment horizontal="center"/>
    </xf>
    <xf numFmtId="2" fontId="18" fillId="4" borderId="15" xfId="2" applyNumberFormat="1" applyFont="1" applyFill="1" applyBorder="1" applyAlignment="1">
      <alignment horizontal="center"/>
    </xf>
    <xf numFmtId="2" fontId="18" fillId="4" borderId="20" xfId="2" applyNumberFormat="1" applyFont="1" applyFill="1" applyBorder="1" applyAlignment="1">
      <alignment horizontal="center"/>
    </xf>
    <xf numFmtId="2" fontId="18" fillId="4" borderId="21" xfId="2" applyNumberFormat="1" applyFont="1" applyFill="1" applyBorder="1" applyAlignment="1">
      <alignment horizontal="center"/>
    </xf>
    <xf numFmtId="171" fontId="18" fillId="4" borderId="20" xfId="2" applyNumberFormat="1" applyFont="1" applyFill="1" applyBorder="1" applyAlignment="1">
      <alignment horizontal="center"/>
    </xf>
    <xf numFmtId="2" fontId="18" fillId="4" borderId="22" xfId="2" applyNumberFormat="1" applyFont="1" applyFill="1" applyBorder="1" applyAlignment="1">
      <alignment horizontal="right"/>
    </xf>
    <xf numFmtId="4" fontId="22" fillId="4" borderId="22" xfId="2" applyNumberFormat="1" applyFont="1" applyFill="1" applyBorder="1" applyAlignment="1">
      <alignment horizontal="right"/>
    </xf>
    <xf numFmtId="171" fontId="18" fillId="4" borderId="23" xfId="2" applyNumberFormat="1" applyFont="1" applyFill="1" applyBorder="1" applyAlignment="1"/>
    <xf numFmtId="172" fontId="18" fillId="4" borderId="23" xfId="2" applyNumberFormat="1" applyFont="1" applyFill="1" applyBorder="1" applyAlignment="1">
      <alignment horizontal="right"/>
    </xf>
    <xf numFmtId="2" fontId="18" fillId="4" borderId="22" xfId="2" applyNumberFormat="1" applyFont="1" applyFill="1" applyBorder="1" applyAlignment="1"/>
    <xf numFmtId="171" fontId="18" fillId="4" borderId="22" xfId="2" applyNumberFormat="1" applyFont="1" applyFill="1" applyBorder="1" applyAlignment="1">
      <alignment horizontal="right"/>
    </xf>
    <xf numFmtId="0" fontId="18" fillId="4" borderId="0" xfId="0" applyFont="1" applyFill="1" applyBorder="1"/>
    <xf numFmtId="0" fontId="18" fillId="4" borderId="4" xfId="0" applyFont="1" applyFill="1" applyBorder="1"/>
    <xf numFmtId="0" fontId="18" fillId="4" borderId="0" xfId="0" applyFont="1" applyFill="1" applyBorder="1" applyAlignment="1"/>
    <xf numFmtId="49" fontId="17" fillId="4" borderId="1" xfId="0" applyNumberFormat="1" applyFont="1" applyFill="1" applyBorder="1" applyAlignment="1"/>
    <xf numFmtId="49" fontId="17" fillId="4" borderId="2" xfId="0" applyNumberFormat="1" applyFont="1" applyFill="1" applyBorder="1" applyAlignment="1"/>
    <xf numFmtId="2" fontId="17" fillId="4" borderId="2" xfId="0" applyNumberFormat="1" applyFont="1" applyFill="1" applyBorder="1" applyAlignment="1"/>
    <xf numFmtId="2" fontId="17" fillId="4" borderId="2" xfId="0" applyNumberFormat="1" applyFont="1" applyFill="1" applyBorder="1"/>
    <xf numFmtId="170" fontId="18" fillId="4" borderId="14" xfId="0" applyNumberFormat="1" applyFont="1" applyFill="1" applyBorder="1" applyAlignment="1">
      <alignment horizontal="center"/>
    </xf>
    <xf numFmtId="2" fontId="18" fillId="4" borderId="20" xfId="0" applyNumberFormat="1" applyFont="1" applyFill="1" applyBorder="1" applyAlignment="1">
      <alignment horizontal="center"/>
    </xf>
    <xf numFmtId="2" fontId="18" fillId="4" borderId="21" xfId="0" applyNumberFormat="1" applyFont="1" applyFill="1" applyBorder="1" applyAlignment="1">
      <alignment horizontal="center"/>
    </xf>
    <xf numFmtId="171" fontId="18" fillId="4" borderId="20" xfId="0" applyNumberFormat="1" applyFont="1" applyFill="1" applyBorder="1" applyAlignment="1">
      <alignment horizontal="center"/>
    </xf>
    <xf numFmtId="172" fontId="18" fillId="4" borderId="23" xfId="0" applyNumberFormat="1" applyFont="1" applyFill="1" applyBorder="1" applyAlignment="1">
      <alignment horizontal="right"/>
    </xf>
    <xf numFmtId="49" fontId="17" fillId="4" borderId="12" xfId="0" applyNumberFormat="1" applyFont="1" applyFill="1" applyBorder="1" applyAlignment="1">
      <alignment wrapText="1"/>
    </xf>
    <xf numFmtId="49" fontId="17" fillId="4" borderId="13" xfId="0" applyNumberFormat="1" applyFont="1" applyFill="1" applyBorder="1" applyAlignment="1"/>
    <xf numFmtId="2" fontId="17" fillId="4" borderId="13" xfId="0" applyNumberFormat="1" applyFont="1" applyFill="1" applyBorder="1" applyAlignment="1"/>
    <xf numFmtId="2" fontId="17" fillId="4" borderId="13" xfId="0" applyNumberFormat="1" applyFont="1" applyFill="1" applyBorder="1"/>
    <xf numFmtId="49" fontId="17" fillId="4" borderId="12" xfId="0" applyNumberFormat="1" applyFont="1" applyFill="1" applyBorder="1" applyAlignment="1"/>
    <xf numFmtId="0" fontId="17" fillId="4" borderId="20" xfId="0" applyFont="1" applyFill="1" applyBorder="1"/>
    <xf numFmtId="49" fontId="18" fillId="4" borderId="22" xfId="0" applyNumberFormat="1" applyFont="1" applyFill="1" applyBorder="1" applyAlignment="1">
      <alignment horizontal="center"/>
    </xf>
    <xf numFmtId="172" fontId="18" fillId="4" borderId="22" xfId="0" applyNumberFormat="1" applyFont="1" applyFill="1" applyBorder="1" applyAlignment="1">
      <alignment horizontal="right"/>
    </xf>
    <xf numFmtId="2" fontId="18" fillId="4" borderId="22" xfId="0" applyNumberFormat="1" applyFont="1" applyFill="1" applyBorder="1" applyAlignment="1">
      <alignment horizontal="center"/>
    </xf>
    <xf numFmtId="172" fontId="18" fillId="4" borderId="0" xfId="0" applyNumberFormat="1" applyFont="1" applyFill="1" applyBorder="1"/>
    <xf numFmtId="172" fontId="18" fillId="4" borderId="23" xfId="0" applyNumberFormat="1" applyFont="1" applyFill="1" applyBorder="1" applyAlignment="1"/>
    <xf numFmtId="2" fontId="18" fillId="4" borderId="29" xfId="0" applyNumberFormat="1" applyFont="1" applyFill="1" applyBorder="1" applyAlignment="1">
      <alignment horizontal="right"/>
    </xf>
    <xf numFmtId="2" fontId="18" fillId="4" borderId="30" xfId="0" applyNumberFormat="1" applyFont="1" applyFill="1" applyBorder="1" applyAlignment="1"/>
    <xf numFmtId="2" fontId="18" fillId="4" borderId="30" xfId="0" applyNumberFormat="1" applyFont="1" applyFill="1" applyBorder="1" applyAlignment="1">
      <alignment horizontal="right"/>
    </xf>
    <xf numFmtId="2" fontId="18" fillId="4" borderId="23" xfId="0" applyNumberFormat="1" applyFont="1" applyFill="1" applyBorder="1" applyAlignment="1"/>
    <xf numFmtId="2" fontId="18" fillId="4" borderId="31" xfId="0" applyNumberFormat="1" applyFont="1" applyFill="1" applyBorder="1" applyAlignment="1">
      <alignment horizontal="right"/>
    </xf>
    <xf numFmtId="49" fontId="17" fillId="4" borderId="4" xfId="0" applyNumberFormat="1" applyFont="1" applyFill="1" applyBorder="1" applyAlignment="1"/>
    <xf numFmtId="49" fontId="17" fillId="4" borderId="0" xfId="0" applyNumberFormat="1" applyFont="1" applyFill="1" applyBorder="1" applyAlignment="1"/>
    <xf numFmtId="2" fontId="14" fillId="4" borderId="39" xfId="3" applyNumberFormat="1" applyFont="1" applyFill="1" applyBorder="1" applyAlignment="1">
      <alignment horizontal="right" vertical="center"/>
    </xf>
    <xf numFmtId="10" fontId="18" fillId="4" borderId="24" xfId="0" applyNumberFormat="1" applyFont="1" applyFill="1" applyBorder="1" applyAlignment="1"/>
    <xf numFmtId="172" fontId="18" fillId="4" borderId="17" xfId="0" applyNumberFormat="1" applyFont="1" applyFill="1" applyBorder="1" applyAlignment="1">
      <alignment horizontal="right"/>
    </xf>
    <xf numFmtId="49" fontId="17" fillId="4" borderId="4" xfId="0" applyNumberFormat="1" applyFont="1" applyFill="1" applyBorder="1" applyAlignment="1">
      <alignment horizontal="center"/>
    </xf>
    <xf numFmtId="170" fontId="17" fillId="4" borderId="0" xfId="0" applyNumberFormat="1" applyFont="1" applyFill="1" applyBorder="1" applyAlignment="1">
      <alignment horizontal="right"/>
    </xf>
    <xf numFmtId="2" fontId="18" fillId="4" borderId="17" xfId="0" applyNumberFormat="1" applyFont="1" applyFill="1" applyBorder="1" applyAlignment="1">
      <alignment horizontal="right"/>
    </xf>
    <xf numFmtId="0" fontId="0" fillId="4" borderId="4" xfId="0" applyFill="1" applyBorder="1"/>
    <xf numFmtId="49" fontId="23" fillId="4" borderId="0" xfId="0" applyNumberFormat="1" applyFont="1" applyFill="1" applyBorder="1" applyAlignment="1"/>
    <xf numFmtId="0" fontId="0" fillId="4" borderId="0" xfId="0" applyFill="1" applyBorder="1"/>
    <xf numFmtId="49" fontId="22" fillId="4" borderId="4" xfId="0" applyNumberFormat="1" applyFont="1" applyFill="1" applyBorder="1" applyAlignment="1">
      <alignment horizontal="right"/>
    </xf>
    <xf numFmtId="49" fontId="23" fillId="4" borderId="0" xfId="0" applyNumberFormat="1" applyFont="1" applyFill="1" applyBorder="1" applyAlignment="1">
      <alignment horizontal="right"/>
    </xf>
    <xf numFmtId="2" fontId="0" fillId="4" borderId="0" xfId="0" applyNumberFormat="1" applyFill="1" applyBorder="1"/>
    <xf numFmtId="0" fontId="16" fillId="4" borderId="4" xfId="0" applyFont="1" applyFill="1" applyBorder="1"/>
    <xf numFmtId="49" fontId="13" fillId="4" borderId="0" xfId="0" applyNumberFormat="1" applyFont="1" applyFill="1" applyBorder="1" applyAlignment="1"/>
    <xf numFmtId="0" fontId="16" fillId="4" borderId="0" xfId="0" applyFont="1" applyFill="1" applyBorder="1"/>
    <xf numFmtId="2" fontId="16" fillId="4" borderId="0" xfId="0" applyNumberFormat="1" applyFont="1" applyFill="1" applyBorder="1"/>
    <xf numFmtId="173" fontId="16" fillId="4" borderId="0" xfId="0" applyNumberFormat="1" applyFont="1" applyFill="1" applyBorder="1" applyAlignment="1">
      <alignment vertical="top"/>
    </xf>
    <xf numFmtId="174" fontId="16" fillId="4" borderId="0" xfId="0" applyNumberFormat="1" applyFont="1" applyFill="1" applyBorder="1" applyAlignment="1">
      <alignment vertical="top"/>
    </xf>
    <xf numFmtId="49" fontId="13" fillId="4" borderId="4" xfId="0" applyNumberFormat="1" applyFont="1" applyFill="1" applyBorder="1" applyAlignment="1"/>
    <xf numFmtId="2" fontId="13" fillId="4" borderId="0" xfId="0" applyNumberFormat="1" applyFont="1" applyFill="1" applyBorder="1" applyAlignment="1">
      <alignment horizontal="right"/>
    </xf>
    <xf numFmtId="49" fontId="16" fillId="4" borderId="0" xfId="0" applyNumberFormat="1" applyFont="1" applyFill="1" applyBorder="1" applyAlignment="1">
      <alignment vertical="top"/>
    </xf>
    <xf numFmtId="0" fontId="16" fillId="4" borderId="6" xfId="0" applyFont="1" applyFill="1" applyBorder="1"/>
    <xf numFmtId="0" fontId="16" fillId="4" borderId="7" xfId="0" applyFont="1" applyFill="1" applyBorder="1"/>
    <xf numFmtId="0" fontId="16" fillId="4" borderId="7" xfId="0" applyFont="1" applyFill="1" applyBorder="1" applyAlignment="1"/>
    <xf numFmtId="0" fontId="18" fillId="4" borderId="0" xfId="2" applyFont="1" applyFill="1" applyBorder="1"/>
    <xf numFmtId="0" fontId="18" fillId="4" borderId="4" xfId="2" applyFont="1" applyFill="1" applyBorder="1"/>
    <xf numFmtId="0" fontId="18" fillId="4" borderId="0" xfId="2" applyFont="1" applyFill="1" applyBorder="1" applyAlignment="1"/>
    <xf numFmtId="49" fontId="17" fillId="4" borderId="1" xfId="2" applyNumberFormat="1" applyFont="1" applyFill="1" applyBorder="1" applyAlignment="1"/>
    <xf numFmtId="49" fontId="17" fillId="4" borderId="2" xfId="2" applyNumberFormat="1" applyFont="1" applyFill="1" applyBorder="1" applyAlignment="1"/>
    <xf numFmtId="2" fontId="17" fillId="4" borderId="2" xfId="2" applyNumberFormat="1" applyFont="1" applyFill="1" applyBorder="1" applyAlignment="1"/>
    <xf numFmtId="2" fontId="17" fillId="4" borderId="2" xfId="2" applyNumberFormat="1" applyFont="1" applyFill="1" applyBorder="1"/>
    <xf numFmtId="49" fontId="17" fillId="4" borderId="12" xfId="2" applyNumberFormat="1" applyFont="1" applyFill="1" applyBorder="1" applyAlignment="1">
      <alignment wrapText="1"/>
    </xf>
    <xf numFmtId="49" fontId="17" fillId="4" borderId="13" xfId="2" applyNumberFormat="1" applyFont="1" applyFill="1" applyBorder="1" applyAlignment="1"/>
    <xf numFmtId="2" fontId="17" fillId="4" borderId="13" xfId="2" applyNumberFormat="1" applyFont="1" applyFill="1" applyBorder="1" applyAlignment="1"/>
    <xf numFmtId="2" fontId="17" fillId="4" borderId="13" xfId="2" applyNumberFormat="1" applyFont="1" applyFill="1" applyBorder="1"/>
    <xf numFmtId="49" fontId="17" fillId="4" borderId="12" xfId="2" applyNumberFormat="1" applyFont="1" applyFill="1" applyBorder="1" applyAlignment="1"/>
    <xf numFmtId="0" fontId="17" fillId="4" borderId="20" xfId="2" applyFont="1" applyFill="1" applyBorder="1"/>
    <xf numFmtId="49" fontId="18" fillId="4" borderId="22" xfId="2" applyNumberFormat="1" applyFont="1" applyFill="1" applyBorder="1" applyAlignment="1">
      <alignment horizontal="center"/>
    </xf>
    <xf numFmtId="172" fontId="18" fillId="4" borderId="22" xfId="2" applyNumberFormat="1" applyFont="1" applyFill="1" applyBorder="1" applyAlignment="1">
      <alignment horizontal="right"/>
    </xf>
    <xf numFmtId="2" fontId="18" fillId="4" borderId="22" xfId="2" applyNumberFormat="1" applyFont="1" applyFill="1" applyBorder="1" applyAlignment="1">
      <alignment horizontal="center"/>
    </xf>
    <xf numFmtId="172" fontId="18" fillId="4" borderId="0" xfId="2" applyNumberFormat="1" applyFont="1" applyFill="1" applyBorder="1"/>
    <xf numFmtId="172" fontId="18" fillId="4" borderId="23" xfId="2" applyNumberFormat="1" applyFont="1" applyFill="1" applyBorder="1" applyAlignment="1"/>
    <xf numFmtId="2" fontId="18" fillId="4" borderId="29" xfId="2" applyNumberFormat="1" applyFont="1" applyFill="1" applyBorder="1" applyAlignment="1">
      <alignment horizontal="right"/>
    </xf>
    <xf numFmtId="2" fontId="18" fillId="4" borderId="30" xfId="2" applyNumberFormat="1" applyFont="1" applyFill="1" applyBorder="1" applyAlignment="1"/>
    <xf numFmtId="2" fontId="18" fillId="4" borderId="30" xfId="2" applyNumberFormat="1" applyFont="1" applyFill="1" applyBorder="1" applyAlignment="1">
      <alignment horizontal="right"/>
    </xf>
    <xf numFmtId="2" fontId="18" fillId="4" borderId="31" xfId="2" applyNumberFormat="1" applyFont="1" applyFill="1" applyBorder="1" applyAlignment="1">
      <alignment horizontal="right"/>
    </xf>
    <xf numFmtId="49" fontId="17" fillId="4" borderId="4" xfId="2" applyNumberFormat="1" applyFont="1" applyFill="1" applyBorder="1" applyAlignment="1"/>
    <xf numFmtId="49" fontId="17" fillId="4" borderId="0" xfId="2" applyNumberFormat="1" applyFont="1" applyFill="1" applyBorder="1" applyAlignment="1"/>
    <xf numFmtId="10" fontId="18" fillId="4" borderId="24" xfId="2" applyNumberFormat="1" applyFont="1" applyFill="1" applyBorder="1" applyAlignment="1"/>
    <xf numFmtId="172" fontId="18" fillId="4" borderId="17" xfId="2" applyNumberFormat="1" applyFont="1" applyFill="1" applyBorder="1" applyAlignment="1">
      <alignment horizontal="right"/>
    </xf>
    <xf numFmtId="49" fontId="17" fillId="4" borderId="4" xfId="2" applyNumberFormat="1" applyFont="1" applyFill="1" applyBorder="1" applyAlignment="1">
      <alignment horizontal="center"/>
    </xf>
    <xf numFmtId="170" fontId="17" fillId="4" borderId="0" xfId="2" applyNumberFormat="1" applyFont="1" applyFill="1" applyBorder="1" applyAlignment="1">
      <alignment horizontal="right"/>
    </xf>
    <xf numFmtId="2" fontId="18" fillId="4" borderId="17" xfId="2" applyNumberFormat="1" applyFont="1" applyFill="1" applyBorder="1" applyAlignment="1">
      <alignment horizontal="right"/>
    </xf>
    <xf numFmtId="0" fontId="16" fillId="4" borderId="0" xfId="2" applyFill="1" applyBorder="1"/>
    <xf numFmtId="2" fontId="16" fillId="4" borderId="0" xfId="2" applyNumberFormat="1" applyFill="1" applyBorder="1"/>
    <xf numFmtId="0" fontId="16" fillId="4" borderId="4" xfId="2" applyFont="1" applyFill="1" applyBorder="1"/>
    <xf numFmtId="49" fontId="13" fillId="4" borderId="0" xfId="2" applyNumberFormat="1" applyFont="1" applyFill="1" applyBorder="1" applyAlignment="1"/>
    <xf numFmtId="0" fontId="16" fillId="4" borderId="0" xfId="2" applyFont="1" applyFill="1" applyBorder="1"/>
    <xf numFmtId="2" fontId="16" fillId="4" borderId="0" xfId="2" applyNumberFormat="1" applyFont="1" applyFill="1" applyBorder="1"/>
    <xf numFmtId="173" fontId="16" fillId="4" borderId="0" xfId="2" applyNumberFormat="1" applyFont="1" applyFill="1" applyBorder="1" applyAlignment="1">
      <alignment vertical="top"/>
    </xf>
    <xf numFmtId="174" fontId="16" fillId="4" borderId="0" xfId="2" applyNumberFormat="1" applyFont="1" applyFill="1" applyBorder="1" applyAlignment="1">
      <alignment vertical="top"/>
    </xf>
    <xf numFmtId="49" fontId="13" fillId="4" borderId="4" xfId="2" applyNumberFormat="1" applyFont="1" applyFill="1" applyBorder="1" applyAlignment="1"/>
    <xf numFmtId="2" fontId="13" fillId="4" borderId="0" xfId="2" applyNumberFormat="1" applyFont="1" applyFill="1" applyBorder="1" applyAlignment="1">
      <alignment horizontal="right"/>
    </xf>
    <xf numFmtId="49" fontId="16" fillId="4" borderId="0" xfId="2" applyNumberFormat="1" applyFont="1" applyFill="1" applyBorder="1" applyAlignment="1">
      <alignment vertical="top"/>
    </xf>
    <xf numFmtId="0" fontId="16" fillId="4" borderId="6" xfId="2" applyFont="1" applyFill="1" applyBorder="1"/>
    <xf numFmtId="0" fontId="16" fillId="4" borderId="7" xfId="2" applyFont="1" applyFill="1" applyBorder="1"/>
    <xf numFmtId="0" fontId="16" fillId="4" borderId="7" xfId="2" applyFont="1" applyFill="1" applyBorder="1" applyAlignment="1"/>
    <xf numFmtId="2" fontId="18" fillId="4" borderId="23" xfId="2" applyNumberFormat="1" applyFont="1" applyFill="1" applyBorder="1" applyAlignment="1"/>
    <xf numFmtId="2" fontId="14" fillId="4" borderId="15" xfId="1" applyNumberFormat="1" applyFont="1" applyFill="1" applyBorder="1" applyAlignment="1">
      <alignment horizontal="right" vertical="center"/>
    </xf>
    <xf numFmtId="2" fontId="18" fillId="4" borderId="40" xfId="0" applyNumberFormat="1" applyFont="1" applyFill="1" applyBorder="1" applyAlignment="1"/>
    <xf numFmtId="2" fontId="18" fillId="4" borderId="40" xfId="0" applyNumberFormat="1" applyFont="1" applyFill="1" applyBorder="1" applyAlignment="1">
      <alignment horizontal="right"/>
    </xf>
    <xf numFmtId="2" fontId="14" fillId="4" borderId="39" xfId="1" applyNumberFormat="1" applyFont="1" applyFill="1" applyBorder="1" applyAlignment="1">
      <alignment horizontal="right" vertical="center"/>
    </xf>
    <xf numFmtId="0" fontId="0" fillId="0" borderId="0" xfId="0"/>
    <xf numFmtId="2" fontId="0" fillId="0" borderId="0" xfId="0" applyNumberFormat="1"/>
    <xf numFmtId="0" fontId="15" fillId="0" borderId="0" xfId="0" applyFont="1"/>
    <xf numFmtId="0" fontId="18" fillId="0" borderId="0" xfId="0" applyFont="1"/>
    <xf numFmtId="0" fontId="17" fillId="0" borderId="0" xfId="0" applyFont="1"/>
    <xf numFmtId="0" fontId="16" fillId="0" borderId="0" xfId="0" applyFont="1"/>
    <xf numFmtId="0" fontId="12" fillId="0" borderId="0" xfId="0" applyFont="1" applyBorder="1" applyAlignment="1"/>
    <xf numFmtId="49" fontId="24" fillId="0" borderId="0" xfId="0" applyNumberFormat="1" applyFont="1" applyBorder="1" applyAlignment="1">
      <alignment vertical="top" wrapText="1"/>
    </xf>
    <xf numFmtId="49" fontId="17" fillId="4" borderId="0" xfId="0" applyNumberFormat="1" applyFont="1" applyFill="1" applyBorder="1" applyAlignment="1">
      <alignment horizontal="left"/>
    </xf>
    <xf numFmtId="2" fontId="18" fillId="4" borderId="0" xfId="0" applyNumberFormat="1" applyFont="1" applyFill="1" applyBorder="1"/>
    <xf numFmtId="2" fontId="18" fillId="4" borderId="14" xfId="0" applyNumberFormat="1" applyFont="1" applyFill="1" applyBorder="1" applyAlignment="1">
      <alignment horizontal="center"/>
    </xf>
    <xf numFmtId="2" fontId="18" fillId="4" borderId="15" xfId="0" applyNumberFormat="1" applyFont="1" applyFill="1" applyBorder="1" applyAlignment="1">
      <alignment horizontal="center"/>
    </xf>
    <xf numFmtId="2" fontId="18" fillId="4" borderId="22" xfId="0" applyNumberFormat="1" applyFont="1" applyFill="1" applyBorder="1" applyAlignment="1">
      <alignment horizontal="right"/>
    </xf>
    <xf numFmtId="4" fontId="22" fillId="4" borderId="22" xfId="0" applyNumberFormat="1" applyFont="1" applyFill="1" applyBorder="1" applyAlignment="1">
      <alignment horizontal="right"/>
    </xf>
    <xf numFmtId="171" fontId="18" fillId="4" borderId="23" xfId="0" applyNumberFormat="1" applyFont="1" applyFill="1" applyBorder="1" applyAlignment="1"/>
    <xf numFmtId="2" fontId="18" fillId="4" borderId="22" xfId="0" applyNumberFormat="1" applyFont="1" applyFill="1" applyBorder="1" applyAlignment="1"/>
    <xf numFmtId="171" fontId="18" fillId="4" borderId="22" xfId="0" applyNumberFormat="1" applyFont="1" applyFill="1" applyBorder="1" applyAlignment="1">
      <alignment horizontal="right"/>
    </xf>
    <xf numFmtId="0" fontId="16" fillId="0" borderId="0" xfId="2"/>
    <xf numFmtId="0" fontId="15" fillId="0" borderId="0" xfId="2" applyFont="1"/>
    <xf numFmtId="0" fontId="18" fillId="0" borderId="0" xfId="2" applyFont="1"/>
    <xf numFmtId="0" fontId="17" fillId="0" borderId="0" xfId="2" applyFont="1"/>
    <xf numFmtId="0" fontId="16" fillId="0" borderId="0" xfId="2" applyFont="1"/>
    <xf numFmtId="0" fontId="12" fillId="0" borderId="0" xfId="2" applyFont="1" applyBorder="1" applyAlignment="1"/>
    <xf numFmtId="2" fontId="16" fillId="0" borderId="0" xfId="2" applyNumberFormat="1"/>
    <xf numFmtId="49" fontId="24" fillId="0" borderId="0" xfId="2" applyNumberFormat="1" applyFont="1" applyBorder="1" applyAlignment="1">
      <alignment vertical="top" wrapText="1"/>
    </xf>
    <xf numFmtId="2" fontId="14" fillId="4" borderId="11" xfId="1" applyNumberFormat="1" applyFont="1" applyFill="1" applyBorder="1" applyAlignment="1">
      <alignment horizontal="right" vertical="center"/>
    </xf>
    <xf numFmtId="0" fontId="25" fillId="0" borderId="0" xfId="11" applyFont="1"/>
    <xf numFmtId="0" fontId="26" fillId="5" borderId="14" xfId="11" applyFont="1" applyFill="1" applyBorder="1" applyAlignment="1">
      <alignment horizontal="center"/>
    </xf>
    <xf numFmtId="0" fontId="26" fillId="5" borderId="14" xfId="11" applyFont="1" applyFill="1" applyBorder="1" applyAlignment="1">
      <alignment horizontal="center" wrapText="1"/>
    </xf>
    <xf numFmtId="165" fontId="26" fillId="5" borderId="14" xfId="12" applyFont="1" applyFill="1" applyBorder="1" applyAlignment="1">
      <alignment horizontal="center"/>
    </xf>
    <xf numFmtId="0" fontId="25" fillId="3" borderId="14" xfId="11" applyFont="1" applyFill="1" applyBorder="1"/>
    <xf numFmtId="0" fontId="26" fillId="3" borderId="14" xfId="11" applyFont="1" applyFill="1" applyBorder="1"/>
    <xf numFmtId="0" fontId="25" fillId="0" borderId="14" xfId="11" applyFont="1" applyBorder="1"/>
    <xf numFmtId="165" fontId="26" fillId="0" borderId="14" xfId="12" applyFont="1" applyBorder="1"/>
    <xf numFmtId="165" fontId="26" fillId="0" borderId="14" xfId="12" applyFont="1" applyFill="1" applyBorder="1"/>
    <xf numFmtId="0" fontId="27" fillId="0" borderId="14" xfId="11" applyFont="1" applyFill="1" applyBorder="1" applyAlignment="1">
      <alignment horizontal="left" vertical="top"/>
    </xf>
    <xf numFmtId="44" fontId="27" fillId="0" borderId="14" xfId="11" applyNumberFormat="1" applyFont="1" applyFill="1" applyBorder="1" applyAlignment="1">
      <alignment horizontal="right"/>
    </xf>
    <xf numFmtId="176" fontId="16" fillId="4" borderId="4" xfId="2" applyNumberFormat="1" applyFont="1" applyFill="1" applyBorder="1" applyAlignment="1">
      <alignment vertical="top"/>
    </xf>
    <xf numFmtId="0" fontId="11" fillId="0" borderId="14" xfId="0" applyFont="1" applyBorder="1"/>
    <xf numFmtId="176" fontId="0" fillId="0" borderId="14" xfId="0" applyNumberFormat="1" applyBorder="1"/>
    <xf numFmtId="10" fontId="0" fillId="0" borderId="14" xfId="0" applyNumberFormat="1" applyBorder="1"/>
    <xf numFmtId="0" fontId="25" fillId="0" borderId="0" xfId="11" applyFont="1" applyFill="1"/>
    <xf numFmtId="49" fontId="18" fillId="4" borderId="4" xfId="0" applyNumberFormat="1" applyFont="1" applyFill="1" applyBorder="1" applyAlignment="1">
      <alignment horizontal="left"/>
    </xf>
    <xf numFmtId="49" fontId="18" fillId="4" borderId="0" xfId="0" applyNumberFormat="1" applyFont="1" applyFill="1" applyBorder="1" applyAlignment="1">
      <alignment horizontal="left"/>
    </xf>
    <xf numFmtId="49" fontId="18" fillId="4" borderId="4" xfId="0" applyNumberFormat="1" applyFont="1" applyFill="1" applyBorder="1" applyAlignment="1">
      <alignment horizontal="left"/>
    </xf>
    <xf numFmtId="49" fontId="18" fillId="4" borderId="0" xfId="0" applyNumberFormat="1" applyFont="1" applyFill="1" applyBorder="1" applyAlignment="1">
      <alignment horizontal="left"/>
    </xf>
    <xf numFmtId="49" fontId="18" fillId="4" borderId="26" xfId="0" applyNumberFormat="1" applyFont="1" applyFill="1" applyBorder="1" applyAlignment="1">
      <alignment horizontal="left"/>
    </xf>
    <xf numFmtId="0" fontId="18" fillId="4" borderId="4" xfId="0" applyNumberFormat="1" applyFont="1" applyFill="1" applyBorder="1" applyAlignment="1">
      <alignment horizontal="left"/>
    </xf>
    <xf numFmtId="0" fontId="18" fillId="4" borderId="0" xfId="0" applyNumberFormat="1" applyFont="1" applyFill="1" applyBorder="1" applyAlignment="1">
      <alignment horizontal="left"/>
    </xf>
    <xf numFmtId="49" fontId="18" fillId="4" borderId="4" xfId="2" applyNumberFormat="1" applyFont="1" applyFill="1" applyBorder="1" applyAlignment="1">
      <alignment horizontal="left"/>
    </xf>
    <xf numFmtId="49" fontId="18" fillId="4" borderId="0" xfId="2" applyNumberFormat="1" applyFont="1" applyFill="1" applyBorder="1" applyAlignment="1">
      <alignment horizontal="left"/>
    </xf>
    <xf numFmtId="49" fontId="18" fillId="4" borderId="26" xfId="2" applyNumberFormat="1" applyFont="1" applyFill="1" applyBorder="1" applyAlignment="1">
      <alignment horizontal="left"/>
    </xf>
    <xf numFmtId="4" fontId="32" fillId="0" borderId="22" xfId="23" applyNumberFormat="1" applyFont="1" applyFill="1" applyBorder="1" applyAlignment="1">
      <alignment horizontal="center" vertical="center"/>
    </xf>
    <xf numFmtId="4" fontId="18" fillId="0" borderId="22" xfId="22" applyNumberFormat="1" applyFont="1" applyBorder="1" applyAlignment="1" applyProtection="1">
      <alignment horizontal="center" vertical="center" wrapText="1"/>
      <protection locked="0"/>
    </xf>
    <xf numFmtId="180" fontId="18" fillId="0" borderId="22" xfId="23" applyNumberFormat="1" applyFont="1" applyFill="1" applyBorder="1" applyAlignment="1">
      <alignment horizontal="right" vertical="center"/>
    </xf>
    <xf numFmtId="3" fontId="32" fillId="0" borderId="22" xfId="23" applyNumberFormat="1" applyFont="1" applyFill="1" applyBorder="1" applyAlignment="1">
      <alignment horizontal="center" vertical="center"/>
    </xf>
    <xf numFmtId="3" fontId="32" fillId="0" borderId="22" xfId="24" applyNumberFormat="1" applyFont="1" applyFill="1" applyBorder="1" applyAlignment="1">
      <alignment horizontal="center" vertical="center"/>
    </xf>
    <xf numFmtId="4" fontId="32" fillId="0" borderId="22" xfId="24" applyNumberFormat="1" applyFont="1" applyFill="1" applyBorder="1" applyAlignment="1">
      <alignment horizontal="center" vertical="center"/>
    </xf>
    <xf numFmtId="4" fontId="32" fillId="0" borderId="0" xfId="24" applyNumberFormat="1" applyFont="1" applyFill="1" applyBorder="1" applyAlignment="1">
      <alignment horizontal="center" vertical="center"/>
    </xf>
    <xf numFmtId="4" fontId="32" fillId="0" borderId="23" xfId="24" applyNumberFormat="1" applyFont="1" applyFill="1" applyBorder="1" applyAlignment="1">
      <alignment horizontal="center" vertical="center"/>
    </xf>
    <xf numFmtId="49" fontId="18" fillId="4" borderId="4" xfId="2" applyNumberFormat="1" applyFont="1" applyFill="1" applyBorder="1" applyAlignment="1">
      <alignment horizontal="left"/>
    </xf>
    <xf numFmtId="49" fontId="18" fillId="4" borderId="0" xfId="2" applyNumberFormat="1" applyFont="1" applyFill="1" applyBorder="1" applyAlignment="1">
      <alignment horizontal="left"/>
    </xf>
    <xf numFmtId="49" fontId="18" fillId="4" borderId="26" xfId="2" applyNumberFormat="1" applyFont="1" applyFill="1" applyBorder="1" applyAlignment="1">
      <alignment horizontal="left"/>
    </xf>
    <xf numFmtId="49" fontId="18" fillId="4" borderId="4" xfId="0" applyNumberFormat="1" applyFont="1" applyFill="1" applyBorder="1" applyAlignment="1">
      <alignment horizontal="left"/>
    </xf>
    <xf numFmtId="49" fontId="18" fillId="4" borderId="0" xfId="0" applyNumberFormat="1" applyFont="1" applyFill="1" applyBorder="1" applyAlignment="1">
      <alignment horizontal="left"/>
    </xf>
    <xf numFmtId="0" fontId="18" fillId="4" borderId="4" xfId="0" applyNumberFormat="1" applyFont="1" applyFill="1" applyBorder="1" applyAlignment="1">
      <alignment horizontal="left"/>
    </xf>
    <xf numFmtId="0" fontId="18" fillId="4" borderId="0" xfId="0" applyNumberFormat="1" applyFont="1" applyFill="1" applyBorder="1" applyAlignment="1">
      <alignment horizontal="left"/>
    </xf>
    <xf numFmtId="49" fontId="18" fillId="4" borderId="4" xfId="0" applyNumberFormat="1" applyFont="1" applyFill="1" applyBorder="1" applyAlignment="1">
      <alignment horizontal="left"/>
    </xf>
    <xf numFmtId="49" fontId="18" fillId="4" borderId="0" xfId="0" applyNumberFormat="1" applyFont="1" applyFill="1" applyBorder="1" applyAlignment="1">
      <alignment horizontal="left"/>
    </xf>
    <xf numFmtId="49" fontId="18" fillId="4" borderId="26" xfId="0" applyNumberFormat="1" applyFont="1" applyFill="1" applyBorder="1" applyAlignment="1">
      <alignment horizontal="left"/>
    </xf>
    <xf numFmtId="0" fontId="7" fillId="0" borderId="0" xfId="25" applyFill="1" applyBorder="1"/>
    <xf numFmtId="4" fontId="34" fillId="0" borderId="0" xfId="25" applyNumberFormat="1" applyFont="1" applyFill="1" applyBorder="1"/>
    <xf numFmtId="4" fontId="7" fillId="0" borderId="0" xfId="25" applyNumberFormat="1" applyFill="1" applyBorder="1"/>
    <xf numFmtId="0" fontId="34" fillId="0" borderId="0" xfId="25" applyFont="1" applyFill="1" applyBorder="1"/>
    <xf numFmtId="9" fontId="0" fillId="0" borderId="0" xfId="26" applyFont="1" applyFill="1" applyBorder="1"/>
    <xf numFmtId="9" fontId="7" fillId="0" borderId="0" xfId="25" applyNumberFormat="1" applyFill="1" applyBorder="1"/>
    <xf numFmtId="0" fontId="35" fillId="0" borderId="0" xfId="25" applyNumberFormat="1" applyFont="1" applyFill="1" applyBorder="1" applyAlignment="1" applyProtection="1">
      <alignment horizontal="left" vertical="center"/>
    </xf>
    <xf numFmtId="4" fontId="35" fillId="0" borderId="0" xfId="25" applyNumberFormat="1" applyFont="1" applyFill="1" applyBorder="1" applyAlignment="1" applyProtection="1">
      <alignment horizontal="center" vertical="center"/>
    </xf>
    <xf numFmtId="0" fontId="35" fillId="0" borderId="0" xfId="25" applyNumberFormat="1" applyFont="1" applyFill="1" applyBorder="1" applyAlignment="1" applyProtection="1">
      <alignment horizontal="center" vertical="center"/>
    </xf>
    <xf numFmtId="0" fontId="34" fillId="0" borderId="16" xfId="25" applyFont="1" applyFill="1" applyBorder="1" applyAlignment="1">
      <alignment horizontal="center" vertical="center"/>
    </xf>
    <xf numFmtId="0" fontId="35" fillId="0" borderId="14" xfId="25" applyNumberFormat="1" applyFont="1" applyFill="1" applyBorder="1" applyAlignment="1" applyProtection="1">
      <alignment horizontal="center" vertical="center"/>
    </xf>
    <xf numFmtId="4" fontId="35" fillId="0" borderId="17" xfId="25" applyNumberFormat="1" applyFont="1" applyFill="1" applyBorder="1" applyAlignment="1" applyProtection="1">
      <alignment horizontal="center" vertical="center" wrapText="1"/>
    </xf>
    <xf numFmtId="0" fontId="7" fillId="0" borderId="16" xfId="25" applyFill="1" applyBorder="1"/>
    <xf numFmtId="0" fontId="35" fillId="0" borderId="14" xfId="25" applyNumberFormat="1" applyFont="1" applyFill="1" applyBorder="1" applyAlignment="1" applyProtection="1">
      <alignment horizontal="left" vertical="center"/>
    </xf>
    <xf numFmtId="4" fontId="35" fillId="0" borderId="17" xfId="25" applyNumberFormat="1" applyFont="1" applyFill="1" applyBorder="1" applyAlignment="1" applyProtection="1">
      <alignment horizontal="center" vertical="center"/>
    </xf>
    <xf numFmtId="43" fontId="0" fillId="0" borderId="0" xfId="27" applyFont="1" applyFill="1" applyBorder="1"/>
    <xf numFmtId="0" fontId="7" fillId="0" borderId="14" xfId="25" applyFill="1" applyBorder="1"/>
    <xf numFmtId="4" fontId="7" fillId="0" borderId="17" xfId="25" applyNumberFormat="1" applyFill="1" applyBorder="1"/>
    <xf numFmtId="0" fontId="7" fillId="0" borderId="0" xfId="25" applyFill="1" applyBorder="1" applyAlignment="1">
      <alignment horizontal="center"/>
    </xf>
    <xf numFmtId="0" fontId="36" fillId="0" borderId="14" xfId="25" applyNumberFormat="1" applyFont="1" applyFill="1" applyBorder="1" applyAlignment="1" applyProtection="1">
      <alignment horizontal="left" vertical="center"/>
    </xf>
    <xf numFmtId="4" fontId="7" fillId="0" borderId="44" xfId="25" applyNumberFormat="1" applyFill="1" applyBorder="1"/>
    <xf numFmtId="0" fontId="7" fillId="0" borderId="34" xfId="25" applyFill="1" applyBorder="1"/>
    <xf numFmtId="0" fontId="7" fillId="0" borderId="35" xfId="25" applyFill="1" applyBorder="1"/>
    <xf numFmtId="4" fontId="7" fillId="0" borderId="36" xfId="25" applyNumberFormat="1" applyFill="1" applyBorder="1"/>
    <xf numFmtId="0" fontId="33" fillId="0" borderId="0" xfId="25" applyFont="1" applyFill="1" applyBorder="1"/>
    <xf numFmtId="4" fontId="32" fillId="0" borderId="0" xfId="22" applyNumberFormat="1" applyFont="1" applyFill="1" applyBorder="1" applyAlignment="1" applyProtection="1">
      <alignment vertical="center" wrapText="1"/>
      <protection locked="0"/>
    </xf>
    <xf numFmtId="4" fontId="32" fillId="0" borderId="0" xfId="23" applyNumberFormat="1" applyFont="1" applyFill="1" applyBorder="1" applyAlignment="1">
      <alignment horizontal="right" vertical="center"/>
    </xf>
    <xf numFmtId="4" fontId="33" fillId="0" borderId="0" xfId="25" applyNumberFormat="1" applyFont="1" applyFill="1" applyBorder="1"/>
    <xf numFmtId="4" fontId="7" fillId="0" borderId="22" xfId="25" applyNumberFormat="1" applyFill="1" applyBorder="1"/>
    <xf numFmtId="0" fontId="57" fillId="4" borderId="12" xfId="0" applyNumberFormat="1" applyFont="1" applyFill="1" applyBorder="1" applyAlignment="1"/>
    <xf numFmtId="2" fontId="18" fillId="4" borderId="14" xfId="2" applyNumberFormat="1" applyFont="1" applyFill="1" applyBorder="1" applyAlignment="1">
      <alignment horizontal="right"/>
    </xf>
    <xf numFmtId="2" fontId="18" fillId="4" borderId="14" xfId="2" applyNumberFormat="1" applyFont="1" applyFill="1" applyBorder="1" applyAlignment="1"/>
    <xf numFmtId="171" fontId="18" fillId="4" borderId="14" xfId="2" applyNumberFormat="1" applyFont="1" applyFill="1" applyBorder="1" applyAlignment="1">
      <alignment horizontal="right"/>
    </xf>
    <xf numFmtId="49" fontId="18" fillId="4" borderId="4" xfId="0" applyNumberFormat="1" applyFont="1" applyFill="1" applyBorder="1" applyAlignment="1">
      <alignment horizontal="left"/>
    </xf>
    <xf numFmtId="49" fontId="18" fillId="4" borderId="0" xfId="0" applyNumberFormat="1" applyFont="1" applyFill="1" applyBorder="1" applyAlignment="1">
      <alignment horizontal="left"/>
    </xf>
    <xf numFmtId="49" fontId="18" fillId="4" borderId="26" xfId="0" applyNumberFormat="1" applyFont="1" applyFill="1" applyBorder="1" applyAlignment="1">
      <alignment horizontal="left"/>
    </xf>
    <xf numFmtId="0" fontId="17" fillId="4" borderId="4" xfId="0" applyNumberFormat="1" applyFont="1" applyFill="1" applyBorder="1" applyAlignment="1">
      <alignment horizontal="left"/>
    </xf>
    <xf numFmtId="0" fontId="17" fillId="4" borderId="0" xfId="0" applyNumberFormat="1" applyFont="1" applyFill="1" applyBorder="1" applyAlignment="1">
      <alignment horizontal="left"/>
    </xf>
    <xf numFmtId="2" fontId="18" fillId="4" borderId="23" xfId="0" applyNumberFormat="1" applyFont="1" applyFill="1" applyBorder="1" applyAlignment="1">
      <alignment horizontal="center"/>
    </xf>
    <xf numFmtId="171" fontId="18" fillId="4" borderId="23" xfId="0" applyNumberFormat="1" applyFont="1" applyFill="1" applyBorder="1" applyAlignment="1">
      <alignment horizontal="center"/>
    </xf>
    <xf numFmtId="49" fontId="18" fillId="4" borderId="4" xfId="0" applyNumberFormat="1" applyFont="1" applyFill="1" applyBorder="1" applyAlignment="1">
      <alignment horizontal="left"/>
    </xf>
    <xf numFmtId="49" fontId="18" fillId="4" borderId="0" xfId="0" applyNumberFormat="1" applyFont="1" applyFill="1" applyBorder="1" applyAlignment="1">
      <alignment horizontal="left"/>
    </xf>
    <xf numFmtId="0" fontId="0" fillId="0" borderId="0" xfId="0"/>
    <xf numFmtId="0" fontId="15" fillId="0" borderId="0" xfId="0" applyFont="1"/>
    <xf numFmtId="2" fontId="0" fillId="0" borderId="0" xfId="0" applyNumberFormat="1"/>
    <xf numFmtId="49" fontId="18" fillId="4" borderId="4" xfId="0" applyNumberFormat="1" applyFont="1" applyFill="1" applyBorder="1" applyAlignment="1">
      <alignment horizontal="left"/>
    </xf>
    <xf numFmtId="49" fontId="18" fillId="4" borderId="0" xfId="0" applyNumberFormat="1" applyFont="1" applyFill="1" applyBorder="1" applyAlignment="1">
      <alignment horizontal="left"/>
    </xf>
    <xf numFmtId="49" fontId="18" fillId="4" borderId="26" xfId="0" applyNumberFormat="1" applyFont="1" applyFill="1" applyBorder="1" applyAlignment="1">
      <alignment horizontal="left"/>
    </xf>
    <xf numFmtId="0" fontId="18" fillId="4" borderId="4" xfId="0" applyNumberFormat="1" applyFont="1" applyFill="1" applyBorder="1" applyAlignment="1">
      <alignment horizontal="left"/>
    </xf>
    <xf numFmtId="0" fontId="18" fillId="4" borderId="0" xfId="0" applyNumberFormat="1" applyFont="1" applyFill="1" applyBorder="1" applyAlignment="1">
      <alignment horizontal="left"/>
    </xf>
    <xf numFmtId="49" fontId="18" fillId="4" borderId="4" xfId="0" applyNumberFormat="1" applyFont="1" applyFill="1" applyBorder="1" applyAlignment="1">
      <alignment horizontal="left"/>
    </xf>
    <xf numFmtId="49" fontId="18" fillId="4" borderId="0" xfId="0" applyNumberFormat="1" applyFont="1" applyFill="1" applyBorder="1" applyAlignment="1">
      <alignment horizontal="left"/>
    </xf>
    <xf numFmtId="49" fontId="18" fillId="4" borderId="26" xfId="0" applyNumberFormat="1" applyFont="1" applyFill="1" applyBorder="1" applyAlignment="1">
      <alignment horizontal="left"/>
    </xf>
    <xf numFmtId="49" fontId="18" fillId="4" borderId="4" xfId="2" applyNumberFormat="1" applyFont="1" applyFill="1" applyBorder="1" applyAlignment="1">
      <alignment horizontal="left"/>
    </xf>
    <xf numFmtId="49" fontId="18" fillId="4" borderId="0" xfId="2" applyNumberFormat="1" applyFont="1" applyFill="1" applyBorder="1" applyAlignment="1">
      <alignment horizontal="left"/>
    </xf>
    <xf numFmtId="49" fontId="18" fillId="4" borderId="26" xfId="2" applyNumberFormat="1" applyFont="1" applyFill="1" applyBorder="1" applyAlignment="1">
      <alignment horizontal="left"/>
    </xf>
    <xf numFmtId="0" fontId="18" fillId="4" borderId="4" xfId="0" applyNumberFormat="1" applyFont="1" applyFill="1" applyBorder="1" applyAlignment="1">
      <alignment horizontal="left"/>
    </xf>
    <xf numFmtId="0" fontId="18" fillId="4" borderId="0" xfId="0" applyNumberFormat="1" applyFont="1" applyFill="1" applyBorder="1" applyAlignment="1">
      <alignment horizontal="left"/>
    </xf>
    <xf numFmtId="49" fontId="18" fillId="4" borderId="4" xfId="0" applyNumberFormat="1" applyFont="1" applyFill="1" applyBorder="1" applyAlignment="1">
      <alignment horizontal="left"/>
    </xf>
    <xf numFmtId="49" fontId="18" fillId="4" borderId="0" xfId="0" applyNumberFormat="1" applyFont="1" applyFill="1" applyBorder="1" applyAlignment="1">
      <alignment horizontal="left"/>
    </xf>
    <xf numFmtId="3" fontId="59" fillId="0" borderId="22" xfId="2696" applyNumberFormat="1" applyFont="1" applyFill="1" applyBorder="1" applyAlignment="1">
      <alignment horizontal="center" vertical="center"/>
    </xf>
    <xf numFmtId="3" fontId="18" fillId="0" borderId="22" xfId="2696" applyNumberFormat="1" applyFont="1" applyFill="1" applyBorder="1" applyAlignment="1">
      <alignment horizontal="center" vertical="center"/>
    </xf>
    <xf numFmtId="4" fontId="18" fillId="0" borderId="22" xfId="2696" applyNumberFormat="1" applyFont="1" applyFill="1" applyBorder="1" applyAlignment="1">
      <alignment horizontal="center" vertical="center"/>
    </xf>
    <xf numFmtId="180" fontId="18" fillId="0" borderId="22" xfId="2696" applyNumberFormat="1" applyFont="1" applyFill="1" applyBorder="1" applyAlignment="1">
      <alignment horizontal="right" vertical="center"/>
    </xf>
    <xf numFmtId="172" fontId="18" fillId="4" borderId="0" xfId="2" applyNumberFormat="1" applyFont="1" applyFill="1" applyBorder="1" applyAlignment="1">
      <alignment horizontal="center"/>
    </xf>
    <xf numFmtId="172" fontId="18" fillId="4" borderId="23" xfId="2" applyNumberFormat="1" applyFont="1" applyFill="1" applyBorder="1" applyAlignment="1">
      <alignment horizontal="center"/>
    </xf>
    <xf numFmtId="0" fontId="11" fillId="0" borderId="14" xfId="0" applyFont="1" applyBorder="1" applyAlignment="1">
      <alignment horizontal="center" wrapText="1"/>
    </xf>
    <xf numFmtId="165" fontId="25" fillId="0" borderId="0" xfId="11" applyNumberFormat="1" applyFont="1"/>
    <xf numFmtId="49" fontId="18" fillId="4" borderId="18" xfId="0" applyNumberFormat="1" applyFont="1" applyFill="1" applyBorder="1" applyAlignment="1">
      <alignment horizontal="left"/>
    </xf>
    <xf numFmtId="49" fontId="18" fillId="4" borderId="19" xfId="0" applyNumberFormat="1" applyFont="1" applyFill="1" applyBorder="1" applyAlignment="1">
      <alignment horizontal="left"/>
    </xf>
    <xf numFmtId="49" fontId="18" fillId="4" borderId="25" xfId="0" applyNumberFormat="1" applyFont="1" applyFill="1" applyBorder="1" applyAlignment="1">
      <alignment horizontal="left"/>
    </xf>
    <xf numFmtId="49" fontId="18" fillId="4" borderId="4" xfId="0" applyNumberFormat="1" applyFont="1" applyFill="1" applyBorder="1" applyAlignment="1">
      <alignment horizontal="left"/>
    </xf>
    <xf numFmtId="49" fontId="18" fillId="4" borderId="0" xfId="0" applyNumberFormat="1" applyFont="1" applyFill="1" applyBorder="1" applyAlignment="1">
      <alignment horizontal="left"/>
    </xf>
    <xf numFmtId="49" fontId="18" fillId="4" borderId="26" xfId="0" applyNumberFormat="1" applyFont="1" applyFill="1" applyBorder="1" applyAlignment="1">
      <alignment horizontal="left"/>
    </xf>
    <xf numFmtId="0" fontId="18" fillId="4" borderId="27" xfId="0" applyNumberFormat="1" applyFont="1" applyFill="1" applyBorder="1" applyAlignment="1">
      <alignment horizontal="left"/>
    </xf>
    <xf numFmtId="0" fontId="18" fillId="4" borderId="28" xfId="0" applyNumberFormat="1" applyFont="1" applyFill="1" applyBorder="1" applyAlignment="1">
      <alignment horizontal="left"/>
    </xf>
    <xf numFmtId="4" fontId="18" fillId="0" borderId="0" xfId="22" applyNumberFormat="1" applyFont="1" applyBorder="1" applyAlignment="1" applyProtection="1">
      <alignment horizontal="left" vertical="center" wrapText="1"/>
      <protection locked="0"/>
    </xf>
    <xf numFmtId="4" fontId="18" fillId="0" borderId="26" xfId="22" applyNumberFormat="1" applyFont="1" applyBorder="1" applyAlignment="1" applyProtection="1">
      <alignment horizontal="left" vertical="center" wrapText="1"/>
      <protection locked="0"/>
    </xf>
    <xf numFmtId="1" fontId="18" fillId="0" borderId="4" xfId="0" applyNumberFormat="1" applyFont="1" applyFill="1" applyBorder="1" applyAlignment="1" applyProtection="1">
      <alignment horizontal="left" vertical="center"/>
    </xf>
    <xf numFmtId="1" fontId="18" fillId="0" borderId="0" xfId="0" applyNumberFormat="1" applyFont="1" applyFill="1" applyBorder="1" applyAlignment="1" applyProtection="1">
      <alignment horizontal="left" vertical="center"/>
    </xf>
    <xf numFmtId="1" fontId="18" fillId="0" borderId="26" xfId="0" applyNumberFormat="1" applyFont="1" applyFill="1" applyBorder="1" applyAlignment="1" applyProtection="1">
      <alignment horizontal="left" vertical="center"/>
    </xf>
    <xf numFmtId="4" fontId="59" fillId="0" borderId="0" xfId="22" applyNumberFormat="1" applyFont="1" applyBorder="1" applyAlignment="1" applyProtection="1">
      <alignment horizontal="left" vertical="center" wrapText="1"/>
      <protection locked="0"/>
    </xf>
    <xf numFmtId="4" fontId="59" fillId="0" borderId="26" xfId="22" applyNumberFormat="1" applyFont="1" applyBorder="1" applyAlignment="1" applyProtection="1">
      <alignment horizontal="left" vertical="center" wrapText="1"/>
      <protection locked="0"/>
    </xf>
    <xf numFmtId="49" fontId="18" fillId="4" borderId="4" xfId="2" applyNumberFormat="1" applyFont="1" applyFill="1" applyBorder="1" applyAlignment="1">
      <alignment horizontal="left"/>
    </xf>
    <xf numFmtId="49" fontId="18" fillId="4" borderId="0" xfId="2" applyNumberFormat="1" applyFont="1" applyFill="1" applyBorder="1" applyAlignment="1">
      <alignment horizontal="left"/>
    </xf>
    <xf numFmtId="49" fontId="18" fillId="4" borderId="26" xfId="2" applyNumberFormat="1" applyFont="1" applyFill="1" applyBorder="1" applyAlignment="1">
      <alignment horizontal="left"/>
    </xf>
    <xf numFmtId="0" fontId="17" fillId="4" borderId="22" xfId="0" applyFont="1" applyFill="1" applyBorder="1"/>
    <xf numFmtId="2" fontId="18" fillId="4" borderId="28" xfId="0" applyNumberFormat="1" applyFont="1" applyFill="1" applyBorder="1" applyAlignment="1">
      <alignment horizontal="right"/>
    </xf>
    <xf numFmtId="2" fontId="18" fillId="4" borderId="28" xfId="0" applyNumberFormat="1" applyFont="1" applyFill="1" applyBorder="1" applyAlignment="1"/>
    <xf numFmtId="4" fontId="59" fillId="0" borderId="0" xfId="2696" applyNumberFormat="1" applyFont="1" applyFill="1" applyBorder="1" applyAlignment="1">
      <alignment horizontal="right" vertical="center"/>
    </xf>
    <xf numFmtId="4" fontId="59" fillId="0" borderId="23" xfId="2696" applyNumberFormat="1" applyFont="1" applyFill="1" applyBorder="1" applyAlignment="1">
      <alignment horizontal="right" vertical="center"/>
    </xf>
    <xf numFmtId="49" fontId="12" fillId="4" borderId="4" xfId="2696" applyNumberFormat="1" applyFont="1" applyFill="1" applyBorder="1" applyAlignment="1">
      <alignment horizontal="center" vertical="center"/>
    </xf>
    <xf numFmtId="49" fontId="12" fillId="4" borderId="0" xfId="2696" applyNumberFormat="1" applyFont="1" applyFill="1" applyBorder="1" applyAlignment="1">
      <alignment horizontal="center" vertical="center"/>
    </xf>
    <xf numFmtId="49" fontId="17" fillId="4" borderId="4" xfId="2696" applyNumberFormat="1" applyFont="1" applyFill="1" applyBorder="1" applyAlignment="1">
      <alignment horizontal="left"/>
    </xf>
    <xf numFmtId="0" fontId="18" fillId="4" borderId="0" xfId="2696" applyFont="1" applyFill="1" applyBorder="1" applyAlignment="1">
      <alignment horizontal="left"/>
    </xf>
    <xf numFmtId="49" fontId="17" fillId="4" borderId="0" xfId="2696" applyNumberFormat="1" applyFont="1" applyFill="1" applyBorder="1" applyAlignment="1">
      <alignment horizontal="left"/>
    </xf>
    <xf numFmtId="49" fontId="18" fillId="4" borderId="0" xfId="2696" applyNumberFormat="1" applyFont="1" applyFill="1" applyBorder="1" applyAlignment="1">
      <alignment horizontal="left"/>
    </xf>
    <xf numFmtId="0" fontId="18" fillId="4" borderId="4" xfId="2696" applyFont="1" applyFill="1" applyBorder="1"/>
    <xf numFmtId="0" fontId="18" fillId="4" borderId="0" xfId="2696" applyFont="1" applyFill="1" applyBorder="1" applyAlignment="1">
      <alignment vertical="top"/>
    </xf>
    <xf numFmtId="0" fontId="15" fillId="0" borderId="0" xfId="2696" applyFont="1" applyBorder="1"/>
    <xf numFmtId="0" fontId="15" fillId="0" borderId="0" xfId="2696" applyFont="1"/>
    <xf numFmtId="0" fontId="18" fillId="4" borderId="14" xfId="2696" applyFont="1" applyFill="1" applyBorder="1" applyAlignment="1">
      <alignment horizontal="left"/>
    </xf>
    <xf numFmtId="49" fontId="18" fillId="4" borderId="4" xfId="2696" applyNumberFormat="1" applyFont="1" applyFill="1" applyBorder="1" applyAlignment="1">
      <alignment horizontal="left" vertical="top"/>
    </xf>
    <xf numFmtId="1" fontId="18" fillId="4" borderId="0" xfId="2696" applyNumberFormat="1" applyFont="1" applyFill="1" applyBorder="1" applyAlignment="1">
      <alignment horizontal="right"/>
    </xf>
    <xf numFmtId="1" fontId="18" fillId="4" borderId="0" xfId="2696" applyNumberFormat="1" applyFont="1" applyFill="1" applyBorder="1" applyAlignment="1">
      <alignment horizontal="center"/>
    </xf>
    <xf numFmtId="0" fontId="18" fillId="4" borderId="0" xfId="2696" applyFont="1" applyFill="1" applyBorder="1"/>
    <xf numFmtId="49" fontId="18" fillId="4" borderId="0" xfId="2696" applyNumberFormat="1" applyFont="1" applyFill="1" applyBorder="1" applyAlignment="1">
      <alignment horizontal="right" vertical="top"/>
    </xf>
    <xf numFmtId="2" fontId="18" fillId="4" borderId="0" xfId="2696" applyNumberFormat="1" applyFont="1" applyFill="1" applyBorder="1" applyAlignment="1">
      <alignment vertical="top"/>
    </xf>
    <xf numFmtId="0" fontId="5" fillId="0" borderId="0" xfId="25" applyFont="1" applyFill="1" applyBorder="1"/>
    <xf numFmtId="0" fontId="13" fillId="4" borderId="4" xfId="2696" applyFont="1" applyFill="1" applyBorder="1" applyAlignment="1">
      <alignment horizontal="center"/>
    </xf>
    <xf numFmtId="0" fontId="13" fillId="4" borderId="0" xfId="2696" applyFont="1" applyFill="1" applyBorder="1" applyAlignment="1">
      <alignment horizontal="center"/>
    </xf>
    <xf numFmtId="0" fontId="16" fillId="4" borderId="0" xfId="0" applyFont="1" applyFill="1" applyBorder="1" applyAlignment="1"/>
    <xf numFmtId="2" fontId="18" fillId="4" borderId="0" xfId="0" applyNumberFormat="1" applyFont="1" applyFill="1" applyBorder="1" applyAlignment="1">
      <alignment horizontal="right"/>
    </xf>
    <xf numFmtId="0" fontId="16" fillId="4" borderId="0" xfId="2" applyFont="1" applyFill="1" applyBorder="1" applyAlignment="1"/>
    <xf numFmtId="0" fontId="18" fillId="4" borderId="4" xfId="0" applyNumberFormat="1" applyFont="1" applyFill="1" applyBorder="1" applyAlignment="1">
      <alignment horizontal="left"/>
    </xf>
    <xf numFmtId="0" fontId="18" fillId="4" borderId="0" xfId="0" applyNumberFormat="1" applyFont="1" applyFill="1" applyBorder="1" applyAlignment="1">
      <alignment horizontal="left"/>
    </xf>
    <xf numFmtId="49" fontId="18" fillId="4" borderId="18" xfId="0" applyNumberFormat="1" applyFont="1" applyFill="1" applyBorder="1" applyAlignment="1">
      <alignment horizontal="left"/>
    </xf>
    <xf numFmtId="49" fontId="18" fillId="4" borderId="19" xfId="0" applyNumberFormat="1" applyFont="1" applyFill="1" applyBorder="1" applyAlignment="1">
      <alignment horizontal="left"/>
    </xf>
    <xf numFmtId="49" fontId="18" fillId="4" borderId="25" xfId="0" applyNumberFormat="1" applyFont="1" applyFill="1" applyBorder="1" applyAlignment="1">
      <alignment horizontal="left"/>
    </xf>
    <xf numFmtId="49" fontId="18" fillId="4" borderId="4" xfId="0" applyNumberFormat="1" applyFont="1" applyFill="1" applyBorder="1" applyAlignment="1">
      <alignment horizontal="left"/>
    </xf>
    <xf numFmtId="49" fontId="18" fillId="4" borderId="0" xfId="0" applyNumberFormat="1" applyFont="1" applyFill="1" applyBorder="1" applyAlignment="1">
      <alignment horizontal="left"/>
    </xf>
    <xf numFmtId="49" fontId="18" fillId="4" borderId="26" xfId="0" applyNumberFormat="1" applyFont="1" applyFill="1" applyBorder="1" applyAlignment="1">
      <alignment horizontal="left"/>
    </xf>
    <xf numFmtId="49" fontId="12" fillId="4" borderId="4" xfId="2696" applyNumberFormat="1" applyFont="1" applyFill="1" applyBorder="1" applyAlignment="1">
      <alignment horizontal="center" vertical="center"/>
    </xf>
    <xf numFmtId="49" fontId="12" fillId="4" borderId="0" xfId="2696" applyNumberFormat="1" applyFont="1" applyFill="1" applyBorder="1" applyAlignment="1">
      <alignment horizontal="center" vertical="center"/>
    </xf>
    <xf numFmtId="4" fontId="18" fillId="0" borderId="22" xfId="2696" applyNumberFormat="1" applyFont="1" applyFill="1" applyBorder="1" applyAlignment="1">
      <alignment horizontal="right" vertical="center"/>
    </xf>
    <xf numFmtId="0" fontId="15" fillId="0" borderId="0" xfId="18" applyFont="1" applyFill="1" applyAlignment="1">
      <alignment horizontal="center" vertical="center"/>
    </xf>
    <xf numFmtId="0" fontId="15" fillId="0" borderId="0" xfId="18" applyFont="1" applyAlignment="1">
      <alignment vertical="center"/>
    </xf>
    <xf numFmtId="0" fontId="15" fillId="0" borderId="0" xfId="18" applyFont="1" applyAlignment="1">
      <alignment horizontal="center" vertical="center"/>
    </xf>
    <xf numFmtId="4" fontId="15" fillId="0" borderId="0" xfId="18" applyNumberFormat="1" applyFont="1" applyAlignment="1">
      <alignment horizontal="right" vertical="center"/>
    </xf>
    <xf numFmtId="0" fontId="15" fillId="0" borderId="1" xfId="18" applyFont="1" applyFill="1" applyBorder="1" applyAlignment="1">
      <alignment horizontal="center" vertical="center"/>
    </xf>
    <xf numFmtId="0" fontId="15" fillId="0" borderId="2" xfId="18" applyFont="1" applyFill="1" applyBorder="1" applyAlignment="1">
      <alignment horizontal="center" vertical="center"/>
    </xf>
    <xf numFmtId="0" fontId="15" fillId="0" borderId="2" xfId="18" applyFont="1" applyBorder="1" applyAlignment="1">
      <alignment vertical="center"/>
    </xf>
    <xf numFmtId="0" fontId="15" fillId="0" borderId="2" xfId="18" applyFont="1" applyBorder="1" applyAlignment="1">
      <alignment horizontal="center" vertical="center"/>
    </xf>
    <xf numFmtId="4" fontId="61" fillId="0" borderId="2" xfId="18" applyNumberFormat="1" applyFont="1" applyBorder="1" applyAlignment="1">
      <alignment horizontal="center" vertical="center"/>
    </xf>
    <xf numFmtId="4" fontId="15" fillId="0" borderId="2" xfId="18" applyNumberFormat="1" applyFont="1" applyBorder="1" applyAlignment="1">
      <alignment horizontal="right" vertical="center"/>
    </xf>
    <xf numFmtId="0" fontId="15" fillId="0" borderId="3" xfId="18" applyFont="1" applyBorder="1" applyAlignment="1">
      <alignment vertical="center"/>
    </xf>
    <xf numFmtId="0" fontId="12" fillId="0" borderId="54" xfId="18" applyFont="1" applyFill="1" applyBorder="1" applyAlignment="1">
      <alignment horizontal="center" vertical="center"/>
    </xf>
    <xf numFmtId="0" fontId="12" fillId="0" borderId="55" xfId="18" applyFont="1" applyFill="1" applyBorder="1" applyAlignment="1">
      <alignment horizontal="center" vertical="center"/>
    </xf>
    <xf numFmtId="0" fontId="12" fillId="0" borderId="56" xfId="18" applyFont="1" applyBorder="1" applyAlignment="1">
      <alignment vertical="center"/>
    </xf>
    <xf numFmtId="0" fontId="12" fillId="0" borderId="56" xfId="18" applyFont="1" applyBorder="1" applyAlignment="1">
      <alignment horizontal="center" vertical="center"/>
    </xf>
    <xf numFmtId="4" fontId="12" fillId="0" borderId="56" xfId="18" applyNumberFormat="1" applyFont="1" applyBorder="1" applyAlignment="1">
      <alignment horizontal="right" vertical="center"/>
    </xf>
    <xf numFmtId="4" fontId="12" fillId="0" borderId="57" xfId="18" applyNumberFormat="1" applyFont="1" applyBorder="1" applyAlignment="1">
      <alignment horizontal="right" vertical="center"/>
    </xf>
    <xf numFmtId="0" fontId="12" fillId="0" borderId="58" xfId="18" applyFont="1" applyBorder="1" applyAlignment="1">
      <alignment horizontal="center" vertical="center"/>
    </xf>
    <xf numFmtId="0" fontId="63" fillId="0" borderId="59" xfId="18" applyFont="1" applyBorder="1" applyAlignment="1">
      <alignment horizontal="center" vertical="center"/>
    </xf>
    <xf numFmtId="0" fontId="15" fillId="0" borderId="14" xfId="18" applyFont="1" applyBorder="1" applyAlignment="1">
      <alignment vertical="center"/>
    </xf>
    <xf numFmtId="190" fontId="15" fillId="0" borderId="14" xfId="18" applyNumberFormat="1" applyFont="1" applyBorder="1" applyAlignment="1">
      <alignment vertical="center"/>
    </xf>
    <xf numFmtId="0" fontId="15" fillId="0" borderId="14" xfId="18" applyFont="1" applyFill="1" applyBorder="1" applyAlignment="1">
      <alignment horizontal="center" vertical="center"/>
    </xf>
    <xf numFmtId="0" fontId="63" fillId="0" borderId="14" xfId="18" applyFont="1" applyBorder="1" applyAlignment="1">
      <alignment horizontal="center" vertical="center"/>
    </xf>
    <xf numFmtId="0" fontId="63" fillId="0" borderId="14" xfId="18" applyFont="1" applyBorder="1" applyAlignment="1" applyProtection="1">
      <alignment horizontal="center" vertical="center"/>
      <protection locked="0"/>
    </xf>
    <xf numFmtId="0" fontId="15" fillId="0" borderId="14" xfId="2731" quotePrefix="1" applyNumberFormat="1" applyFont="1" applyFill="1" applyBorder="1" applyAlignment="1" applyProtection="1">
      <alignment horizontal="center" vertical="center"/>
    </xf>
    <xf numFmtId="4" fontId="24" fillId="0" borderId="60" xfId="18" applyNumberFormat="1" applyFont="1" applyBorder="1" applyAlignment="1">
      <alignment horizontal="right" vertical="center"/>
    </xf>
    <xf numFmtId="4" fontId="24" fillId="0" borderId="61" xfId="18" applyNumberFormat="1" applyFont="1" applyBorder="1" applyAlignment="1">
      <alignment horizontal="right" vertical="center"/>
    </xf>
    <xf numFmtId="4" fontId="62" fillId="21" borderId="61" xfId="18" applyNumberFormat="1" applyFont="1" applyFill="1" applyBorder="1" applyAlignment="1">
      <alignment horizontal="center" vertical="center"/>
    </xf>
    <xf numFmtId="4" fontId="12" fillId="0" borderId="0" xfId="18" applyNumberFormat="1" applyFont="1" applyBorder="1"/>
    <xf numFmtId="4" fontId="12" fillId="0" borderId="0" xfId="18" applyNumberFormat="1" applyFont="1" applyBorder="1" applyAlignment="1">
      <alignment horizontal="left"/>
    </xf>
    <xf numFmtId="0" fontId="63" fillId="0" borderId="14" xfId="0" applyFont="1" applyBorder="1" applyAlignment="1">
      <alignment horizontal="center"/>
    </xf>
    <xf numFmtId="0" fontId="63" fillId="0" borderId="14" xfId="0" applyFont="1" applyBorder="1" applyAlignment="1">
      <alignment horizontal="center" vertical="center"/>
    </xf>
    <xf numFmtId="0" fontId="63" fillId="0" borderId="59" xfId="0" applyFont="1" applyBorder="1" applyAlignment="1">
      <alignment horizontal="center" vertical="center"/>
    </xf>
    <xf numFmtId="0" fontId="15" fillId="4" borderId="0" xfId="18" applyFont="1" applyFill="1" applyAlignment="1">
      <alignment horizontal="right" vertical="center"/>
    </xf>
    <xf numFmtId="0" fontId="15" fillId="4" borderId="2" xfId="18" applyFont="1" applyFill="1" applyBorder="1" applyAlignment="1">
      <alignment horizontal="right" vertical="center"/>
    </xf>
    <xf numFmtId="0" fontId="12" fillId="4" borderId="56" xfId="18" applyFont="1" applyFill="1" applyBorder="1" applyAlignment="1">
      <alignment horizontal="right" vertical="center"/>
    </xf>
    <xf numFmtId="0" fontId="25" fillId="4" borderId="14" xfId="11" applyFont="1" applyFill="1" applyBorder="1"/>
    <xf numFmtId="165" fontId="26" fillId="0" borderId="52" xfId="12" applyFont="1" applyFill="1" applyBorder="1"/>
    <xf numFmtId="0" fontId="27" fillId="4" borderId="14" xfId="11" applyFont="1" applyFill="1" applyBorder="1" applyAlignment="1">
      <alignment vertical="top" wrapText="1"/>
    </xf>
    <xf numFmtId="0" fontId="27" fillId="4" borderId="14" xfId="11" applyFont="1" applyFill="1" applyBorder="1" applyAlignment="1">
      <alignment horizontal="left" vertical="top"/>
    </xf>
    <xf numFmtId="0" fontId="27" fillId="4" borderId="14" xfId="11" applyFont="1" applyFill="1" applyBorder="1" applyAlignment="1">
      <alignment horizontal="left" vertical="top" wrapText="1"/>
    </xf>
    <xf numFmtId="0" fontId="27" fillId="4" borderId="14" xfId="0" applyFont="1" applyFill="1" applyBorder="1" applyAlignment="1">
      <alignment horizontal="left" vertical="center"/>
    </xf>
    <xf numFmtId="0" fontId="27" fillId="4" borderId="14" xfId="11" applyFont="1" applyFill="1" applyBorder="1" applyAlignment="1">
      <alignment horizontal="left" wrapText="1"/>
    </xf>
    <xf numFmtId="0" fontId="27" fillId="4" borderId="14" xfId="0" applyFont="1" applyFill="1" applyBorder="1" applyAlignment="1">
      <alignment horizontal="left" vertical="center" wrapText="1"/>
    </xf>
    <xf numFmtId="0" fontId="60" fillId="4" borderId="14" xfId="7" applyFont="1" applyFill="1" applyBorder="1" applyAlignment="1">
      <alignment horizontal="left" vertical="center" wrapText="1"/>
    </xf>
    <xf numFmtId="0" fontId="27" fillId="4" borderId="14" xfId="11" applyFont="1" applyFill="1" applyBorder="1" applyAlignment="1">
      <alignment vertical="top"/>
    </xf>
    <xf numFmtId="0" fontId="27" fillId="4" borderId="14" xfId="11" applyFont="1" applyFill="1" applyBorder="1" applyAlignment="1">
      <alignment horizontal="left" vertical="center" wrapText="1"/>
    </xf>
    <xf numFmtId="0" fontId="27" fillId="4" borderId="14" xfId="11" applyFont="1" applyFill="1" applyBorder="1" applyAlignment="1">
      <alignment horizontal="left" vertical="center"/>
    </xf>
    <xf numFmtId="0" fontId="27" fillId="4" borderId="52" xfId="11" applyFont="1" applyFill="1" applyBorder="1" applyAlignment="1">
      <alignment horizontal="left" vertical="center" wrapText="1"/>
    </xf>
    <xf numFmtId="0" fontId="18" fillId="4" borderId="22" xfId="0" applyFont="1" applyFill="1" applyBorder="1"/>
    <xf numFmtId="4" fontId="25" fillId="0" borderId="0" xfId="11" applyNumberFormat="1" applyFont="1"/>
    <xf numFmtId="0" fontId="27" fillId="4" borderId="14" xfId="7" applyFont="1" applyFill="1" applyBorder="1" applyAlignment="1">
      <alignment horizontal="left" vertical="center" wrapText="1"/>
    </xf>
    <xf numFmtId="0" fontId="27" fillId="4" borderId="63" xfId="7" applyFont="1" applyFill="1" applyBorder="1" applyAlignment="1">
      <alignment horizontal="left" vertical="center" wrapText="1"/>
    </xf>
    <xf numFmtId="0" fontId="27" fillId="4" borderId="52" xfId="7" applyFont="1" applyFill="1" applyBorder="1" applyAlignment="1">
      <alignment horizontal="left" vertical="center" wrapText="1"/>
    </xf>
    <xf numFmtId="0" fontId="25" fillId="0" borderId="0" xfId="11" applyFont="1" applyAlignment="1">
      <alignment vertical="center"/>
    </xf>
    <xf numFmtId="0" fontId="26" fillId="5" borderId="14" xfId="11" applyFont="1" applyFill="1" applyBorder="1" applyAlignment="1">
      <alignment horizontal="center" vertical="center"/>
    </xf>
    <xf numFmtId="0" fontId="25" fillId="3" borderId="14" xfId="11" applyFont="1" applyFill="1" applyBorder="1" applyAlignment="1">
      <alignment vertical="center"/>
    </xf>
    <xf numFmtId="0" fontId="26" fillId="0" borderId="30" xfId="11" applyFont="1" applyBorder="1" applyAlignment="1">
      <alignment vertical="center"/>
    </xf>
    <xf numFmtId="49" fontId="18" fillId="4" borderId="4" xfId="2" applyNumberFormat="1" applyFont="1" applyFill="1" applyBorder="1" applyAlignment="1">
      <alignment horizontal="left"/>
    </xf>
    <xf numFmtId="49" fontId="18" fillId="4" borderId="0" xfId="2" applyNumberFormat="1" applyFont="1" applyFill="1" applyBorder="1" applyAlignment="1">
      <alignment horizontal="left"/>
    </xf>
    <xf numFmtId="49" fontId="18" fillId="4" borderId="26" xfId="2" applyNumberFormat="1" applyFont="1" applyFill="1" applyBorder="1" applyAlignment="1">
      <alignment horizontal="left"/>
    </xf>
    <xf numFmtId="49" fontId="18" fillId="4" borderId="4" xfId="0" applyNumberFormat="1" applyFont="1" applyFill="1" applyBorder="1" applyAlignment="1">
      <alignment horizontal="left"/>
    </xf>
    <xf numFmtId="49" fontId="18" fillId="4" borderId="0" xfId="0" applyNumberFormat="1" applyFont="1" applyFill="1" applyBorder="1" applyAlignment="1">
      <alignment horizontal="left"/>
    </xf>
    <xf numFmtId="49" fontId="12" fillId="4" borderId="4" xfId="2696" applyNumberFormat="1" applyFont="1" applyFill="1" applyBorder="1" applyAlignment="1">
      <alignment horizontal="center" vertical="center"/>
    </xf>
    <xf numFmtId="49" fontId="12" fillId="4" borderId="0" xfId="2696" applyNumberFormat="1" applyFont="1" applyFill="1" applyBorder="1" applyAlignment="1">
      <alignment horizontal="center" vertical="center"/>
    </xf>
    <xf numFmtId="49" fontId="18" fillId="4" borderId="26" xfId="0" applyNumberFormat="1" applyFont="1" applyFill="1" applyBorder="1" applyAlignment="1">
      <alignment horizontal="left"/>
    </xf>
    <xf numFmtId="0" fontId="18" fillId="4" borderId="22" xfId="2696" applyNumberFormat="1" applyFont="1" applyFill="1" applyBorder="1" applyAlignment="1" applyProtection="1">
      <alignment horizontal="center"/>
      <protection locked="0"/>
    </xf>
    <xf numFmtId="172" fontId="18" fillId="4" borderId="22" xfId="2696" applyNumberFormat="1" applyFont="1" applyFill="1" applyBorder="1" applyAlignment="1">
      <alignment horizontal="right"/>
    </xf>
    <xf numFmtId="49" fontId="18" fillId="4" borderId="0" xfId="2696" applyNumberFormat="1" applyFont="1" applyFill="1" applyBorder="1" applyAlignment="1">
      <alignment horizontal="left"/>
    </xf>
    <xf numFmtId="2" fontId="13" fillId="4" borderId="0" xfId="2696" applyNumberFormat="1" applyFont="1" applyFill="1" applyBorder="1" applyAlignment="1">
      <alignment horizontal="center"/>
    </xf>
    <xf numFmtId="2" fontId="12" fillId="4" borderId="0" xfId="2696" applyNumberFormat="1" applyFont="1" applyFill="1" applyBorder="1" applyAlignment="1">
      <alignment horizontal="center" vertical="center"/>
    </xf>
    <xf numFmtId="2" fontId="18" fillId="4" borderId="14" xfId="2696" applyNumberFormat="1" applyFont="1" applyFill="1" applyBorder="1" applyAlignment="1">
      <alignment horizontal="left"/>
    </xf>
    <xf numFmtId="2" fontId="18" fillId="4" borderId="0" xfId="2696" applyNumberFormat="1" applyFont="1" applyFill="1" applyBorder="1" applyAlignment="1">
      <alignment horizontal="right"/>
    </xf>
    <xf numFmtId="2" fontId="18" fillId="4" borderId="0" xfId="2696" applyNumberFormat="1" applyFont="1" applyFill="1" applyBorder="1" applyAlignment="1">
      <alignment horizontal="right" vertical="top"/>
    </xf>
    <xf numFmtId="2" fontId="18" fillId="4" borderId="0" xfId="2" applyNumberFormat="1" applyFont="1" applyFill="1" applyBorder="1" applyAlignment="1"/>
    <xf numFmtId="2" fontId="18" fillId="0" borderId="22" xfId="2696" applyNumberFormat="1" applyFont="1" applyFill="1" applyBorder="1" applyAlignment="1">
      <alignment horizontal="right" vertical="center"/>
    </xf>
    <xf numFmtId="2" fontId="16" fillId="4" borderId="0" xfId="2" applyNumberFormat="1" applyFont="1" applyFill="1" applyBorder="1" applyAlignment="1"/>
    <xf numFmtId="2" fontId="16" fillId="4" borderId="0" xfId="2" applyNumberFormat="1" applyFont="1" applyFill="1" applyBorder="1" applyAlignment="1">
      <alignment vertical="top"/>
    </xf>
    <xf numFmtId="9" fontId="18" fillId="4" borderId="24" xfId="2732" applyFont="1" applyFill="1" applyBorder="1" applyAlignment="1"/>
    <xf numFmtId="0" fontId="30" fillId="0" borderId="65" xfId="2733" applyFont="1" applyFill="1" applyBorder="1" applyAlignment="1">
      <alignment vertical="center" wrapText="1"/>
    </xf>
    <xf numFmtId="0" fontId="11" fillId="4" borderId="52" xfId="7" applyFont="1" applyFill="1" applyBorder="1" applyAlignment="1">
      <alignment horizontal="center" vertical="center"/>
    </xf>
    <xf numFmtId="2" fontId="26" fillId="5" borderId="14" xfId="11" applyNumberFormat="1" applyFont="1" applyFill="1" applyBorder="1" applyAlignment="1">
      <alignment horizontal="right" vertical="center"/>
    </xf>
    <xf numFmtId="2" fontId="25" fillId="3" borderId="14" xfId="11" applyNumberFormat="1" applyFont="1" applyFill="1" applyBorder="1" applyAlignment="1">
      <alignment horizontal="right" vertical="center"/>
    </xf>
    <xf numFmtId="2" fontId="11" fillId="4" borderId="52" xfId="7" applyNumberFormat="1" applyFont="1" applyFill="1" applyBorder="1" applyAlignment="1">
      <alignment horizontal="right" vertical="center"/>
    </xf>
    <xf numFmtId="2" fontId="25" fillId="0" borderId="0" xfId="11" applyNumberFormat="1" applyFont="1" applyAlignment="1">
      <alignment horizontal="right" vertical="center"/>
    </xf>
    <xf numFmtId="0" fontId="3" fillId="0" borderId="0" xfId="25" applyFont="1" applyFill="1" applyBorder="1"/>
    <xf numFmtId="2" fontId="25" fillId="4" borderId="14" xfId="11" applyNumberFormat="1" applyFont="1" applyFill="1" applyBorder="1" applyAlignment="1">
      <alignment horizontal="right" vertical="center"/>
    </xf>
    <xf numFmtId="2" fontId="27" fillId="4" borderId="14" xfId="11" applyNumberFormat="1" applyFont="1" applyFill="1" applyBorder="1" applyAlignment="1">
      <alignment horizontal="right" vertical="center"/>
    </xf>
    <xf numFmtId="2" fontId="25" fillId="4" borderId="22" xfId="11" applyNumberFormat="1" applyFont="1" applyFill="1" applyBorder="1" applyAlignment="1">
      <alignment horizontal="right" vertical="center"/>
    </xf>
    <xf numFmtId="2" fontId="25" fillId="4" borderId="52" xfId="11" applyNumberFormat="1" applyFont="1" applyFill="1" applyBorder="1" applyAlignment="1">
      <alignment horizontal="right" vertical="center"/>
    </xf>
    <xf numFmtId="0" fontId="18" fillId="4" borderId="0" xfId="0" applyFont="1" applyFill="1" applyBorder="1" applyAlignment="1">
      <alignment horizontal="center"/>
    </xf>
    <xf numFmtId="49" fontId="12" fillId="4" borderId="0" xfId="2696" applyNumberFormat="1" applyFont="1" applyFill="1" applyBorder="1" applyAlignment="1">
      <alignment horizontal="center" vertical="center"/>
    </xf>
    <xf numFmtId="0" fontId="0" fillId="4" borderId="0" xfId="0" applyFill="1"/>
    <xf numFmtId="169" fontId="19" fillId="4" borderId="9" xfId="1" applyFont="1" applyFill="1" applyBorder="1" applyAlignment="1">
      <alignment horizontal="center" vertical="center" wrapText="1"/>
    </xf>
    <xf numFmtId="169" fontId="19" fillId="4" borderId="10" xfId="1" applyFont="1" applyFill="1" applyBorder="1" applyAlignment="1">
      <alignment horizontal="center" vertical="center" wrapText="1"/>
    </xf>
    <xf numFmtId="169" fontId="19" fillId="4" borderId="11" xfId="1" applyFont="1" applyFill="1" applyBorder="1" applyAlignment="1">
      <alignment horizontal="center" vertical="center" wrapText="1"/>
    </xf>
    <xf numFmtId="169" fontId="14" fillId="4" borderId="16" xfId="1" applyFont="1" applyFill="1" applyBorder="1" applyAlignment="1">
      <alignment horizontal="center" vertical="center" wrapText="1"/>
    </xf>
    <xf numFmtId="169" fontId="20" fillId="4" borderId="14" xfId="1" applyFont="1" applyFill="1" applyBorder="1" applyAlignment="1">
      <alignment horizontal="center" vertical="center" wrapText="1"/>
    </xf>
    <xf numFmtId="2" fontId="20" fillId="4" borderId="14" xfId="1" applyNumberFormat="1" applyFont="1" applyFill="1" applyBorder="1" applyAlignment="1">
      <alignment horizontal="right" vertical="center" wrapText="1"/>
    </xf>
    <xf numFmtId="169" fontId="20" fillId="4" borderId="17" xfId="1" applyFont="1" applyFill="1" applyBorder="1" applyAlignment="1">
      <alignment horizontal="center" vertical="center" wrapText="1"/>
    </xf>
    <xf numFmtId="2" fontId="19" fillId="4" borderId="16" xfId="1" applyNumberFormat="1" applyFont="1" applyFill="1" applyBorder="1" applyAlignment="1">
      <alignment horizontal="right" vertical="center"/>
    </xf>
    <xf numFmtId="2" fontId="21" fillId="4" borderId="14" xfId="1" applyNumberFormat="1" applyFont="1" applyFill="1" applyBorder="1" applyAlignment="1">
      <alignment vertical="center"/>
    </xf>
    <xf numFmtId="169" fontId="21" fillId="4" borderId="14" xfId="1" applyFont="1" applyFill="1" applyBorder="1" applyAlignment="1">
      <alignment vertical="center" wrapText="1"/>
    </xf>
    <xf numFmtId="2" fontId="21" fillId="4" borderId="14" xfId="1" applyNumberFormat="1" applyFont="1" applyFill="1" applyBorder="1" applyAlignment="1">
      <alignment horizontal="right" vertical="center" wrapText="1"/>
    </xf>
    <xf numFmtId="2" fontId="21" fillId="4" borderId="17" xfId="1" applyNumberFormat="1" applyFont="1" applyFill="1" applyBorder="1" applyAlignment="1">
      <alignment horizontal="right" vertical="center"/>
    </xf>
    <xf numFmtId="171" fontId="19" fillId="4" borderId="16" xfId="1" applyNumberFormat="1" applyFont="1" applyFill="1" applyBorder="1" applyAlignment="1">
      <alignment horizontal="right" vertical="center"/>
    </xf>
    <xf numFmtId="1" fontId="21" fillId="4" borderId="14" xfId="1" applyNumberFormat="1" applyFont="1" applyFill="1" applyBorder="1" applyAlignment="1">
      <alignment vertical="center"/>
    </xf>
    <xf numFmtId="169" fontId="21" fillId="4" borderId="14" xfId="1" applyFont="1" applyFill="1" applyBorder="1" applyAlignment="1">
      <alignment horizontal="center" vertical="center" wrapText="1"/>
    </xf>
    <xf numFmtId="171" fontId="21" fillId="4" borderId="17" xfId="1" applyNumberFormat="1" applyFont="1" applyFill="1" applyBorder="1" applyAlignment="1">
      <alignment horizontal="right" vertical="center"/>
    </xf>
    <xf numFmtId="172" fontId="14" fillId="4" borderId="16" xfId="1" applyNumberFormat="1" applyFont="1" applyFill="1" applyBorder="1" applyAlignment="1">
      <alignment horizontal="right" vertical="center"/>
    </xf>
    <xf numFmtId="172" fontId="21" fillId="4" borderId="14" xfId="1" applyNumberFormat="1" applyFont="1" applyFill="1" applyBorder="1" applyAlignment="1">
      <alignment vertical="center"/>
    </xf>
    <xf numFmtId="172" fontId="21" fillId="4" borderId="14" xfId="1" applyNumberFormat="1" applyFont="1" applyFill="1" applyBorder="1" applyAlignment="1">
      <alignment vertical="center" wrapText="1"/>
    </xf>
    <xf numFmtId="172" fontId="21" fillId="4" borderId="14" xfId="1" applyNumberFormat="1" applyFont="1" applyFill="1" applyBorder="1" applyAlignment="1">
      <alignment horizontal="right" vertical="center" wrapText="1"/>
    </xf>
    <xf numFmtId="2" fontId="14" fillId="4" borderId="16" xfId="1" applyNumberFormat="1" applyFont="1" applyFill="1" applyBorder="1" applyAlignment="1">
      <alignment horizontal="center" vertical="center" wrapText="1"/>
    </xf>
    <xf numFmtId="2" fontId="20" fillId="4" borderId="14" xfId="1" applyNumberFormat="1" applyFont="1" applyFill="1" applyBorder="1" applyAlignment="1">
      <alignment horizontal="center" vertical="center" wrapText="1"/>
    </xf>
    <xf numFmtId="2" fontId="20" fillId="4" borderId="17" xfId="1" applyNumberFormat="1" applyFont="1" applyFill="1" applyBorder="1" applyAlignment="1">
      <alignment horizontal="center" vertical="center" wrapText="1"/>
    </xf>
    <xf numFmtId="2" fontId="14" fillId="4" borderId="16" xfId="1" applyNumberFormat="1" applyFont="1" applyFill="1" applyBorder="1" applyAlignment="1">
      <alignment horizontal="right" vertical="center"/>
    </xf>
    <xf numFmtId="2" fontId="14" fillId="4" borderId="17" xfId="1" applyNumberFormat="1" applyFont="1" applyFill="1" applyBorder="1" applyAlignment="1">
      <alignment horizontal="right" vertical="center"/>
    </xf>
    <xf numFmtId="2" fontId="19" fillId="4" borderId="14" xfId="1" applyNumberFormat="1" applyFont="1" applyFill="1" applyBorder="1" applyAlignment="1">
      <alignment vertical="center"/>
    </xf>
    <xf numFmtId="172" fontId="14" fillId="4" borderId="17" xfId="1" applyNumberFormat="1" applyFont="1" applyFill="1" applyBorder="1" applyAlignment="1">
      <alignment horizontal="right" vertical="center"/>
    </xf>
    <xf numFmtId="172" fontId="19" fillId="4" borderId="14" xfId="1" applyNumberFormat="1" applyFont="1" applyFill="1" applyBorder="1" applyAlignment="1">
      <alignment vertical="center"/>
    </xf>
    <xf numFmtId="2" fontId="14" fillId="4" borderId="34" xfId="1" applyNumberFormat="1" applyFont="1" applyFill="1" applyBorder="1" applyAlignment="1">
      <alignment horizontal="right" vertical="center"/>
    </xf>
    <xf numFmtId="2" fontId="19" fillId="4" borderId="35" xfId="1" applyNumberFormat="1" applyFont="1" applyFill="1" applyBorder="1" applyAlignment="1">
      <alignment vertical="center"/>
    </xf>
    <xf numFmtId="2" fontId="20" fillId="4" borderId="35" xfId="1" applyNumberFormat="1" applyFont="1" applyFill="1" applyBorder="1" applyAlignment="1">
      <alignment horizontal="right" vertical="center" wrapText="1"/>
    </xf>
    <xf numFmtId="0" fontId="0" fillId="4" borderId="5" xfId="0" applyFill="1" applyBorder="1"/>
    <xf numFmtId="10" fontId="0" fillId="4" borderId="0" xfId="0" applyNumberFormat="1" applyFill="1" applyBorder="1"/>
    <xf numFmtId="0" fontId="0" fillId="4" borderId="7" xfId="0" applyFill="1" applyBorder="1"/>
    <xf numFmtId="0" fontId="0" fillId="4" borderId="8" xfId="0" applyFill="1" applyBorder="1"/>
    <xf numFmtId="0" fontId="12" fillId="4" borderId="0" xfId="0" applyFont="1" applyFill="1" applyBorder="1" applyAlignment="1"/>
    <xf numFmtId="2" fontId="0" fillId="4" borderId="0" xfId="0" applyNumberFormat="1" applyFill="1"/>
    <xf numFmtId="4" fontId="31" fillId="4" borderId="41" xfId="23" applyNumberFormat="1" applyFont="1" applyFill="1" applyBorder="1" applyAlignment="1">
      <alignment vertical="center"/>
    </xf>
    <xf numFmtId="4" fontId="31" fillId="4" borderId="23" xfId="23" applyNumberFormat="1" applyFont="1" applyFill="1" applyBorder="1" applyAlignment="1">
      <alignment vertical="center"/>
    </xf>
    <xf numFmtId="2" fontId="14" fillId="4" borderId="21" xfId="1" applyNumberFormat="1" applyFont="1" applyFill="1" applyBorder="1" applyAlignment="1">
      <alignment horizontal="right" vertical="center"/>
    </xf>
    <xf numFmtId="0" fontId="18" fillId="4" borderId="5" xfId="0" applyFont="1" applyFill="1" applyBorder="1"/>
    <xf numFmtId="10" fontId="18" fillId="4" borderId="0" xfId="0" applyNumberFormat="1" applyFont="1" applyFill="1" applyBorder="1"/>
    <xf numFmtId="0" fontId="0" fillId="4" borderId="0" xfId="0" applyNumberFormat="1" applyFill="1"/>
    <xf numFmtId="0" fontId="0" fillId="4" borderId="0" xfId="0" applyFill="1" applyAlignment="1">
      <alignment horizontal="center"/>
    </xf>
    <xf numFmtId="0" fontId="19" fillId="4" borderId="10" xfId="1" applyNumberFormat="1" applyFont="1" applyFill="1" applyBorder="1" applyAlignment="1">
      <alignment horizontal="center" vertical="center" wrapText="1"/>
    </xf>
    <xf numFmtId="0" fontId="20" fillId="4" borderId="14" xfId="1" applyNumberFormat="1" applyFont="1" applyFill="1" applyBorder="1" applyAlignment="1">
      <alignment horizontal="center" vertical="center" wrapText="1"/>
    </xf>
    <xf numFmtId="0" fontId="21" fillId="4" borderId="14" xfId="1" applyNumberFormat="1" applyFont="1" applyFill="1" applyBorder="1" applyAlignment="1">
      <alignment vertical="center"/>
    </xf>
    <xf numFmtId="4" fontId="32" fillId="4" borderId="41" xfId="23" applyNumberFormat="1" applyFont="1" applyFill="1" applyBorder="1" applyAlignment="1">
      <alignment horizontal="right" vertical="center"/>
    </xf>
    <xf numFmtId="172" fontId="19" fillId="4" borderId="16" xfId="1" applyNumberFormat="1" applyFont="1" applyFill="1" applyBorder="1" applyAlignment="1">
      <alignment horizontal="right" vertical="center"/>
    </xf>
    <xf numFmtId="172" fontId="21" fillId="4" borderId="17" xfId="1" applyNumberFormat="1" applyFont="1" applyFill="1" applyBorder="1" applyAlignment="1">
      <alignment horizontal="right" vertical="center"/>
    </xf>
    <xf numFmtId="4" fontId="32" fillId="4" borderId="26" xfId="24" applyNumberFormat="1" applyFont="1" applyFill="1" applyBorder="1" applyAlignment="1">
      <alignment horizontal="right" vertical="center"/>
    </xf>
    <xf numFmtId="172" fontId="21" fillId="4" borderId="14" xfId="1" applyNumberFormat="1" applyFont="1" applyFill="1" applyBorder="1" applyAlignment="1">
      <alignment horizontal="center" vertical="center" wrapText="1"/>
    </xf>
    <xf numFmtId="4" fontId="32" fillId="4" borderId="41" xfId="23" applyNumberFormat="1" applyFont="1" applyFill="1" applyBorder="1" applyAlignment="1">
      <alignment vertical="center"/>
    </xf>
    <xf numFmtId="0" fontId="19" fillId="4" borderId="14" xfId="1" applyNumberFormat="1" applyFont="1" applyFill="1" applyBorder="1" applyAlignment="1">
      <alignment vertical="center"/>
    </xf>
    <xf numFmtId="2" fontId="21" fillId="4" borderId="14" xfId="1" applyNumberFormat="1" applyFont="1" applyFill="1" applyBorder="1" applyAlignment="1">
      <alignment horizontal="center" vertical="center" wrapText="1"/>
    </xf>
    <xf numFmtId="189" fontId="14" fillId="4" borderId="34" xfId="1" applyNumberFormat="1" applyFont="1" applyFill="1" applyBorder="1" applyAlignment="1">
      <alignment horizontal="right" vertical="center"/>
    </xf>
    <xf numFmtId="0" fontId="19" fillId="4" borderId="35" xfId="1" applyNumberFormat="1" applyFont="1" applyFill="1" applyBorder="1" applyAlignment="1">
      <alignment vertical="center"/>
    </xf>
    <xf numFmtId="2" fontId="20" fillId="4" borderId="35" xfId="1" applyNumberFormat="1" applyFont="1" applyFill="1" applyBorder="1" applyAlignment="1">
      <alignment horizontal="center" vertical="center" wrapText="1"/>
    </xf>
    <xf numFmtId="0" fontId="0" fillId="4" borderId="0" xfId="0" applyNumberFormat="1" applyFill="1" applyBorder="1"/>
    <xf numFmtId="0" fontId="0" fillId="4" borderId="0" xfId="0" applyFill="1" applyBorder="1" applyAlignment="1">
      <alignment horizontal="center"/>
    </xf>
    <xf numFmtId="0" fontId="18" fillId="4" borderId="0" xfId="0" applyNumberFormat="1" applyFont="1" applyFill="1" applyBorder="1"/>
    <xf numFmtId="10" fontId="18" fillId="4" borderId="0" xfId="0" applyNumberFormat="1" applyFont="1" applyFill="1" applyBorder="1" applyAlignment="1">
      <alignment horizontal="center"/>
    </xf>
    <xf numFmtId="10" fontId="0" fillId="4" borderId="0" xfId="0" applyNumberFormat="1" applyFill="1" applyBorder="1" applyAlignment="1">
      <alignment horizontal="center"/>
    </xf>
    <xf numFmtId="0" fontId="0" fillId="4" borderId="7" xfId="0" applyNumberFormat="1" applyFill="1" applyBorder="1"/>
    <xf numFmtId="0" fontId="0" fillId="4" borderId="7" xfId="0" applyFill="1" applyBorder="1" applyAlignment="1">
      <alignment horizontal="center"/>
    </xf>
    <xf numFmtId="2" fontId="14" fillId="4" borderId="13" xfId="1" applyNumberFormat="1" applyFont="1" applyFill="1" applyBorder="1" applyAlignment="1">
      <alignment horizontal="right" vertical="center"/>
    </xf>
    <xf numFmtId="1" fontId="21" fillId="4" borderId="52" xfId="1" applyNumberFormat="1" applyFont="1" applyFill="1" applyBorder="1" applyAlignment="1">
      <alignment vertical="center"/>
    </xf>
    <xf numFmtId="169" fontId="21" fillId="4" borderId="52" xfId="1" applyFont="1" applyFill="1" applyBorder="1" applyAlignment="1">
      <alignment horizontal="center" vertical="center" wrapText="1"/>
    </xf>
    <xf numFmtId="2" fontId="21" fillId="4" borderId="52" xfId="1" applyNumberFormat="1" applyFont="1" applyFill="1" applyBorder="1" applyAlignment="1">
      <alignment horizontal="right" vertical="center" wrapText="1"/>
    </xf>
    <xf numFmtId="4" fontId="18" fillId="4" borderId="41" xfId="2696" applyNumberFormat="1" applyFont="1" applyFill="1" applyBorder="1" applyAlignment="1">
      <alignment vertical="center"/>
    </xf>
    <xf numFmtId="4" fontId="59" fillId="4" borderId="23" xfId="2696" applyNumberFormat="1" applyFont="1" applyFill="1" applyBorder="1" applyAlignment="1">
      <alignment vertical="center"/>
    </xf>
    <xf numFmtId="1" fontId="21" fillId="4" borderId="14" xfId="1" applyNumberFormat="1" applyFont="1" applyFill="1" applyBorder="1" applyAlignment="1">
      <alignment horizontal="right" vertical="center"/>
    </xf>
    <xf numFmtId="0" fontId="17" fillId="4" borderId="0" xfId="0" applyFont="1" applyFill="1" applyBorder="1"/>
    <xf numFmtId="0" fontId="17" fillId="4" borderId="5" xfId="0" applyFont="1" applyFill="1" applyBorder="1"/>
    <xf numFmtId="172" fontId="20" fillId="4" borderId="17" xfId="1" applyNumberFormat="1" applyFont="1" applyFill="1" applyBorder="1" applyAlignment="1">
      <alignment horizontal="center" vertical="center" wrapText="1"/>
    </xf>
    <xf numFmtId="1" fontId="21" fillId="4" borderId="14" xfId="1" applyNumberFormat="1" applyFont="1" applyFill="1" applyBorder="1" applyAlignment="1">
      <alignment horizontal="center" vertical="center" wrapText="1"/>
    </xf>
    <xf numFmtId="0" fontId="16" fillId="4" borderId="0" xfId="2" applyFill="1"/>
    <xf numFmtId="169" fontId="19" fillId="4" borderId="9" xfId="3" applyFont="1" applyFill="1" applyBorder="1" applyAlignment="1">
      <alignment horizontal="center" vertical="center" wrapText="1"/>
    </xf>
    <xf numFmtId="169" fontId="19" fillId="4" borderId="10" xfId="3" applyFont="1" applyFill="1" applyBorder="1" applyAlignment="1">
      <alignment horizontal="center" vertical="center" wrapText="1"/>
    </xf>
    <xf numFmtId="169" fontId="19" fillId="4" borderId="11" xfId="3" applyFont="1" applyFill="1" applyBorder="1" applyAlignment="1">
      <alignment horizontal="center" vertical="center" wrapText="1"/>
    </xf>
    <xf numFmtId="169" fontId="14" fillId="4" borderId="16" xfId="3" applyFont="1" applyFill="1" applyBorder="1" applyAlignment="1">
      <alignment horizontal="center" vertical="center" wrapText="1"/>
    </xf>
    <xf numFmtId="169" fontId="20" fillId="4" borderId="14" xfId="3" applyFont="1" applyFill="1" applyBorder="1" applyAlignment="1">
      <alignment horizontal="center" vertical="center" wrapText="1"/>
    </xf>
    <xf numFmtId="2" fontId="20" fillId="4" borderId="14" xfId="3" applyNumberFormat="1" applyFont="1" applyFill="1" applyBorder="1" applyAlignment="1">
      <alignment horizontal="right" vertical="center" wrapText="1"/>
    </xf>
    <xf numFmtId="169" fontId="20" fillId="4" borderId="17" xfId="3" applyFont="1" applyFill="1" applyBorder="1" applyAlignment="1">
      <alignment horizontal="center" vertical="center" wrapText="1"/>
    </xf>
    <xf numFmtId="2" fontId="19" fillId="4" borderId="16" xfId="3" applyNumberFormat="1" applyFont="1" applyFill="1" applyBorder="1" applyAlignment="1">
      <alignment horizontal="right" vertical="center"/>
    </xf>
    <xf numFmtId="2" fontId="21" fillId="4" borderId="14" xfId="3" applyNumberFormat="1" applyFont="1" applyFill="1" applyBorder="1" applyAlignment="1">
      <alignment vertical="center"/>
    </xf>
    <xf numFmtId="169" fontId="21" fillId="4" borderId="14" xfId="3" applyFont="1" applyFill="1" applyBorder="1" applyAlignment="1">
      <alignment vertical="center" wrapText="1"/>
    </xf>
    <xf numFmtId="2" fontId="21" fillId="4" borderId="14" xfId="3" applyNumberFormat="1" applyFont="1" applyFill="1" applyBorder="1" applyAlignment="1">
      <alignment horizontal="right" vertical="center" wrapText="1"/>
    </xf>
    <xf numFmtId="2" fontId="21" fillId="4" borderId="17" xfId="3" applyNumberFormat="1" applyFont="1" applyFill="1" applyBorder="1" applyAlignment="1">
      <alignment horizontal="right" vertical="center"/>
    </xf>
    <xf numFmtId="171" fontId="19" fillId="4" borderId="16" xfId="3" applyNumberFormat="1" applyFont="1" applyFill="1" applyBorder="1" applyAlignment="1">
      <alignment horizontal="right" vertical="center"/>
    </xf>
    <xf numFmtId="171" fontId="21" fillId="4" borderId="17" xfId="3" applyNumberFormat="1" applyFont="1" applyFill="1" applyBorder="1" applyAlignment="1">
      <alignment horizontal="right" vertical="center"/>
    </xf>
    <xf numFmtId="2" fontId="14" fillId="4" borderId="15" xfId="3" applyNumberFormat="1" applyFont="1" applyFill="1" applyBorder="1" applyAlignment="1">
      <alignment horizontal="right" vertical="center"/>
    </xf>
    <xf numFmtId="172" fontId="14" fillId="4" borderId="16" xfId="3" applyNumberFormat="1" applyFont="1" applyFill="1" applyBorder="1" applyAlignment="1">
      <alignment horizontal="right" vertical="center"/>
    </xf>
    <xf numFmtId="172" fontId="14" fillId="4" borderId="17" xfId="3" applyNumberFormat="1" applyFont="1" applyFill="1" applyBorder="1" applyAlignment="1">
      <alignment horizontal="right" vertical="center"/>
    </xf>
    <xf numFmtId="2" fontId="14" fillId="4" borderId="16" xfId="3" applyNumberFormat="1" applyFont="1" applyFill="1" applyBorder="1" applyAlignment="1">
      <alignment horizontal="center" vertical="center" wrapText="1"/>
    </xf>
    <xf numFmtId="2" fontId="20" fillId="4" borderId="17" xfId="3" applyNumberFormat="1" applyFont="1" applyFill="1" applyBorder="1" applyAlignment="1">
      <alignment horizontal="center" vertical="center" wrapText="1"/>
    </xf>
    <xf numFmtId="172" fontId="21" fillId="4" borderId="14" xfId="3" applyNumberFormat="1" applyFont="1" applyFill="1" applyBorder="1" applyAlignment="1">
      <alignment vertical="center"/>
    </xf>
    <xf numFmtId="172" fontId="21" fillId="4" borderId="14" xfId="3" applyNumberFormat="1" applyFont="1" applyFill="1" applyBorder="1" applyAlignment="1">
      <alignment vertical="center" wrapText="1"/>
    </xf>
    <xf numFmtId="172" fontId="21" fillId="4" borderId="14" xfId="3" applyNumberFormat="1" applyFont="1" applyFill="1" applyBorder="1" applyAlignment="1">
      <alignment horizontal="right" vertical="center" wrapText="1"/>
    </xf>
    <xf numFmtId="2" fontId="14" fillId="4" borderId="16" xfId="3" applyNumberFormat="1" applyFont="1" applyFill="1" applyBorder="1" applyAlignment="1">
      <alignment horizontal="right" vertical="center"/>
    </xf>
    <xf numFmtId="2" fontId="14" fillId="4" borderId="17" xfId="3" applyNumberFormat="1" applyFont="1" applyFill="1" applyBorder="1" applyAlignment="1">
      <alignment horizontal="right" vertical="center"/>
    </xf>
    <xf numFmtId="2" fontId="19" fillId="4" borderId="14" xfId="3" applyNumberFormat="1" applyFont="1" applyFill="1" applyBorder="1" applyAlignment="1">
      <alignment vertical="center"/>
    </xf>
    <xf numFmtId="169" fontId="21" fillId="4" borderId="14" xfId="3" applyFont="1" applyFill="1" applyBorder="1" applyAlignment="1">
      <alignment horizontal="center" vertical="center" wrapText="1"/>
    </xf>
    <xf numFmtId="1" fontId="21" fillId="4" borderId="14" xfId="3" applyNumberFormat="1" applyFont="1" applyFill="1" applyBorder="1" applyAlignment="1">
      <alignment vertical="center"/>
    </xf>
    <xf numFmtId="2" fontId="14" fillId="4" borderId="21" xfId="3" applyNumberFormat="1" applyFont="1" applyFill="1" applyBorder="1" applyAlignment="1">
      <alignment horizontal="right" vertical="center"/>
    </xf>
    <xf numFmtId="172" fontId="19" fillId="4" borderId="14" xfId="3" applyNumberFormat="1" applyFont="1" applyFill="1" applyBorder="1" applyAlignment="1">
      <alignment vertical="center"/>
    </xf>
    <xf numFmtId="2" fontId="14" fillId="4" borderId="34" xfId="3" applyNumberFormat="1" applyFont="1" applyFill="1" applyBorder="1" applyAlignment="1">
      <alignment horizontal="right" vertical="center"/>
    </xf>
    <xf numFmtId="2" fontId="19" fillId="4" borderId="35" xfId="3" applyNumberFormat="1" applyFont="1" applyFill="1" applyBorder="1" applyAlignment="1">
      <alignment vertical="center"/>
    </xf>
    <xf numFmtId="2" fontId="20" fillId="4" borderId="35" xfId="3" applyNumberFormat="1" applyFont="1" applyFill="1" applyBorder="1" applyAlignment="1">
      <alignment horizontal="right" vertical="center" wrapText="1"/>
    </xf>
    <xf numFmtId="0" fontId="16" fillId="4" borderId="5" xfId="2" applyFill="1" applyBorder="1"/>
    <xf numFmtId="0" fontId="18" fillId="4" borderId="5" xfId="2" applyFont="1" applyFill="1" applyBorder="1"/>
    <xf numFmtId="10" fontId="18" fillId="4" borderId="0" xfId="2" applyNumberFormat="1" applyFont="1" applyFill="1" applyBorder="1"/>
    <xf numFmtId="10" fontId="16" fillId="4" borderId="0" xfId="2" applyNumberFormat="1" applyFill="1" applyBorder="1"/>
    <xf numFmtId="0" fontId="16" fillId="4" borderId="7" xfId="2" applyFill="1" applyBorder="1"/>
    <xf numFmtId="10" fontId="16" fillId="4" borderId="7" xfId="2" applyNumberFormat="1" applyFill="1" applyBorder="1"/>
    <xf numFmtId="0" fontId="16" fillId="4" borderId="8" xfId="2" applyFill="1" applyBorder="1"/>
    <xf numFmtId="0" fontId="12" fillId="4" borderId="0" xfId="2" applyFont="1" applyFill="1" applyBorder="1" applyAlignment="1"/>
    <xf numFmtId="2" fontId="16" fillId="4" borderId="0" xfId="2" applyNumberFormat="1" applyFill="1"/>
    <xf numFmtId="0" fontId="16" fillId="4" borderId="2" xfId="2" applyFill="1" applyBorder="1"/>
    <xf numFmtId="0" fontId="16" fillId="4" borderId="3" xfId="2" applyFill="1" applyBorder="1"/>
    <xf numFmtId="2" fontId="14" fillId="4" borderId="14" xfId="3" applyNumberFormat="1" applyFont="1" applyFill="1" applyBorder="1" applyAlignment="1">
      <alignment horizontal="right" vertical="center"/>
    </xf>
    <xf numFmtId="172" fontId="14" fillId="4" borderId="24" xfId="3" applyNumberFormat="1" applyFont="1" applyFill="1" applyBorder="1" applyAlignment="1">
      <alignment horizontal="right" vertical="center"/>
    </xf>
    <xf numFmtId="2" fontId="19" fillId="4" borderId="24" xfId="3" applyNumberFormat="1" applyFont="1" applyFill="1" applyBorder="1" applyAlignment="1">
      <alignment horizontal="right" vertical="center"/>
    </xf>
    <xf numFmtId="2" fontId="20" fillId="4" borderId="14" xfId="3" applyNumberFormat="1" applyFont="1" applyFill="1" applyBorder="1" applyAlignment="1">
      <alignment horizontal="center" vertical="center" wrapText="1"/>
    </xf>
    <xf numFmtId="4" fontId="18" fillId="4" borderId="23" xfId="2696" applyNumberFormat="1" applyFont="1" applyFill="1" applyBorder="1" applyAlignment="1">
      <alignment vertical="center"/>
    </xf>
    <xf numFmtId="189" fontId="14" fillId="4" borderId="34" xfId="3" applyNumberFormat="1" applyFont="1" applyFill="1" applyBorder="1" applyAlignment="1">
      <alignment horizontal="right" vertical="center"/>
    </xf>
    <xf numFmtId="0" fontId="25" fillId="4" borderId="52" xfId="11" applyFont="1" applyFill="1" applyBorder="1"/>
    <xf numFmtId="193" fontId="27" fillId="4" borderId="14" xfId="12" applyNumberFormat="1" applyFont="1" applyFill="1" applyBorder="1" applyAlignment="1" applyProtection="1">
      <alignment horizontal="center" vertical="center" wrapText="1"/>
      <protection locked="0"/>
    </xf>
    <xf numFmtId="193" fontId="27" fillId="4" borderId="14" xfId="12" applyNumberFormat="1" applyFont="1" applyFill="1" applyBorder="1" applyAlignment="1">
      <alignment vertical="center"/>
    </xf>
    <xf numFmtId="192" fontId="26" fillId="3" borderId="14" xfId="12" applyNumberFormat="1" applyFont="1" applyFill="1" applyBorder="1"/>
    <xf numFmtId="191" fontId="25" fillId="4" borderId="14" xfId="11" applyNumberFormat="1" applyFont="1" applyFill="1" applyBorder="1" applyAlignment="1">
      <alignment vertical="center"/>
    </xf>
    <xf numFmtId="193" fontId="26" fillId="5" borderId="14" xfId="12" applyNumberFormat="1" applyFont="1" applyFill="1" applyBorder="1" applyAlignment="1">
      <alignment horizontal="center" vertical="center" wrapText="1"/>
    </xf>
    <xf numFmtId="193" fontId="27" fillId="3" borderId="14" xfId="12" applyNumberFormat="1" applyFont="1" applyFill="1" applyBorder="1" applyAlignment="1">
      <alignment vertical="center"/>
    </xf>
    <xf numFmtId="193" fontId="27" fillId="4" borderId="14" xfId="11" applyNumberFormat="1" applyFont="1" applyFill="1" applyBorder="1" applyAlignment="1">
      <alignment horizontal="right" vertical="center"/>
    </xf>
    <xf numFmtId="193" fontId="27" fillId="4" borderId="64" xfId="11" applyNumberFormat="1" applyFont="1" applyFill="1" applyBorder="1" applyAlignment="1">
      <alignment horizontal="right" vertical="center"/>
    </xf>
    <xf numFmtId="193" fontId="27" fillId="4" borderId="52" xfId="11" applyNumberFormat="1" applyFont="1" applyFill="1" applyBorder="1" applyAlignment="1">
      <alignment horizontal="right" vertical="center"/>
    </xf>
    <xf numFmtId="193" fontId="27" fillId="0" borderId="0" xfId="12" applyNumberFormat="1" applyFont="1" applyAlignment="1">
      <alignment vertical="center"/>
    </xf>
    <xf numFmtId="0" fontId="2" fillId="0" borderId="0" xfId="25" applyFont="1" applyFill="1" applyBorder="1"/>
    <xf numFmtId="49" fontId="17" fillId="4" borderId="4" xfId="0" applyNumberFormat="1" applyFont="1" applyFill="1" applyBorder="1" applyAlignment="1">
      <alignment horizontal="left"/>
    </xf>
    <xf numFmtId="2" fontId="21" fillId="4" borderId="52" xfId="1" applyNumberFormat="1" applyFont="1" applyFill="1" applyBorder="1" applyAlignment="1">
      <alignment vertical="center"/>
    </xf>
    <xf numFmtId="169" fontId="21" fillId="4" borderId="52" xfId="1" applyFont="1" applyFill="1" applyBorder="1" applyAlignment="1">
      <alignment vertical="center" wrapText="1"/>
    </xf>
    <xf numFmtId="0" fontId="65" fillId="22" borderId="0" xfId="0" applyFont="1" applyFill="1" applyAlignment="1">
      <alignment vertical="center" wrapText="1"/>
    </xf>
    <xf numFmtId="1" fontId="14" fillId="4" borderId="36" xfId="1" applyNumberFormat="1" applyFont="1" applyFill="1" applyBorder="1" applyAlignment="1">
      <alignment horizontal="right" vertical="center"/>
    </xf>
    <xf numFmtId="1" fontId="14" fillId="4" borderId="34" xfId="1" applyNumberFormat="1" applyFont="1" applyFill="1" applyBorder="1" applyAlignment="1">
      <alignment horizontal="right" vertical="center"/>
    </xf>
    <xf numFmtId="1" fontId="14" fillId="4" borderId="36" xfId="3" applyNumberFormat="1" applyFont="1" applyFill="1" applyBorder="1" applyAlignment="1">
      <alignment horizontal="right" vertical="center"/>
    </xf>
    <xf numFmtId="2" fontId="15" fillId="0" borderId="0" xfId="18" applyNumberFormat="1" applyFont="1" applyAlignment="1">
      <alignment vertical="center"/>
    </xf>
    <xf numFmtId="1" fontId="15" fillId="0" borderId="0" xfId="18" applyNumberFormat="1" applyFont="1" applyAlignment="1">
      <alignment vertical="center"/>
    </xf>
    <xf numFmtId="1" fontId="15" fillId="0" borderId="2" xfId="18" applyNumberFormat="1" applyFont="1" applyBorder="1" applyAlignment="1">
      <alignment vertical="center"/>
    </xf>
    <xf numFmtId="1" fontId="12" fillId="0" borderId="56" xfId="18" applyNumberFormat="1" applyFont="1" applyBorder="1" applyAlignment="1">
      <alignment horizontal="center" vertical="center"/>
    </xf>
    <xf numFmtId="1" fontId="15" fillId="0" borderId="14" xfId="18" applyNumberFormat="1" applyFont="1" applyBorder="1" applyAlignment="1">
      <alignment vertical="center"/>
    </xf>
    <xf numFmtId="1" fontId="62" fillId="21" borderId="62" xfId="18" applyNumberFormat="1" applyFont="1" applyFill="1" applyBorder="1" applyAlignment="1">
      <alignment horizontal="center" vertical="center"/>
    </xf>
    <xf numFmtId="0" fontId="27" fillId="4" borderId="66" xfId="7" applyFont="1" applyFill="1" applyBorder="1" applyAlignment="1">
      <alignment horizontal="left" vertical="center" wrapText="1"/>
    </xf>
    <xf numFmtId="0" fontId="27" fillId="4" borderId="67" xfId="7" applyFont="1" applyFill="1" applyBorder="1" applyAlignment="1">
      <alignment horizontal="left" vertical="center" wrapText="1"/>
    </xf>
    <xf numFmtId="0" fontId="0" fillId="21" borderId="14" xfId="0" applyFill="1" applyBorder="1" applyAlignment="1">
      <alignment horizontal="left" vertical="center" wrapText="1"/>
    </xf>
    <xf numFmtId="0" fontId="21" fillId="0" borderId="68" xfId="0" applyFont="1" applyBorder="1"/>
    <xf numFmtId="0" fontId="66" fillId="0" borderId="68" xfId="0" applyFont="1" applyBorder="1"/>
    <xf numFmtId="0" fontId="63" fillId="0" borderId="52" xfId="2734" applyFont="1" applyBorder="1" applyAlignment="1">
      <alignment horizontal="center" vertical="center"/>
    </xf>
    <xf numFmtId="0" fontId="63" fillId="0" borderId="52" xfId="2734" applyFont="1" applyBorder="1" applyAlignment="1" applyProtection="1">
      <alignment horizontal="center" vertical="center"/>
      <protection locked="0"/>
    </xf>
    <xf numFmtId="0" fontId="30" fillId="23" borderId="0" xfId="0" applyFont="1" applyFill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0" fontId="15" fillId="0" borderId="0" xfId="18" applyFont="1" applyFill="1" applyAlignment="1">
      <alignment horizontal="center" vertical="center" wrapText="1"/>
    </xf>
    <xf numFmtId="0" fontId="15" fillId="0" borderId="2" xfId="18" applyFont="1" applyFill="1" applyBorder="1" applyAlignment="1">
      <alignment horizontal="center" vertical="center" wrapText="1"/>
    </xf>
    <xf numFmtId="0" fontId="12" fillId="0" borderId="55" xfId="18" applyFont="1" applyFill="1" applyBorder="1" applyAlignment="1">
      <alignment horizontal="left" vertical="center" wrapText="1"/>
    </xf>
    <xf numFmtId="0" fontId="63" fillId="21" borderId="59" xfId="18" applyFont="1" applyFill="1" applyBorder="1" applyAlignment="1">
      <alignment horizontal="left" vertical="center" wrapText="1"/>
    </xf>
    <xf numFmtId="0" fontId="63" fillId="21" borderId="59" xfId="0" applyFont="1" applyFill="1" applyBorder="1" applyAlignment="1">
      <alignment horizontal="left" vertical="center" wrapText="1"/>
    </xf>
    <xf numFmtId="0" fontId="63" fillId="21" borderId="14" xfId="18" applyFont="1" applyFill="1" applyBorder="1" applyAlignment="1">
      <alignment horizontal="left" vertical="center" wrapText="1"/>
    </xf>
    <xf numFmtId="0" fontId="15" fillId="21" borderId="14" xfId="18" applyFont="1" applyFill="1" applyBorder="1" applyAlignment="1">
      <alignment horizontal="left" vertical="center" wrapText="1"/>
    </xf>
    <xf numFmtId="0" fontId="63" fillId="21" borderId="14" xfId="18" applyFont="1" applyFill="1" applyBorder="1" applyAlignment="1" applyProtection="1">
      <alignment horizontal="left" vertical="center" wrapText="1"/>
      <protection locked="0"/>
    </xf>
    <xf numFmtId="0" fontId="63" fillId="21" borderId="14" xfId="0" applyFont="1" applyFill="1" applyBorder="1" applyAlignment="1">
      <alignment horizontal="left" vertical="center" wrapText="1"/>
    </xf>
    <xf numFmtId="0" fontId="63" fillId="21" borderId="52" xfId="2734" applyFont="1" applyFill="1" applyBorder="1" applyAlignment="1">
      <alignment horizontal="left" vertical="center" wrapText="1"/>
    </xf>
    <xf numFmtId="0" fontId="30" fillId="21" borderId="0" xfId="0" applyFont="1" applyFill="1" applyAlignment="1">
      <alignment wrapText="1"/>
    </xf>
    <xf numFmtId="0" fontId="1" fillId="0" borderId="0" xfId="25" applyFont="1" applyFill="1" applyBorder="1"/>
    <xf numFmtId="2" fontId="25" fillId="0" borderId="0" xfId="11" applyNumberFormat="1" applyFont="1"/>
    <xf numFmtId="0" fontId="34" fillId="0" borderId="9" xfId="25" applyFont="1" applyFill="1" applyBorder="1" applyAlignment="1">
      <alignment horizontal="center" vertical="center"/>
    </xf>
    <xf numFmtId="0" fontId="34" fillId="0" borderId="10" xfId="25" applyFont="1" applyFill="1" applyBorder="1" applyAlignment="1">
      <alignment horizontal="center" vertical="center"/>
    </xf>
    <xf numFmtId="0" fontId="34" fillId="0" borderId="11" xfId="25" applyFont="1" applyFill="1" applyBorder="1" applyAlignment="1">
      <alignment horizontal="center" vertical="center"/>
    </xf>
    <xf numFmtId="0" fontId="18" fillId="4" borderId="4" xfId="0" applyNumberFormat="1" applyFont="1" applyFill="1" applyBorder="1" applyAlignment="1">
      <alignment horizontal="left"/>
    </xf>
    <xf numFmtId="0" fontId="18" fillId="4" borderId="0" xfId="0" applyNumberFormat="1" applyFont="1" applyFill="1" applyBorder="1" applyAlignment="1">
      <alignment horizontal="left"/>
    </xf>
    <xf numFmtId="0" fontId="26" fillId="0" borderId="28" xfId="11" applyFont="1" applyBorder="1" applyAlignment="1">
      <alignment horizontal="center"/>
    </xf>
    <xf numFmtId="169" fontId="16" fillId="0" borderId="0" xfId="1" applyFont="1" applyBorder="1" applyAlignment="1">
      <alignment horizontal="center"/>
    </xf>
    <xf numFmtId="49" fontId="17" fillId="4" borderId="12" xfId="0" applyNumberFormat="1" applyFont="1" applyFill="1" applyBorder="1" applyAlignment="1">
      <alignment horizontal="left"/>
    </xf>
    <xf numFmtId="49" fontId="17" fillId="4" borderId="13" xfId="0" applyNumberFormat="1" applyFont="1" applyFill="1" applyBorder="1" applyAlignment="1">
      <alignment horizontal="left"/>
    </xf>
    <xf numFmtId="49" fontId="17" fillId="4" borderId="37" xfId="0" applyNumberFormat="1" applyFont="1" applyFill="1" applyBorder="1" applyAlignment="1">
      <alignment horizontal="left"/>
    </xf>
    <xf numFmtId="49" fontId="17" fillId="4" borderId="38" xfId="0" applyNumberFormat="1" applyFont="1" applyFill="1" applyBorder="1" applyAlignment="1">
      <alignment horizontal="left"/>
    </xf>
    <xf numFmtId="169" fontId="13" fillId="4" borderId="7" xfId="1" applyFont="1" applyFill="1" applyBorder="1" applyAlignment="1">
      <alignment horizontal="center" vertical="top"/>
    </xf>
    <xf numFmtId="0" fontId="17" fillId="4" borderId="4" xfId="0" applyFont="1" applyFill="1" applyBorder="1" applyAlignment="1">
      <alignment horizontal="center"/>
    </xf>
    <xf numFmtId="0" fontId="17" fillId="4" borderId="0" xfId="0" applyFont="1" applyFill="1" applyBorder="1" applyAlignment="1">
      <alignment horizontal="center"/>
    </xf>
    <xf numFmtId="0" fontId="18" fillId="4" borderId="4" xfId="0" applyFont="1" applyFill="1" applyBorder="1" applyAlignment="1">
      <alignment horizontal="center"/>
    </xf>
    <xf numFmtId="0" fontId="18" fillId="4" borderId="0" xfId="0" applyFont="1" applyFill="1" applyBorder="1" applyAlignment="1">
      <alignment horizontal="center"/>
    </xf>
    <xf numFmtId="49" fontId="18" fillId="4" borderId="12" xfId="0" applyNumberFormat="1" applyFont="1" applyFill="1" applyBorder="1" applyAlignment="1">
      <alignment horizontal="left"/>
    </xf>
    <xf numFmtId="49" fontId="18" fillId="4" borderId="13" xfId="0" applyNumberFormat="1" applyFont="1" applyFill="1" applyBorder="1" applyAlignment="1">
      <alignment horizontal="left"/>
    </xf>
    <xf numFmtId="49" fontId="18" fillId="4" borderId="24" xfId="0" applyNumberFormat="1" applyFont="1" applyFill="1" applyBorder="1" applyAlignment="1">
      <alignment horizontal="left"/>
    </xf>
    <xf numFmtId="49" fontId="18" fillId="4" borderId="18" xfId="0" applyNumberFormat="1" applyFont="1" applyFill="1" applyBorder="1" applyAlignment="1">
      <alignment horizontal="left"/>
    </xf>
    <xf numFmtId="49" fontId="18" fillId="4" borderId="19" xfId="0" applyNumberFormat="1" applyFont="1" applyFill="1" applyBorder="1" applyAlignment="1">
      <alignment horizontal="left"/>
    </xf>
    <xf numFmtId="49" fontId="18" fillId="4" borderId="25" xfId="0" applyNumberFormat="1" applyFont="1" applyFill="1" applyBorder="1" applyAlignment="1">
      <alignment horizontal="left"/>
    </xf>
    <xf numFmtId="49" fontId="18" fillId="4" borderId="4" xfId="0" applyNumberFormat="1" applyFont="1" applyFill="1" applyBorder="1" applyAlignment="1">
      <alignment horizontal="left"/>
    </xf>
    <xf numFmtId="49" fontId="18" fillId="4" borderId="0" xfId="0" applyNumberFormat="1" applyFont="1" applyFill="1" applyBorder="1" applyAlignment="1">
      <alignment horizontal="left"/>
    </xf>
    <xf numFmtId="49" fontId="18" fillId="4" borderId="26" xfId="0" applyNumberFormat="1" applyFont="1" applyFill="1" applyBorder="1" applyAlignment="1">
      <alignment horizontal="left"/>
    </xf>
    <xf numFmtId="0" fontId="18" fillId="4" borderId="27" xfId="0" applyNumberFormat="1" applyFont="1" applyFill="1" applyBorder="1" applyAlignment="1">
      <alignment horizontal="left"/>
    </xf>
    <xf numFmtId="0" fontId="18" fillId="4" borderId="28" xfId="0" applyNumberFormat="1" applyFont="1" applyFill="1" applyBorder="1" applyAlignment="1">
      <alignment horizontal="left"/>
    </xf>
    <xf numFmtId="0" fontId="18" fillId="4" borderId="6" xfId="0" applyNumberFormat="1" applyFont="1" applyFill="1" applyBorder="1" applyAlignment="1">
      <alignment horizontal="left"/>
    </xf>
    <xf numFmtId="0" fontId="18" fillId="4" borderId="7" xfId="0" applyNumberFormat="1" applyFont="1" applyFill="1" applyBorder="1" applyAlignment="1">
      <alignment horizontal="left"/>
    </xf>
    <xf numFmtId="49" fontId="18" fillId="4" borderId="32" xfId="0" applyNumberFormat="1" applyFont="1" applyFill="1" applyBorder="1" applyAlignment="1">
      <alignment horizontal="left"/>
    </xf>
    <xf numFmtId="49" fontId="18" fillId="4" borderId="33" xfId="0" applyNumberFormat="1" applyFont="1" applyFill="1" applyBorder="1" applyAlignment="1">
      <alignment horizontal="left"/>
    </xf>
    <xf numFmtId="0" fontId="12" fillId="0" borderId="0" xfId="0" applyFont="1" applyBorder="1" applyAlignment="1">
      <alignment horizontal="center"/>
    </xf>
    <xf numFmtId="169" fontId="14" fillId="4" borderId="1" xfId="1" applyFont="1" applyFill="1" applyBorder="1" applyAlignment="1">
      <alignment horizontal="center" vertical="center" wrapText="1"/>
    </xf>
    <xf numFmtId="169" fontId="14" fillId="4" borderId="2" xfId="1" applyFont="1" applyFill="1" applyBorder="1" applyAlignment="1">
      <alignment horizontal="center" vertical="center" wrapText="1"/>
    </xf>
    <xf numFmtId="169" fontId="14" fillId="4" borderId="3" xfId="1" applyFont="1" applyFill="1" applyBorder="1" applyAlignment="1">
      <alignment horizontal="center" vertical="center" wrapText="1"/>
    </xf>
    <xf numFmtId="169" fontId="14" fillId="4" borderId="4" xfId="1" applyFont="1" applyFill="1" applyBorder="1" applyAlignment="1">
      <alignment horizontal="center" vertical="center" wrapText="1"/>
    </xf>
    <xf numFmtId="169" fontId="14" fillId="4" borderId="0" xfId="1" applyFont="1" applyFill="1" applyBorder="1" applyAlignment="1">
      <alignment horizontal="center" vertical="center" wrapText="1"/>
    </xf>
    <xf numFmtId="169" fontId="14" fillId="4" borderId="5" xfId="1" applyFont="1" applyFill="1" applyBorder="1" applyAlignment="1">
      <alignment horizontal="center" vertical="center" wrapText="1"/>
    </xf>
    <xf numFmtId="169" fontId="14" fillId="4" borderId="6" xfId="1" applyFont="1" applyFill="1" applyBorder="1" applyAlignment="1">
      <alignment horizontal="center" vertical="center" wrapText="1"/>
    </xf>
    <xf numFmtId="169" fontId="14" fillId="4" borderId="7" xfId="1" applyFont="1" applyFill="1" applyBorder="1" applyAlignment="1">
      <alignment horizontal="center" vertical="center" wrapText="1"/>
    </xf>
    <xf numFmtId="169" fontId="14" fillId="4" borderId="8" xfId="1" applyFont="1" applyFill="1" applyBorder="1" applyAlignment="1">
      <alignment horizontal="center" vertical="center" wrapText="1"/>
    </xf>
    <xf numFmtId="0" fontId="13" fillId="4" borderId="18" xfId="2696" applyFont="1" applyFill="1" applyBorder="1" applyAlignment="1">
      <alignment horizontal="center"/>
    </xf>
    <xf numFmtId="0" fontId="13" fillId="4" borderId="19" xfId="2696" applyFont="1" applyFill="1" applyBorder="1" applyAlignment="1">
      <alignment horizontal="center"/>
    </xf>
    <xf numFmtId="0" fontId="13" fillId="4" borderId="53" xfId="2696" applyFont="1" applyFill="1" applyBorder="1" applyAlignment="1">
      <alignment horizontal="center"/>
    </xf>
    <xf numFmtId="49" fontId="17" fillId="4" borderId="18" xfId="0" applyNumberFormat="1" applyFont="1" applyFill="1" applyBorder="1" applyAlignment="1">
      <alignment horizontal="left"/>
    </xf>
    <xf numFmtId="49" fontId="17" fillId="4" borderId="19" xfId="0" applyNumberFormat="1" applyFont="1" applyFill="1" applyBorder="1" applyAlignment="1">
      <alignment horizontal="left"/>
    </xf>
    <xf numFmtId="0" fontId="17" fillId="4" borderId="18" xfId="0" applyNumberFormat="1" applyFont="1" applyFill="1" applyBorder="1" applyAlignment="1">
      <alignment horizontal="left"/>
    </xf>
    <xf numFmtId="0" fontId="17" fillId="4" borderId="19" xfId="0" applyNumberFormat="1" applyFont="1" applyFill="1" applyBorder="1" applyAlignment="1">
      <alignment horizontal="left"/>
    </xf>
    <xf numFmtId="49" fontId="12" fillId="4" borderId="4" xfId="2696" applyNumberFormat="1" applyFont="1" applyFill="1" applyBorder="1" applyAlignment="1">
      <alignment horizontal="center" vertical="center"/>
    </xf>
    <xf numFmtId="49" fontId="12" fillId="4" borderId="0" xfId="2696" applyNumberFormat="1" applyFont="1" applyFill="1" applyBorder="1" applyAlignment="1">
      <alignment horizontal="center" vertical="center"/>
    </xf>
    <xf numFmtId="0" fontId="17" fillId="4" borderId="0" xfId="2696" applyFont="1" applyFill="1" applyBorder="1" applyAlignment="1">
      <alignment horizontal="center" vertical="top"/>
    </xf>
    <xf numFmtId="169" fontId="13" fillId="4" borderId="7" xfId="1" applyFont="1" applyFill="1" applyBorder="1" applyAlignment="1">
      <alignment horizontal="center"/>
    </xf>
    <xf numFmtId="4" fontId="18" fillId="0" borderId="43" xfId="22" applyNumberFormat="1" applyFont="1" applyBorder="1" applyAlignment="1" applyProtection="1">
      <alignment horizontal="left" vertical="center" wrapText="1"/>
      <protection locked="0"/>
    </xf>
    <xf numFmtId="4" fontId="18" fillId="0" borderId="0" xfId="22" applyNumberFormat="1" applyFont="1" applyBorder="1" applyAlignment="1" applyProtection="1">
      <alignment horizontal="left" vertical="center" wrapText="1"/>
      <protection locked="0"/>
    </xf>
    <xf numFmtId="4" fontId="18" fillId="0" borderId="26" xfId="22" applyNumberFormat="1" applyFont="1" applyBorder="1" applyAlignment="1" applyProtection="1">
      <alignment horizontal="left" vertical="center" wrapText="1"/>
      <protection locked="0"/>
    </xf>
    <xf numFmtId="4" fontId="32" fillId="0" borderId="43" xfId="22" applyNumberFormat="1" applyFont="1" applyBorder="1" applyAlignment="1" applyProtection="1">
      <alignment horizontal="left" vertical="center" wrapText="1"/>
      <protection locked="0"/>
    </xf>
    <xf numFmtId="4" fontId="32" fillId="0" borderId="0" xfId="22" applyNumberFormat="1" applyFont="1" applyBorder="1" applyAlignment="1" applyProtection="1">
      <alignment horizontal="left" vertical="center" wrapText="1"/>
      <protection locked="0"/>
    </xf>
    <xf numFmtId="4" fontId="32" fillId="0" borderId="26" xfId="22" applyNumberFormat="1" applyFont="1" applyBorder="1" applyAlignment="1" applyProtection="1">
      <alignment horizontal="left" vertical="center" wrapText="1"/>
      <protection locked="0"/>
    </xf>
    <xf numFmtId="0" fontId="18" fillId="4" borderId="26" xfId="0" applyNumberFormat="1" applyFont="1" applyFill="1" applyBorder="1" applyAlignment="1">
      <alignment horizontal="left"/>
    </xf>
    <xf numFmtId="49" fontId="17" fillId="4" borderId="25" xfId="0" applyNumberFormat="1" applyFont="1" applyFill="1" applyBorder="1" applyAlignment="1">
      <alignment horizontal="left"/>
    </xf>
    <xf numFmtId="3" fontId="32" fillId="0" borderId="4" xfId="24" applyNumberFormat="1" applyFont="1" applyFill="1" applyBorder="1" applyAlignment="1">
      <alignment horizontal="left" vertical="center"/>
    </xf>
    <xf numFmtId="3" fontId="32" fillId="0" borderId="26" xfId="24" applyNumberFormat="1" applyFont="1" applyFill="1" applyBorder="1" applyAlignment="1">
      <alignment horizontal="left" vertical="center"/>
    </xf>
    <xf numFmtId="0" fontId="18" fillId="4" borderId="29" xfId="0" applyNumberFormat="1" applyFont="1" applyFill="1" applyBorder="1" applyAlignment="1">
      <alignment horizontal="left"/>
    </xf>
    <xf numFmtId="49" fontId="18" fillId="4" borderId="4" xfId="0" applyNumberFormat="1" applyFont="1" applyFill="1" applyBorder="1" applyAlignment="1">
      <alignment horizontal="left" wrapText="1"/>
    </xf>
    <xf numFmtId="49" fontId="18" fillId="4" borderId="0" xfId="0" applyNumberFormat="1" applyFont="1" applyFill="1" applyBorder="1" applyAlignment="1">
      <alignment horizontal="left" wrapText="1"/>
    </xf>
    <xf numFmtId="49" fontId="18" fillId="4" borderId="26" xfId="0" applyNumberFormat="1" applyFont="1" applyFill="1" applyBorder="1" applyAlignment="1">
      <alignment horizontal="left" wrapText="1"/>
    </xf>
    <xf numFmtId="0" fontId="32" fillId="4" borderId="4" xfId="0" applyNumberFormat="1" applyFont="1" applyFill="1" applyBorder="1" applyAlignment="1">
      <alignment horizontal="left"/>
    </xf>
    <xf numFmtId="0" fontId="32" fillId="4" borderId="0" xfId="0" applyNumberFormat="1" applyFont="1" applyFill="1" applyBorder="1" applyAlignment="1">
      <alignment horizontal="left"/>
    </xf>
    <xf numFmtId="1" fontId="18" fillId="0" borderId="4" xfId="0" applyNumberFormat="1" applyFont="1" applyFill="1" applyBorder="1" applyAlignment="1" applyProtection="1">
      <alignment horizontal="left" vertical="center"/>
    </xf>
    <xf numFmtId="1" fontId="18" fillId="0" borderId="0" xfId="0" applyNumberFormat="1" applyFont="1" applyFill="1" applyBorder="1" applyAlignment="1" applyProtection="1">
      <alignment horizontal="left" vertical="center"/>
    </xf>
    <xf numFmtId="1" fontId="18" fillId="0" borderId="26" xfId="0" applyNumberFormat="1" applyFont="1" applyFill="1" applyBorder="1" applyAlignment="1" applyProtection="1">
      <alignment horizontal="left" vertical="center"/>
    </xf>
    <xf numFmtId="2" fontId="18" fillId="4" borderId="4" xfId="0" applyNumberFormat="1" applyFont="1" applyFill="1" applyBorder="1" applyAlignment="1">
      <alignment horizontal="left" vertical="center"/>
    </xf>
    <xf numFmtId="2" fontId="18" fillId="4" borderId="0" xfId="0" applyNumberFormat="1" applyFont="1" applyFill="1" applyBorder="1" applyAlignment="1">
      <alignment horizontal="left" vertical="center"/>
    </xf>
    <xf numFmtId="2" fontId="18" fillId="4" borderId="26" xfId="0" applyNumberFormat="1" applyFont="1" applyFill="1" applyBorder="1" applyAlignment="1">
      <alignment horizontal="left" vertical="center"/>
    </xf>
    <xf numFmtId="169" fontId="14" fillId="2" borderId="1" xfId="1" applyFont="1" applyFill="1" applyBorder="1" applyAlignment="1">
      <alignment horizontal="center" vertical="center" wrapText="1"/>
    </xf>
    <xf numFmtId="169" fontId="14" fillId="2" borderId="2" xfId="1" applyFont="1" applyFill="1" applyBorder="1" applyAlignment="1">
      <alignment horizontal="center" vertical="center" wrapText="1"/>
    </xf>
    <xf numFmtId="169" fontId="14" fillId="2" borderId="3" xfId="1" applyFont="1" applyFill="1" applyBorder="1" applyAlignment="1">
      <alignment horizontal="center" vertical="center" wrapText="1"/>
    </xf>
    <xf numFmtId="169" fontId="14" fillId="2" borderId="4" xfId="1" applyFont="1" applyFill="1" applyBorder="1" applyAlignment="1">
      <alignment horizontal="center" vertical="center" wrapText="1"/>
    </xf>
    <xf numFmtId="169" fontId="14" fillId="2" borderId="0" xfId="1" applyFont="1" applyFill="1" applyBorder="1" applyAlignment="1">
      <alignment horizontal="center" vertical="center" wrapText="1"/>
    </xf>
    <xf numFmtId="169" fontId="14" fillId="2" borderId="5" xfId="1" applyFont="1" applyFill="1" applyBorder="1" applyAlignment="1">
      <alignment horizontal="center" vertical="center" wrapText="1"/>
    </xf>
    <xf numFmtId="169" fontId="14" fillId="2" borderId="6" xfId="1" applyFont="1" applyFill="1" applyBorder="1" applyAlignment="1">
      <alignment horizontal="center" vertical="center" wrapText="1"/>
    </xf>
    <xf numFmtId="169" fontId="14" fillId="2" borderId="7" xfId="1" applyFont="1" applyFill="1" applyBorder="1" applyAlignment="1">
      <alignment horizontal="center" vertical="center" wrapText="1"/>
    </xf>
    <xf numFmtId="169" fontId="14" fillId="2" borderId="8" xfId="1" applyFont="1" applyFill="1" applyBorder="1" applyAlignment="1">
      <alignment horizontal="center" vertical="center" wrapText="1"/>
    </xf>
    <xf numFmtId="0" fontId="18" fillId="4" borderId="6" xfId="2" applyNumberFormat="1" applyFont="1" applyFill="1" applyBorder="1" applyAlignment="1">
      <alignment horizontal="left"/>
    </xf>
    <xf numFmtId="0" fontId="18" fillId="4" borderId="7" xfId="2" applyNumberFormat="1" applyFont="1" applyFill="1" applyBorder="1" applyAlignment="1">
      <alignment horizontal="left"/>
    </xf>
    <xf numFmtId="49" fontId="18" fillId="4" borderId="4" xfId="2" applyNumberFormat="1" applyFont="1" applyFill="1" applyBorder="1" applyAlignment="1">
      <alignment horizontal="left"/>
    </xf>
    <xf numFmtId="49" fontId="18" fillId="4" borderId="0" xfId="2" applyNumberFormat="1" applyFont="1" applyFill="1" applyBorder="1" applyAlignment="1">
      <alignment horizontal="left"/>
    </xf>
    <xf numFmtId="49" fontId="18" fillId="4" borderId="26" xfId="2" applyNumberFormat="1" applyFont="1" applyFill="1" applyBorder="1" applyAlignment="1">
      <alignment horizontal="left"/>
    </xf>
    <xf numFmtId="169" fontId="16" fillId="0" borderId="0" xfId="3" applyFont="1" applyBorder="1" applyAlignment="1">
      <alignment horizontal="center"/>
    </xf>
    <xf numFmtId="49" fontId="18" fillId="4" borderId="32" xfId="2" applyNumberFormat="1" applyFont="1" applyFill="1" applyBorder="1" applyAlignment="1">
      <alignment horizontal="left"/>
    </xf>
    <xf numFmtId="49" fontId="18" fillId="4" borderId="33" xfId="2" applyNumberFormat="1" applyFont="1" applyFill="1" applyBorder="1" applyAlignment="1">
      <alignment horizontal="left"/>
    </xf>
    <xf numFmtId="49" fontId="17" fillId="4" borderId="12" xfId="2" applyNumberFormat="1" applyFont="1" applyFill="1" applyBorder="1" applyAlignment="1">
      <alignment horizontal="left"/>
    </xf>
    <xf numFmtId="49" fontId="17" fillId="4" borderId="13" xfId="2" applyNumberFormat="1" applyFont="1" applyFill="1" applyBorder="1" applyAlignment="1">
      <alignment horizontal="left"/>
    </xf>
    <xf numFmtId="49" fontId="17" fillId="4" borderId="37" xfId="2" applyNumberFormat="1" applyFont="1" applyFill="1" applyBorder="1" applyAlignment="1">
      <alignment horizontal="left"/>
    </xf>
    <xf numFmtId="49" fontId="17" fillId="4" borderId="38" xfId="2" applyNumberFormat="1" applyFont="1" applyFill="1" applyBorder="1" applyAlignment="1">
      <alignment horizontal="left"/>
    </xf>
    <xf numFmtId="169" fontId="13" fillId="4" borderId="7" xfId="3" applyFont="1" applyFill="1" applyBorder="1" applyAlignment="1">
      <alignment horizontal="center"/>
    </xf>
    <xf numFmtId="0" fontId="18" fillId="4" borderId="4" xfId="2" applyNumberFormat="1" applyFont="1" applyFill="1" applyBorder="1" applyAlignment="1">
      <alignment horizontal="left"/>
    </xf>
    <xf numFmtId="0" fontId="18" fillId="4" borderId="0" xfId="2" applyNumberFormat="1" applyFont="1" applyFill="1" applyBorder="1" applyAlignment="1">
      <alignment horizontal="left"/>
    </xf>
    <xf numFmtId="49" fontId="18" fillId="4" borderId="12" xfId="2" applyNumberFormat="1" applyFont="1" applyFill="1" applyBorder="1" applyAlignment="1">
      <alignment horizontal="left"/>
    </xf>
    <xf numFmtId="49" fontId="18" fillId="4" borderId="13" xfId="2" applyNumberFormat="1" applyFont="1" applyFill="1" applyBorder="1" applyAlignment="1">
      <alignment horizontal="left"/>
    </xf>
    <xf numFmtId="49" fontId="18" fillId="4" borderId="24" xfId="2" applyNumberFormat="1" applyFont="1" applyFill="1" applyBorder="1" applyAlignment="1">
      <alignment horizontal="left"/>
    </xf>
    <xf numFmtId="49" fontId="18" fillId="4" borderId="18" xfId="2" applyNumberFormat="1" applyFont="1" applyFill="1" applyBorder="1" applyAlignment="1">
      <alignment horizontal="left"/>
    </xf>
    <xf numFmtId="49" fontId="18" fillId="4" borderId="19" xfId="2" applyNumberFormat="1" applyFont="1" applyFill="1" applyBorder="1" applyAlignment="1">
      <alignment horizontal="left"/>
    </xf>
    <xf numFmtId="49" fontId="18" fillId="4" borderId="25" xfId="2" applyNumberFormat="1" applyFont="1" applyFill="1" applyBorder="1" applyAlignment="1">
      <alignment horizontal="left"/>
    </xf>
    <xf numFmtId="0" fontId="18" fillId="4" borderId="4" xfId="2696" applyNumberFormat="1" applyFont="1" applyFill="1" applyBorder="1" applyAlignment="1" applyProtection="1">
      <alignment horizontal="left" wrapText="1"/>
      <protection locked="0"/>
    </xf>
    <xf numFmtId="0" fontId="18" fillId="4" borderId="0" xfId="2696" applyNumberFormat="1" applyFont="1" applyFill="1" applyBorder="1" applyAlignment="1" applyProtection="1">
      <alignment horizontal="left" wrapText="1"/>
      <protection locked="0"/>
    </xf>
    <xf numFmtId="0" fontId="18" fillId="4" borderId="26" xfId="2696" applyNumberFormat="1" applyFont="1" applyFill="1" applyBorder="1" applyAlignment="1" applyProtection="1">
      <alignment horizontal="left" wrapText="1"/>
      <protection locked="0"/>
    </xf>
    <xf numFmtId="49" fontId="18" fillId="4" borderId="4" xfId="2696" applyNumberFormat="1" applyFont="1" applyFill="1" applyBorder="1" applyAlignment="1">
      <alignment horizontal="left"/>
    </xf>
    <xf numFmtId="49" fontId="18" fillId="4" borderId="0" xfId="2696" applyNumberFormat="1" applyFont="1" applyFill="1" applyBorder="1" applyAlignment="1">
      <alignment horizontal="left"/>
    </xf>
    <xf numFmtId="49" fontId="18" fillId="4" borderId="26" xfId="2696" applyNumberFormat="1" applyFont="1" applyFill="1" applyBorder="1" applyAlignment="1">
      <alignment horizontal="left"/>
    </xf>
    <xf numFmtId="0" fontId="18" fillId="4" borderId="27" xfId="2" applyNumberFormat="1" applyFont="1" applyFill="1" applyBorder="1" applyAlignment="1">
      <alignment horizontal="left"/>
    </xf>
    <xf numFmtId="0" fontId="18" fillId="4" borderId="28" xfId="2" applyNumberFormat="1" applyFont="1" applyFill="1" applyBorder="1" applyAlignment="1">
      <alignment horizontal="left"/>
    </xf>
    <xf numFmtId="0" fontId="12" fillId="0" borderId="0" xfId="2" applyFont="1" applyBorder="1" applyAlignment="1">
      <alignment horizontal="center"/>
    </xf>
    <xf numFmtId="169" fontId="14" fillId="4" borderId="1" xfId="3" applyFont="1" applyFill="1" applyBorder="1" applyAlignment="1">
      <alignment horizontal="center" vertical="center" wrapText="1"/>
    </xf>
    <xf numFmtId="169" fontId="14" fillId="4" borderId="2" xfId="3" applyFont="1" applyFill="1" applyBorder="1" applyAlignment="1">
      <alignment horizontal="center" vertical="center" wrapText="1"/>
    </xf>
    <xf numFmtId="169" fontId="14" fillId="4" borderId="3" xfId="3" applyFont="1" applyFill="1" applyBorder="1" applyAlignment="1">
      <alignment horizontal="center" vertical="center" wrapText="1"/>
    </xf>
    <xf numFmtId="169" fontId="14" fillId="4" borderId="4" xfId="3" applyFont="1" applyFill="1" applyBorder="1" applyAlignment="1">
      <alignment horizontal="center" vertical="center" wrapText="1"/>
    </xf>
    <xf numFmtId="169" fontId="14" fillId="4" borderId="0" xfId="3" applyFont="1" applyFill="1" applyBorder="1" applyAlignment="1">
      <alignment horizontal="center" vertical="center" wrapText="1"/>
    </xf>
    <xf numFmtId="169" fontId="14" fillId="4" borderId="5" xfId="3" applyFont="1" applyFill="1" applyBorder="1" applyAlignment="1">
      <alignment horizontal="center" vertical="center" wrapText="1"/>
    </xf>
    <xf numFmtId="169" fontId="14" fillId="4" borderId="6" xfId="3" applyFont="1" applyFill="1" applyBorder="1" applyAlignment="1">
      <alignment horizontal="center" vertical="center" wrapText="1"/>
    </xf>
    <xf numFmtId="169" fontId="14" fillId="4" borderId="7" xfId="3" applyFont="1" applyFill="1" applyBorder="1" applyAlignment="1">
      <alignment horizontal="center" vertical="center" wrapText="1"/>
    </xf>
    <xf numFmtId="169" fontId="14" fillId="4" borderId="8" xfId="3" applyFont="1" applyFill="1" applyBorder="1" applyAlignment="1">
      <alignment horizontal="center" vertical="center" wrapText="1"/>
    </xf>
    <xf numFmtId="49" fontId="17" fillId="4" borderId="18" xfId="2" applyNumberFormat="1" applyFont="1" applyFill="1" applyBorder="1" applyAlignment="1">
      <alignment horizontal="left"/>
    </xf>
    <xf numFmtId="49" fontId="17" fillId="4" borderId="19" xfId="2" applyNumberFormat="1" applyFont="1" applyFill="1" applyBorder="1" applyAlignment="1">
      <alignment horizontal="left"/>
    </xf>
    <xf numFmtId="0" fontId="17" fillId="4" borderId="18" xfId="2" applyNumberFormat="1" applyFont="1" applyFill="1" applyBorder="1" applyAlignment="1">
      <alignment horizontal="left"/>
    </xf>
    <xf numFmtId="0" fontId="17" fillId="4" borderId="19" xfId="2" applyNumberFormat="1" applyFont="1" applyFill="1" applyBorder="1" applyAlignment="1">
      <alignment horizontal="left"/>
    </xf>
    <xf numFmtId="0" fontId="18" fillId="4" borderId="14" xfId="2" applyNumberFormat="1" applyFont="1" applyFill="1" applyBorder="1" applyAlignment="1">
      <alignment horizontal="left"/>
    </xf>
    <xf numFmtId="0" fontId="12" fillId="0" borderId="1" xfId="2" applyFont="1" applyBorder="1" applyAlignment="1">
      <alignment horizontal="center"/>
    </xf>
    <xf numFmtId="0" fontId="12" fillId="0" borderId="2" xfId="2" applyFont="1" applyBorder="1" applyAlignment="1">
      <alignment horizontal="center"/>
    </xf>
    <xf numFmtId="0" fontId="18" fillId="4" borderId="4" xfId="2696" applyNumberFormat="1" applyFont="1" applyFill="1" applyBorder="1" applyAlignment="1" applyProtection="1">
      <alignment horizontal="left" vertical="center"/>
      <protection locked="0"/>
    </xf>
    <xf numFmtId="0" fontId="18" fillId="4" borderId="0" xfId="2696" applyNumberFormat="1" applyFont="1" applyFill="1" applyBorder="1" applyAlignment="1" applyProtection="1">
      <alignment horizontal="left" vertical="center"/>
      <protection locked="0"/>
    </xf>
    <xf numFmtId="0" fontId="18" fillId="4" borderId="26" xfId="2696" applyNumberFormat="1" applyFont="1" applyFill="1" applyBorder="1" applyAlignment="1" applyProtection="1">
      <alignment horizontal="left" vertical="center"/>
      <protection locked="0"/>
    </xf>
    <xf numFmtId="0" fontId="18" fillId="4" borderId="29" xfId="2" applyNumberFormat="1" applyFont="1" applyFill="1" applyBorder="1" applyAlignment="1">
      <alignment horizontal="left"/>
    </xf>
  </cellXfs>
  <cellStyles count="2735">
    <cellStyle name="0,0_x000a__x000a_NA_x000a__x000a_" xfId="28"/>
    <cellStyle name="0,0_x000a__x000a_NA_x000a__x000a_ 2" xfId="29"/>
    <cellStyle name="0,0_x000d__x000a_NA_x000d__x000a_" xfId="30"/>
    <cellStyle name="0,0_x000d__x000a_NA_x000d__x000a_ 2" xfId="31"/>
    <cellStyle name="20% - Accent1" xfId="32"/>
    <cellStyle name="20% - Accent2" xfId="33"/>
    <cellStyle name="20% - Accent3" xfId="34"/>
    <cellStyle name="20% - Accent4" xfId="35"/>
    <cellStyle name="20% - Accent5" xfId="36"/>
    <cellStyle name="20% - Accent6" xfId="37"/>
    <cellStyle name="40% - Accent1" xfId="38"/>
    <cellStyle name="40% - Accent2" xfId="39"/>
    <cellStyle name="40% - Accent3" xfId="40"/>
    <cellStyle name="40% - Accent4" xfId="41"/>
    <cellStyle name="40% - Accent5" xfId="42"/>
    <cellStyle name="40% - Accent6" xfId="43"/>
    <cellStyle name="60% - Accent1" xfId="44"/>
    <cellStyle name="60% - Accent2" xfId="45"/>
    <cellStyle name="60% - Accent3" xfId="46"/>
    <cellStyle name="60% - Accent4" xfId="47"/>
    <cellStyle name="60% - Accent5" xfId="48"/>
    <cellStyle name="60% - Accent6" xfId="49"/>
    <cellStyle name="Accent1" xfId="50"/>
    <cellStyle name="Accent2" xfId="51"/>
    <cellStyle name="Accent3" xfId="52"/>
    <cellStyle name="Accent4" xfId="53"/>
    <cellStyle name="Accent5" xfId="54"/>
    <cellStyle name="Accent6" xfId="55"/>
    <cellStyle name="Bad" xfId="56"/>
    <cellStyle name="Calculation" xfId="57"/>
    <cellStyle name="Check Cell" xfId="58"/>
    <cellStyle name="Comma" xfId="59"/>
    <cellStyle name="Comma 2" xfId="60"/>
    <cellStyle name="Comma0" xfId="61"/>
    <cellStyle name="Comma0 2" xfId="62"/>
    <cellStyle name="Currency" xfId="63"/>
    <cellStyle name="Currency 2" xfId="64"/>
    <cellStyle name="Currency0" xfId="65"/>
    <cellStyle name="Currency0 2" xfId="66"/>
    <cellStyle name="Encabezado 1" xfId="67"/>
    <cellStyle name="Estilo 1" xfId="68"/>
    <cellStyle name="Euro" xfId="69"/>
    <cellStyle name="Euro 2" xfId="70"/>
    <cellStyle name="Explanatory Text" xfId="71"/>
    <cellStyle name="Fecha" xfId="72"/>
    <cellStyle name="Fecha 2" xfId="73"/>
    <cellStyle name="Fixed" xfId="74"/>
    <cellStyle name="Fixed 2" xfId="75"/>
    <cellStyle name="Good" xfId="76"/>
    <cellStyle name="Heading 1" xfId="77"/>
    <cellStyle name="Heading 1 2" xfId="78"/>
    <cellStyle name="Heading 2" xfId="79"/>
    <cellStyle name="Heading 2 2" xfId="80"/>
    <cellStyle name="Heading 3" xfId="81"/>
    <cellStyle name="Heading 4" xfId="82"/>
    <cellStyle name="Input" xfId="83"/>
    <cellStyle name="Linked Cell" xfId="84"/>
    <cellStyle name="Millares" xfId="1" builtinId="3"/>
    <cellStyle name="Millares [0] 2" xfId="85"/>
    <cellStyle name="Millares [0] 2 10" xfId="86"/>
    <cellStyle name="Millares [0] 2 10 2" xfId="87"/>
    <cellStyle name="Millares [0] 2 10 2 2" xfId="88"/>
    <cellStyle name="Millares [0] 2 10 3" xfId="89"/>
    <cellStyle name="Millares [0] 2 10 3 2" xfId="90"/>
    <cellStyle name="Millares [0] 2 10 4" xfId="91"/>
    <cellStyle name="Millares [0] 2 10 4 2" xfId="92"/>
    <cellStyle name="Millares [0] 2 10 5" xfId="93"/>
    <cellStyle name="Millares [0] 2 10_Presupuesto original" xfId="94"/>
    <cellStyle name="Millares [0] 2 11" xfId="95"/>
    <cellStyle name="Millares [0] 2 11 2" xfId="96"/>
    <cellStyle name="Millares [0] 2 12" xfId="97"/>
    <cellStyle name="Millares [0] 2 2" xfId="98"/>
    <cellStyle name="Millares [0] 2 2 2" xfId="99"/>
    <cellStyle name="Millares [0] 2 2 2 2" xfId="100"/>
    <cellStyle name="Millares [0] 2 2 3" xfId="101"/>
    <cellStyle name="Millares [0] 2 2_Presupuesto original" xfId="102"/>
    <cellStyle name="Millares [0] 2 3" xfId="103"/>
    <cellStyle name="Millares [0] 2 3 10" xfId="104"/>
    <cellStyle name="Millares [0] 2 3 2" xfId="105"/>
    <cellStyle name="Millares [0] 2 3 2 2" xfId="106"/>
    <cellStyle name="Millares [0] 2 3 2 2 2" xfId="107"/>
    <cellStyle name="Millares [0] 2 3 2 2 2 2" xfId="108"/>
    <cellStyle name="Millares [0] 2 3 2 2 3" xfId="109"/>
    <cellStyle name="Millares [0] 2 3 2 2 3 2" xfId="110"/>
    <cellStyle name="Millares [0] 2 3 2 2 3 2 2" xfId="111"/>
    <cellStyle name="Millares [0] 2 3 2 2 3 3" xfId="112"/>
    <cellStyle name="Millares [0] 2 3 2 2 3 3 2" xfId="113"/>
    <cellStyle name="Millares [0] 2 3 2 2 3 4" xfId="114"/>
    <cellStyle name="Millares [0] 2 3 2 2 3 4 2" xfId="115"/>
    <cellStyle name="Millares [0] 2 3 2 2 3 5" xfId="116"/>
    <cellStyle name="Millares [0] 2 3 2 2 3_Presupuesto original" xfId="117"/>
    <cellStyle name="Millares [0] 2 3 2 2 4" xfId="118"/>
    <cellStyle name="Millares [0] 2 3 2 2 4 2" xfId="119"/>
    <cellStyle name="Millares [0] 2 3 2 2 4 2 2" xfId="120"/>
    <cellStyle name="Millares [0] 2 3 2 2 4 3" xfId="121"/>
    <cellStyle name="Millares [0] 2 3 2 2 4 3 2" xfId="122"/>
    <cellStyle name="Millares [0] 2 3 2 2 4 4" xfId="123"/>
    <cellStyle name="Millares [0] 2 3 2 2 4 4 2" xfId="124"/>
    <cellStyle name="Millares [0] 2 3 2 2 4 5" xfId="125"/>
    <cellStyle name="Millares [0] 2 3 2 2 4_Presupuesto original" xfId="126"/>
    <cellStyle name="Millares [0] 2 3 2 2 5" xfId="127"/>
    <cellStyle name="Millares [0] 2 3 2 2 5 2" xfId="128"/>
    <cellStyle name="Millares [0] 2 3 2 2 6" xfId="129"/>
    <cellStyle name="Millares [0] 2 3 2 2_Presupuesto original" xfId="130"/>
    <cellStyle name="Millares [0] 2 3 2 3" xfId="131"/>
    <cellStyle name="Millares [0] 2 3 2 3 2" xfId="132"/>
    <cellStyle name="Millares [0] 2 3 2 3 2 2" xfId="133"/>
    <cellStyle name="Millares [0] 2 3 2 3 3" xfId="134"/>
    <cellStyle name="Millares [0] 2 3 2 3 3 2" xfId="135"/>
    <cellStyle name="Millares [0] 2 3 2 3 3 2 2" xfId="136"/>
    <cellStyle name="Millares [0] 2 3 2 3 3 3" xfId="137"/>
    <cellStyle name="Millares [0] 2 3 2 3 3 3 2" xfId="138"/>
    <cellStyle name="Millares [0] 2 3 2 3 3 4" xfId="139"/>
    <cellStyle name="Millares [0] 2 3 2 3 3 4 2" xfId="140"/>
    <cellStyle name="Millares [0] 2 3 2 3 3 5" xfId="141"/>
    <cellStyle name="Millares [0] 2 3 2 3 3_Presupuesto original" xfId="142"/>
    <cellStyle name="Millares [0] 2 3 2 3 4" xfId="143"/>
    <cellStyle name="Millares [0] 2 3 2 3 4 2" xfId="144"/>
    <cellStyle name="Millares [0] 2 3 2 3 4 2 2" xfId="145"/>
    <cellStyle name="Millares [0] 2 3 2 3 4 3" xfId="146"/>
    <cellStyle name="Millares [0] 2 3 2 3 4 3 2" xfId="147"/>
    <cellStyle name="Millares [0] 2 3 2 3 4 4" xfId="148"/>
    <cellStyle name="Millares [0] 2 3 2 3 4 4 2" xfId="149"/>
    <cellStyle name="Millares [0] 2 3 2 3 4 5" xfId="150"/>
    <cellStyle name="Millares [0] 2 3 2 3 4_Presupuesto original" xfId="151"/>
    <cellStyle name="Millares [0] 2 3 2 3 5" xfId="152"/>
    <cellStyle name="Millares [0] 2 3 2 3 5 2" xfId="153"/>
    <cellStyle name="Millares [0] 2 3 2 3 6" xfId="154"/>
    <cellStyle name="Millares [0] 2 3 2 3_Presupuesto original" xfId="155"/>
    <cellStyle name="Millares [0] 2 3 2 4" xfId="156"/>
    <cellStyle name="Millares [0] 2 3 2 4 2" xfId="157"/>
    <cellStyle name="Millares [0] 2 3 2 5" xfId="158"/>
    <cellStyle name="Millares [0] 2 3 2 5 2" xfId="159"/>
    <cellStyle name="Millares [0] 2 3 2 5 2 2" xfId="160"/>
    <cellStyle name="Millares [0] 2 3 2 5 3" xfId="161"/>
    <cellStyle name="Millares [0] 2 3 2 5 3 2" xfId="162"/>
    <cellStyle name="Millares [0] 2 3 2 5 4" xfId="163"/>
    <cellStyle name="Millares [0] 2 3 2 5 4 2" xfId="164"/>
    <cellStyle name="Millares [0] 2 3 2 5 5" xfId="165"/>
    <cellStyle name="Millares [0] 2 3 2 5_Presupuesto original" xfId="166"/>
    <cellStyle name="Millares [0] 2 3 2 6" xfId="167"/>
    <cellStyle name="Millares [0] 2 3 2 6 2" xfId="168"/>
    <cellStyle name="Millares [0] 2 3 2 6 2 2" xfId="169"/>
    <cellStyle name="Millares [0] 2 3 2 6 3" xfId="170"/>
    <cellStyle name="Millares [0] 2 3 2 6 3 2" xfId="171"/>
    <cellStyle name="Millares [0] 2 3 2 6 4" xfId="172"/>
    <cellStyle name="Millares [0] 2 3 2 6 4 2" xfId="173"/>
    <cellStyle name="Millares [0] 2 3 2 6 5" xfId="174"/>
    <cellStyle name="Millares [0] 2 3 2 6_Presupuesto original" xfId="175"/>
    <cellStyle name="Millares [0] 2 3 2 7" xfId="176"/>
    <cellStyle name="Millares [0] 2 3 2 7 2" xfId="177"/>
    <cellStyle name="Millares [0] 2 3 2 8" xfId="178"/>
    <cellStyle name="Millares [0] 2 3 2_Presupuesto original" xfId="179"/>
    <cellStyle name="Millares [0] 2 3 3" xfId="180"/>
    <cellStyle name="Millares [0] 2 3 3 2" xfId="181"/>
    <cellStyle name="Millares [0] 2 3 3 2 2" xfId="182"/>
    <cellStyle name="Millares [0] 2 3 3 2 2 2" xfId="183"/>
    <cellStyle name="Millares [0] 2 3 3 2 3" xfId="184"/>
    <cellStyle name="Millares [0] 2 3 3 2 3 2" xfId="185"/>
    <cellStyle name="Millares [0] 2 3 3 2 3 2 2" xfId="186"/>
    <cellStyle name="Millares [0] 2 3 3 2 3 3" xfId="187"/>
    <cellStyle name="Millares [0] 2 3 3 2 3 3 2" xfId="188"/>
    <cellStyle name="Millares [0] 2 3 3 2 3 4" xfId="189"/>
    <cellStyle name="Millares [0] 2 3 3 2 3 4 2" xfId="190"/>
    <cellStyle name="Millares [0] 2 3 3 2 3 5" xfId="191"/>
    <cellStyle name="Millares [0] 2 3 3 2 3_Presupuesto original" xfId="192"/>
    <cellStyle name="Millares [0] 2 3 3 2 4" xfId="193"/>
    <cellStyle name="Millares [0] 2 3 3 2 4 2" xfId="194"/>
    <cellStyle name="Millares [0] 2 3 3 2 4 2 2" xfId="195"/>
    <cellStyle name="Millares [0] 2 3 3 2 4 3" xfId="196"/>
    <cellStyle name="Millares [0] 2 3 3 2 4 3 2" xfId="197"/>
    <cellStyle name="Millares [0] 2 3 3 2 4 4" xfId="198"/>
    <cellStyle name="Millares [0] 2 3 3 2 4 4 2" xfId="199"/>
    <cellStyle name="Millares [0] 2 3 3 2 4 5" xfId="200"/>
    <cellStyle name="Millares [0] 2 3 3 2 4_Presupuesto original" xfId="201"/>
    <cellStyle name="Millares [0] 2 3 3 2 5" xfId="202"/>
    <cellStyle name="Millares [0] 2 3 3 2 5 2" xfId="203"/>
    <cellStyle name="Millares [0] 2 3 3 2 6" xfId="204"/>
    <cellStyle name="Millares [0] 2 3 3 2_Presupuesto original" xfId="205"/>
    <cellStyle name="Millares [0] 2 3 3 3" xfId="206"/>
    <cellStyle name="Millares [0] 2 3 3 3 2" xfId="207"/>
    <cellStyle name="Millares [0] 2 3 3 3 2 2" xfId="208"/>
    <cellStyle name="Millares [0] 2 3 3 3 3" xfId="209"/>
    <cellStyle name="Millares [0] 2 3 3 3 3 2" xfId="210"/>
    <cellStyle name="Millares [0] 2 3 3 3 3 2 2" xfId="211"/>
    <cellStyle name="Millares [0] 2 3 3 3 3 3" xfId="212"/>
    <cellStyle name="Millares [0] 2 3 3 3 3 3 2" xfId="213"/>
    <cellStyle name="Millares [0] 2 3 3 3 3 4" xfId="214"/>
    <cellStyle name="Millares [0] 2 3 3 3 3 4 2" xfId="215"/>
    <cellStyle name="Millares [0] 2 3 3 3 3 5" xfId="216"/>
    <cellStyle name="Millares [0] 2 3 3 3 3_Presupuesto original" xfId="217"/>
    <cellStyle name="Millares [0] 2 3 3 3 4" xfId="218"/>
    <cellStyle name="Millares [0] 2 3 3 3 4 2" xfId="219"/>
    <cellStyle name="Millares [0] 2 3 3 3 4 2 2" xfId="220"/>
    <cellStyle name="Millares [0] 2 3 3 3 4 3" xfId="221"/>
    <cellStyle name="Millares [0] 2 3 3 3 4 3 2" xfId="222"/>
    <cellStyle name="Millares [0] 2 3 3 3 4 4" xfId="223"/>
    <cellStyle name="Millares [0] 2 3 3 3 4 4 2" xfId="224"/>
    <cellStyle name="Millares [0] 2 3 3 3 4 5" xfId="225"/>
    <cellStyle name="Millares [0] 2 3 3 3 4_Presupuesto original" xfId="226"/>
    <cellStyle name="Millares [0] 2 3 3 3 5" xfId="227"/>
    <cellStyle name="Millares [0] 2 3 3 3 5 2" xfId="228"/>
    <cellStyle name="Millares [0] 2 3 3 3 6" xfId="229"/>
    <cellStyle name="Millares [0] 2 3 3 3_Presupuesto original" xfId="230"/>
    <cellStyle name="Millares [0] 2 3 3 4" xfId="231"/>
    <cellStyle name="Millares [0] 2 3 3 4 2" xfId="232"/>
    <cellStyle name="Millares [0] 2 3 3 5" xfId="233"/>
    <cellStyle name="Millares [0] 2 3 3 5 2" xfId="234"/>
    <cellStyle name="Millares [0] 2 3 3 5 2 2" xfId="235"/>
    <cellStyle name="Millares [0] 2 3 3 5 3" xfId="236"/>
    <cellStyle name="Millares [0] 2 3 3 5 3 2" xfId="237"/>
    <cellStyle name="Millares [0] 2 3 3 5 4" xfId="238"/>
    <cellStyle name="Millares [0] 2 3 3 5 4 2" xfId="239"/>
    <cellStyle name="Millares [0] 2 3 3 5 5" xfId="240"/>
    <cellStyle name="Millares [0] 2 3 3 5_Presupuesto original" xfId="241"/>
    <cellStyle name="Millares [0] 2 3 3 6" xfId="242"/>
    <cellStyle name="Millares [0] 2 3 3 6 2" xfId="243"/>
    <cellStyle name="Millares [0] 2 3 3 6 2 2" xfId="244"/>
    <cellStyle name="Millares [0] 2 3 3 6 3" xfId="245"/>
    <cellStyle name="Millares [0] 2 3 3 6 3 2" xfId="246"/>
    <cellStyle name="Millares [0] 2 3 3 6 4" xfId="247"/>
    <cellStyle name="Millares [0] 2 3 3 6 4 2" xfId="248"/>
    <cellStyle name="Millares [0] 2 3 3 6 5" xfId="249"/>
    <cellStyle name="Millares [0] 2 3 3 6_Presupuesto original" xfId="250"/>
    <cellStyle name="Millares [0] 2 3 3 7" xfId="251"/>
    <cellStyle name="Millares [0] 2 3 3 7 2" xfId="252"/>
    <cellStyle name="Millares [0] 2 3 3 8" xfId="253"/>
    <cellStyle name="Millares [0] 2 3 3_Presupuesto original" xfId="254"/>
    <cellStyle name="Millares [0] 2 3 4" xfId="255"/>
    <cellStyle name="Millares [0] 2 3 4 2" xfId="256"/>
    <cellStyle name="Millares [0] 2 3 4 2 2" xfId="257"/>
    <cellStyle name="Millares [0] 2 3 4 3" xfId="258"/>
    <cellStyle name="Millares [0] 2 3 4 3 2" xfId="259"/>
    <cellStyle name="Millares [0] 2 3 4 3 2 2" xfId="260"/>
    <cellStyle name="Millares [0] 2 3 4 3 3" xfId="261"/>
    <cellStyle name="Millares [0] 2 3 4 3 3 2" xfId="262"/>
    <cellStyle name="Millares [0] 2 3 4 3 4" xfId="263"/>
    <cellStyle name="Millares [0] 2 3 4 3 4 2" xfId="264"/>
    <cellStyle name="Millares [0] 2 3 4 3 5" xfId="265"/>
    <cellStyle name="Millares [0] 2 3 4 3_Presupuesto original" xfId="266"/>
    <cellStyle name="Millares [0] 2 3 4 4" xfId="267"/>
    <cellStyle name="Millares [0] 2 3 4 4 2" xfId="268"/>
    <cellStyle name="Millares [0] 2 3 4 4 2 2" xfId="269"/>
    <cellStyle name="Millares [0] 2 3 4 4 3" xfId="270"/>
    <cellStyle name="Millares [0] 2 3 4 4 3 2" xfId="271"/>
    <cellStyle name="Millares [0] 2 3 4 4 4" xfId="272"/>
    <cellStyle name="Millares [0] 2 3 4 4 4 2" xfId="273"/>
    <cellStyle name="Millares [0] 2 3 4 4 5" xfId="274"/>
    <cellStyle name="Millares [0] 2 3 4 4_Presupuesto original" xfId="275"/>
    <cellStyle name="Millares [0] 2 3 4 5" xfId="276"/>
    <cellStyle name="Millares [0] 2 3 4 5 2" xfId="277"/>
    <cellStyle name="Millares [0] 2 3 4 6" xfId="278"/>
    <cellStyle name="Millares [0] 2 3 4_Presupuesto original" xfId="279"/>
    <cellStyle name="Millares [0] 2 3 5" xfId="280"/>
    <cellStyle name="Millares [0] 2 3 5 2" xfId="281"/>
    <cellStyle name="Millares [0] 2 3 5 2 2" xfId="282"/>
    <cellStyle name="Millares [0] 2 3 5 3" xfId="283"/>
    <cellStyle name="Millares [0] 2 3 5 3 2" xfId="284"/>
    <cellStyle name="Millares [0] 2 3 5 3 2 2" xfId="285"/>
    <cellStyle name="Millares [0] 2 3 5 3 3" xfId="286"/>
    <cellStyle name="Millares [0] 2 3 5 3 3 2" xfId="287"/>
    <cellStyle name="Millares [0] 2 3 5 3 4" xfId="288"/>
    <cellStyle name="Millares [0] 2 3 5 3 4 2" xfId="289"/>
    <cellStyle name="Millares [0] 2 3 5 3 5" xfId="290"/>
    <cellStyle name="Millares [0] 2 3 5 3_Presupuesto original" xfId="291"/>
    <cellStyle name="Millares [0] 2 3 5 4" xfId="292"/>
    <cellStyle name="Millares [0] 2 3 5 4 2" xfId="293"/>
    <cellStyle name="Millares [0] 2 3 5 4 2 2" xfId="294"/>
    <cellStyle name="Millares [0] 2 3 5 4 3" xfId="295"/>
    <cellStyle name="Millares [0] 2 3 5 4 3 2" xfId="296"/>
    <cellStyle name="Millares [0] 2 3 5 4 4" xfId="297"/>
    <cellStyle name="Millares [0] 2 3 5 4 4 2" xfId="298"/>
    <cellStyle name="Millares [0] 2 3 5 4 5" xfId="299"/>
    <cellStyle name="Millares [0] 2 3 5 4_Presupuesto original" xfId="300"/>
    <cellStyle name="Millares [0] 2 3 5 5" xfId="301"/>
    <cellStyle name="Millares [0] 2 3 5 5 2" xfId="302"/>
    <cellStyle name="Millares [0] 2 3 5 6" xfId="303"/>
    <cellStyle name="Millares [0] 2 3 5_Presupuesto original" xfId="304"/>
    <cellStyle name="Millares [0] 2 3 6" xfId="305"/>
    <cellStyle name="Millares [0] 2 3 6 2" xfId="306"/>
    <cellStyle name="Millares [0] 2 3 7" xfId="307"/>
    <cellStyle name="Millares [0] 2 3 7 2" xfId="308"/>
    <cellStyle name="Millares [0] 2 3 7 2 2" xfId="309"/>
    <cellStyle name="Millares [0] 2 3 7 3" xfId="310"/>
    <cellStyle name="Millares [0] 2 3 7 3 2" xfId="311"/>
    <cellStyle name="Millares [0] 2 3 7 4" xfId="312"/>
    <cellStyle name="Millares [0] 2 3 7 4 2" xfId="313"/>
    <cellStyle name="Millares [0] 2 3 7 5" xfId="314"/>
    <cellStyle name="Millares [0] 2 3 7_Presupuesto original" xfId="315"/>
    <cellStyle name="Millares [0] 2 3 8" xfId="316"/>
    <cellStyle name="Millares [0] 2 3 8 2" xfId="317"/>
    <cellStyle name="Millares [0] 2 3 8 2 2" xfId="318"/>
    <cellStyle name="Millares [0] 2 3 8 3" xfId="319"/>
    <cellStyle name="Millares [0] 2 3 8 3 2" xfId="320"/>
    <cellStyle name="Millares [0] 2 3 8 4" xfId="321"/>
    <cellStyle name="Millares [0] 2 3 8 4 2" xfId="322"/>
    <cellStyle name="Millares [0] 2 3 8 5" xfId="323"/>
    <cellStyle name="Millares [0] 2 3 8_Presupuesto original" xfId="324"/>
    <cellStyle name="Millares [0] 2 3 9" xfId="325"/>
    <cellStyle name="Millares [0] 2 3 9 2" xfId="326"/>
    <cellStyle name="Millares [0] 2 3_Presupuesto original" xfId="327"/>
    <cellStyle name="Millares [0] 2 4" xfId="328"/>
    <cellStyle name="Millares [0] 2 4 2" xfId="329"/>
    <cellStyle name="Millares [0] 2 4 2 2" xfId="330"/>
    <cellStyle name="Millares [0] 2 4 2 2 2" xfId="331"/>
    <cellStyle name="Millares [0] 2 4 2 3" xfId="332"/>
    <cellStyle name="Millares [0] 2 4 2 3 2" xfId="333"/>
    <cellStyle name="Millares [0] 2 4 2 3 2 2" xfId="334"/>
    <cellStyle name="Millares [0] 2 4 2 3 3" xfId="335"/>
    <cellStyle name="Millares [0] 2 4 2 3 3 2" xfId="336"/>
    <cellStyle name="Millares [0] 2 4 2 3 4" xfId="337"/>
    <cellStyle name="Millares [0] 2 4 2 3 4 2" xfId="338"/>
    <cellStyle name="Millares [0] 2 4 2 3 5" xfId="339"/>
    <cellStyle name="Millares [0] 2 4 2 3_Presupuesto original" xfId="340"/>
    <cellStyle name="Millares [0] 2 4 2 4" xfId="341"/>
    <cellStyle name="Millares [0] 2 4 2 4 2" xfId="342"/>
    <cellStyle name="Millares [0] 2 4 2 4 2 2" xfId="343"/>
    <cellStyle name="Millares [0] 2 4 2 4 3" xfId="344"/>
    <cellStyle name="Millares [0] 2 4 2 4 3 2" xfId="345"/>
    <cellStyle name="Millares [0] 2 4 2 4 4" xfId="346"/>
    <cellStyle name="Millares [0] 2 4 2 4 4 2" xfId="347"/>
    <cellStyle name="Millares [0] 2 4 2 4 5" xfId="348"/>
    <cellStyle name="Millares [0] 2 4 2 4_Presupuesto original" xfId="349"/>
    <cellStyle name="Millares [0] 2 4 2 5" xfId="350"/>
    <cellStyle name="Millares [0] 2 4 2 5 2" xfId="351"/>
    <cellStyle name="Millares [0] 2 4 2 6" xfId="352"/>
    <cellStyle name="Millares [0] 2 4 2_Presupuesto original" xfId="353"/>
    <cellStyle name="Millares [0] 2 4 3" xfId="354"/>
    <cellStyle name="Millares [0] 2 4 3 2" xfId="355"/>
    <cellStyle name="Millares [0] 2 4 3 2 2" xfId="356"/>
    <cellStyle name="Millares [0] 2 4 3 3" xfId="357"/>
    <cellStyle name="Millares [0] 2 4 3 3 2" xfId="358"/>
    <cellStyle name="Millares [0] 2 4 3 3 2 2" xfId="359"/>
    <cellStyle name="Millares [0] 2 4 3 3 3" xfId="360"/>
    <cellStyle name="Millares [0] 2 4 3 3 3 2" xfId="361"/>
    <cellStyle name="Millares [0] 2 4 3 3 4" xfId="362"/>
    <cellStyle name="Millares [0] 2 4 3 3 4 2" xfId="363"/>
    <cellStyle name="Millares [0] 2 4 3 3 5" xfId="364"/>
    <cellStyle name="Millares [0] 2 4 3 3_Presupuesto original" xfId="365"/>
    <cellStyle name="Millares [0] 2 4 3 4" xfId="366"/>
    <cellStyle name="Millares [0] 2 4 3 4 2" xfId="367"/>
    <cellStyle name="Millares [0] 2 4 3 4 2 2" xfId="368"/>
    <cellStyle name="Millares [0] 2 4 3 4 3" xfId="369"/>
    <cellStyle name="Millares [0] 2 4 3 4 3 2" xfId="370"/>
    <cellStyle name="Millares [0] 2 4 3 4 4" xfId="371"/>
    <cellStyle name="Millares [0] 2 4 3 4 4 2" xfId="372"/>
    <cellStyle name="Millares [0] 2 4 3 4 5" xfId="373"/>
    <cellStyle name="Millares [0] 2 4 3 4_Presupuesto original" xfId="374"/>
    <cellStyle name="Millares [0] 2 4 3 5" xfId="375"/>
    <cellStyle name="Millares [0] 2 4 3 5 2" xfId="376"/>
    <cellStyle name="Millares [0] 2 4 3 6" xfId="377"/>
    <cellStyle name="Millares [0] 2 4 3_Presupuesto original" xfId="378"/>
    <cellStyle name="Millares [0] 2 4 4" xfId="379"/>
    <cellStyle name="Millares [0] 2 4 4 2" xfId="380"/>
    <cellStyle name="Millares [0] 2 4 5" xfId="381"/>
    <cellStyle name="Millares [0] 2 4 5 2" xfId="382"/>
    <cellStyle name="Millares [0] 2 4 5 2 2" xfId="383"/>
    <cellStyle name="Millares [0] 2 4 5 3" xfId="384"/>
    <cellStyle name="Millares [0] 2 4 5 3 2" xfId="385"/>
    <cellStyle name="Millares [0] 2 4 5 4" xfId="386"/>
    <cellStyle name="Millares [0] 2 4 5 4 2" xfId="387"/>
    <cellStyle name="Millares [0] 2 4 5 5" xfId="388"/>
    <cellStyle name="Millares [0] 2 4 5_Presupuesto original" xfId="389"/>
    <cellStyle name="Millares [0] 2 4 6" xfId="390"/>
    <cellStyle name="Millares [0] 2 4 6 2" xfId="391"/>
    <cellStyle name="Millares [0] 2 4 6 2 2" xfId="392"/>
    <cellStyle name="Millares [0] 2 4 6 3" xfId="393"/>
    <cellStyle name="Millares [0] 2 4 6 3 2" xfId="394"/>
    <cellStyle name="Millares [0] 2 4 6 4" xfId="395"/>
    <cellStyle name="Millares [0] 2 4 6 4 2" xfId="396"/>
    <cellStyle name="Millares [0] 2 4 6 5" xfId="397"/>
    <cellStyle name="Millares [0] 2 4 6_Presupuesto original" xfId="398"/>
    <cellStyle name="Millares [0] 2 4 7" xfId="399"/>
    <cellStyle name="Millares [0] 2 4 7 2" xfId="400"/>
    <cellStyle name="Millares [0] 2 4 8" xfId="401"/>
    <cellStyle name="Millares [0] 2 4_Presupuesto original" xfId="402"/>
    <cellStyle name="Millares [0] 2 5" xfId="403"/>
    <cellStyle name="Millares [0] 2 5 2" xfId="404"/>
    <cellStyle name="Millares [0] 2 5 2 2" xfId="405"/>
    <cellStyle name="Millares [0] 2 5 2 2 2" xfId="406"/>
    <cellStyle name="Millares [0] 2 5 2 3" xfId="407"/>
    <cellStyle name="Millares [0] 2 5 2 3 2" xfId="408"/>
    <cellStyle name="Millares [0] 2 5 2 3 2 2" xfId="409"/>
    <cellStyle name="Millares [0] 2 5 2 3 3" xfId="410"/>
    <cellStyle name="Millares [0] 2 5 2 3 3 2" xfId="411"/>
    <cellStyle name="Millares [0] 2 5 2 3 4" xfId="412"/>
    <cellStyle name="Millares [0] 2 5 2 3 4 2" xfId="413"/>
    <cellStyle name="Millares [0] 2 5 2 3 5" xfId="414"/>
    <cellStyle name="Millares [0] 2 5 2 3_Presupuesto original" xfId="415"/>
    <cellStyle name="Millares [0] 2 5 2 4" xfId="416"/>
    <cellStyle name="Millares [0] 2 5 2 4 2" xfId="417"/>
    <cellStyle name="Millares [0] 2 5 2 4 2 2" xfId="418"/>
    <cellStyle name="Millares [0] 2 5 2 4 3" xfId="419"/>
    <cellStyle name="Millares [0] 2 5 2 4 3 2" xfId="420"/>
    <cellStyle name="Millares [0] 2 5 2 4 4" xfId="421"/>
    <cellStyle name="Millares [0] 2 5 2 4 4 2" xfId="422"/>
    <cellStyle name="Millares [0] 2 5 2 4 5" xfId="423"/>
    <cellStyle name="Millares [0] 2 5 2 4_Presupuesto original" xfId="424"/>
    <cellStyle name="Millares [0] 2 5 2 5" xfId="425"/>
    <cellStyle name="Millares [0] 2 5 2 5 2" xfId="426"/>
    <cellStyle name="Millares [0] 2 5 2 6" xfId="427"/>
    <cellStyle name="Millares [0] 2 5 2_Presupuesto original" xfId="428"/>
    <cellStyle name="Millares [0] 2 5 3" xfId="429"/>
    <cellStyle name="Millares [0] 2 5 3 2" xfId="430"/>
    <cellStyle name="Millares [0] 2 5 3 2 2" xfId="431"/>
    <cellStyle name="Millares [0] 2 5 3 3" xfId="432"/>
    <cellStyle name="Millares [0] 2 5 3 3 2" xfId="433"/>
    <cellStyle name="Millares [0] 2 5 3 3 2 2" xfId="434"/>
    <cellStyle name="Millares [0] 2 5 3 3 3" xfId="435"/>
    <cellStyle name="Millares [0] 2 5 3 3 3 2" xfId="436"/>
    <cellStyle name="Millares [0] 2 5 3 3 4" xfId="437"/>
    <cellStyle name="Millares [0] 2 5 3 3 4 2" xfId="438"/>
    <cellStyle name="Millares [0] 2 5 3 3 5" xfId="439"/>
    <cellStyle name="Millares [0] 2 5 3 3_Presupuesto original" xfId="440"/>
    <cellStyle name="Millares [0] 2 5 3 4" xfId="441"/>
    <cellStyle name="Millares [0] 2 5 3 4 2" xfId="442"/>
    <cellStyle name="Millares [0] 2 5 3 4 2 2" xfId="443"/>
    <cellStyle name="Millares [0] 2 5 3 4 3" xfId="444"/>
    <cellStyle name="Millares [0] 2 5 3 4 3 2" xfId="445"/>
    <cellStyle name="Millares [0] 2 5 3 4 4" xfId="446"/>
    <cellStyle name="Millares [0] 2 5 3 4 4 2" xfId="447"/>
    <cellStyle name="Millares [0] 2 5 3 4 5" xfId="448"/>
    <cellStyle name="Millares [0] 2 5 3 4_Presupuesto original" xfId="449"/>
    <cellStyle name="Millares [0] 2 5 3 5" xfId="450"/>
    <cellStyle name="Millares [0] 2 5 3 5 2" xfId="451"/>
    <cellStyle name="Millares [0] 2 5 3 6" xfId="452"/>
    <cellStyle name="Millares [0] 2 5 3_Presupuesto original" xfId="453"/>
    <cellStyle name="Millares [0] 2 5 4" xfId="454"/>
    <cellStyle name="Millares [0] 2 5 4 2" xfId="455"/>
    <cellStyle name="Millares [0] 2 5 5" xfId="456"/>
    <cellStyle name="Millares [0] 2 5 5 2" xfId="457"/>
    <cellStyle name="Millares [0] 2 5 5 2 2" xfId="458"/>
    <cellStyle name="Millares [0] 2 5 5 3" xfId="459"/>
    <cellStyle name="Millares [0] 2 5 5 3 2" xfId="460"/>
    <cellStyle name="Millares [0] 2 5 5 4" xfId="461"/>
    <cellStyle name="Millares [0] 2 5 5 4 2" xfId="462"/>
    <cellStyle name="Millares [0] 2 5 5 5" xfId="463"/>
    <cellStyle name="Millares [0] 2 5 5_Presupuesto original" xfId="464"/>
    <cellStyle name="Millares [0] 2 5 6" xfId="465"/>
    <cellStyle name="Millares [0] 2 5 6 2" xfId="466"/>
    <cellStyle name="Millares [0] 2 5 6 2 2" xfId="467"/>
    <cellStyle name="Millares [0] 2 5 6 3" xfId="468"/>
    <cellStyle name="Millares [0] 2 5 6 3 2" xfId="469"/>
    <cellStyle name="Millares [0] 2 5 6 4" xfId="470"/>
    <cellStyle name="Millares [0] 2 5 6 4 2" xfId="471"/>
    <cellStyle name="Millares [0] 2 5 6 5" xfId="472"/>
    <cellStyle name="Millares [0] 2 5 6_Presupuesto original" xfId="473"/>
    <cellStyle name="Millares [0] 2 5 7" xfId="474"/>
    <cellStyle name="Millares [0] 2 5 7 2" xfId="475"/>
    <cellStyle name="Millares [0] 2 5 8" xfId="476"/>
    <cellStyle name="Millares [0] 2 5_Presupuesto original" xfId="477"/>
    <cellStyle name="Millares [0] 2 6" xfId="478"/>
    <cellStyle name="Millares [0] 2 6 2" xfId="479"/>
    <cellStyle name="Millares [0] 2 6 2 2" xfId="480"/>
    <cellStyle name="Millares [0] 2 6 3" xfId="481"/>
    <cellStyle name="Millares [0] 2 6 3 2" xfId="482"/>
    <cellStyle name="Millares [0] 2 6 3 2 2" xfId="483"/>
    <cellStyle name="Millares [0] 2 6 3 3" xfId="484"/>
    <cellStyle name="Millares [0] 2 6 3 3 2" xfId="485"/>
    <cellStyle name="Millares [0] 2 6 3 4" xfId="486"/>
    <cellStyle name="Millares [0] 2 6 3 4 2" xfId="487"/>
    <cellStyle name="Millares [0] 2 6 3 5" xfId="488"/>
    <cellStyle name="Millares [0] 2 6 3_Presupuesto original" xfId="489"/>
    <cellStyle name="Millares [0] 2 6 4" xfId="490"/>
    <cellStyle name="Millares [0] 2 6 4 2" xfId="491"/>
    <cellStyle name="Millares [0] 2 6 4 2 2" xfId="492"/>
    <cellStyle name="Millares [0] 2 6 4 3" xfId="493"/>
    <cellStyle name="Millares [0] 2 6 4 3 2" xfId="494"/>
    <cellStyle name="Millares [0] 2 6 4 4" xfId="495"/>
    <cellStyle name="Millares [0] 2 6 4 4 2" xfId="496"/>
    <cellStyle name="Millares [0] 2 6 4 5" xfId="497"/>
    <cellStyle name="Millares [0] 2 6 4_Presupuesto original" xfId="498"/>
    <cellStyle name="Millares [0] 2 6 5" xfId="499"/>
    <cellStyle name="Millares [0] 2 6 5 2" xfId="500"/>
    <cellStyle name="Millares [0] 2 6 6" xfId="501"/>
    <cellStyle name="Millares [0] 2 6_Presupuesto original" xfId="502"/>
    <cellStyle name="Millares [0] 2 7" xfId="503"/>
    <cellStyle name="Millares [0] 2 7 2" xfId="504"/>
    <cellStyle name="Millares [0] 2 7 2 2" xfId="505"/>
    <cellStyle name="Millares [0] 2 7 3" xfId="506"/>
    <cellStyle name="Millares [0] 2 7 3 2" xfId="507"/>
    <cellStyle name="Millares [0] 2 7 3 2 2" xfId="508"/>
    <cellStyle name="Millares [0] 2 7 3 3" xfId="509"/>
    <cellStyle name="Millares [0] 2 7 3 3 2" xfId="510"/>
    <cellStyle name="Millares [0] 2 7 3 4" xfId="511"/>
    <cellStyle name="Millares [0] 2 7 3 4 2" xfId="512"/>
    <cellStyle name="Millares [0] 2 7 3 5" xfId="513"/>
    <cellStyle name="Millares [0] 2 7 3_Presupuesto original" xfId="514"/>
    <cellStyle name="Millares [0] 2 7 4" xfId="515"/>
    <cellStyle name="Millares [0] 2 7 4 2" xfId="516"/>
    <cellStyle name="Millares [0] 2 7 4 2 2" xfId="517"/>
    <cellStyle name="Millares [0] 2 7 4 3" xfId="518"/>
    <cellStyle name="Millares [0] 2 7 4 3 2" xfId="519"/>
    <cellStyle name="Millares [0] 2 7 4 4" xfId="520"/>
    <cellStyle name="Millares [0] 2 7 4 4 2" xfId="521"/>
    <cellStyle name="Millares [0] 2 7 4 5" xfId="522"/>
    <cellStyle name="Millares [0] 2 7 4_Presupuesto original" xfId="523"/>
    <cellStyle name="Millares [0] 2 7 5" xfId="524"/>
    <cellStyle name="Millares [0] 2 7 5 2" xfId="525"/>
    <cellStyle name="Millares [0] 2 7 6" xfId="526"/>
    <cellStyle name="Millares [0] 2 7_Presupuesto original" xfId="527"/>
    <cellStyle name="Millares [0] 2 8" xfId="528"/>
    <cellStyle name="Millares [0] 2 8 2" xfId="529"/>
    <cellStyle name="Millares [0] 2 9" xfId="530"/>
    <cellStyle name="Millares [0] 2 9 2" xfId="531"/>
    <cellStyle name="Millares [0] 2 9 2 2" xfId="532"/>
    <cellStyle name="Millares [0] 2 9 3" xfId="533"/>
    <cellStyle name="Millares [0] 2 9 3 2" xfId="534"/>
    <cellStyle name="Millares [0] 2 9 4" xfId="535"/>
    <cellStyle name="Millares [0] 2 9 4 2" xfId="536"/>
    <cellStyle name="Millares [0] 2 9 5" xfId="537"/>
    <cellStyle name="Millares [0] 2 9_Presupuesto original" xfId="538"/>
    <cellStyle name="Millares [0] 2_Presupuesto original" xfId="539"/>
    <cellStyle name="Millares [0] 3" xfId="540"/>
    <cellStyle name="Millares [0] 4" xfId="541"/>
    <cellStyle name="Millares [0] 4 10" xfId="542"/>
    <cellStyle name="Millares [0] 4 2" xfId="543"/>
    <cellStyle name="Millares [0] 4 2 10" xfId="2729"/>
    <cellStyle name="Millares [0] 4 2 2" xfId="544"/>
    <cellStyle name="Millares [0] 4 2 2 2" xfId="545"/>
    <cellStyle name="Millares [0] 4 2 2 2 2" xfId="546"/>
    <cellStyle name="Millares [0] 4 2 2 3" xfId="547"/>
    <cellStyle name="Millares [0] 4 2 2 3 2" xfId="548"/>
    <cellStyle name="Millares [0] 4 2 2 3 2 2" xfId="549"/>
    <cellStyle name="Millares [0] 4 2 2 3 3" xfId="550"/>
    <cellStyle name="Millares [0] 4 2 2 3 3 2" xfId="551"/>
    <cellStyle name="Millares [0] 4 2 2 3 4" xfId="552"/>
    <cellStyle name="Millares [0] 4 2 2 3 4 2" xfId="553"/>
    <cellStyle name="Millares [0] 4 2 2 3 5" xfId="554"/>
    <cellStyle name="Millares [0] 4 2 2 3_Presupuesto original" xfId="555"/>
    <cellStyle name="Millares [0] 4 2 2 4" xfId="556"/>
    <cellStyle name="Millares [0] 4 2 2 4 2" xfId="557"/>
    <cellStyle name="Millares [0] 4 2 2 4 2 2" xfId="558"/>
    <cellStyle name="Millares [0] 4 2 2 4 3" xfId="559"/>
    <cellStyle name="Millares [0] 4 2 2 4 3 2" xfId="560"/>
    <cellStyle name="Millares [0] 4 2 2 4 4" xfId="561"/>
    <cellStyle name="Millares [0] 4 2 2 4 4 2" xfId="562"/>
    <cellStyle name="Millares [0] 4 2 2 4 5" xfId="563"/>
    <cellStyle name="Millares [0] 4 2 2 4_Presupuesto original" xfId="564"/>
    <cellStyle name="Millares [0] 4 2 2 5" xfId="565"/>
    <cellStyle name="Millares [0] 4 2 2 5 2" xfId="566"/>
    <cellStyle name="Millares [0] 4 2 2 6" xfId="567"/>
    <cellStyle name="Millares [0] 4 2 2_Presupuesto original" xfId="568"/>
    <cellStyle name="Millares [0] 4 2 3" xfId="569"/>
    <cellStyle name="Millares [0] 4 2 3 2" xfId="570"/>
    <cellStyle name="Millares [0] 4 2 3 2 2" xfId="571"/>
    <cellStyle name="Millares [0] 4 2 3 3" xfId="572"/>
    <cellStyle name="Millares [0] 4 2 3 3 2" xfId="573"/>
    <cellStyle name="Millares [0] 4 2 3 3 2 2" xfId="574"/>
    <cellStyle name="Millares [0] 4 2 3 3 3" xfId="575"/>
    <cellStyle name="Millares [0] 4 2 3 3 3 2" xfId="576"/>
    <cellStyle name="Millares [0] 4 2 3 3 4" xfId="577"/>
    <cellStyle name="Millares [0] 4 2 3 3 4 2" xfId="578"/>
    <cellStyle name="Millares [0] 4 2 3 3 5" xfId="579"/>
    <cellStyle name="Millares [0] 4 2 3 3_Presupuesto original" xfId="580"/>
    <cellStyle name="Millares [0] 4 2 3 4" xfId="581"/>
    <cellStyle name="Millares [0] 4 2 3 4 2" xfId="582"/>
    <cellStyle name="Millares [0] 4 2 3 4 2 2" xfId="583"/>
    <cellStyle name="Millares [0] 4 2 3 4 3" xfId="584"/>
    <cellStyle name="Millares [0] 4 2 3 4 3 2" xfId="585"/>
    <cellStyle name="Millares [0] 4 2 3 4 4" xfId="586"/>
    <cellStyle name="Millares [0] 4 2 3 4 4 2" xfId="587"/>
    <cellStyle name="Millares [0] 4 2 3 4 5" xfId="588"/>
    <cellStyle name="Millares [0] 4 2 3 4_Presupuesto original" xfId="589"/>
    <cellStyle name="Millares [0] 4 2 3 5" xfId="590"/>
    <cellStyle name="Millares [0] 4 2 3 5 2" xfId="591"/>
    <cellStyle name="Millares [0] 4 2 3 6" xfId="592"/>
    <cellStyle name="Millares [0] 4 2 3_Presupuesto original" xfId="593"/>
    <cellStyle name="Millares [0] 4 2 4" xfId="594"/>
    <cellStyle name="Millares [0] 4 2 4 2" xfId="595"/>
    <cellStyle name="Millares [0] 4 2 5" xfId="596"/>
    <cellStyle name="Millares [0] 4 2 5 2" xfId="597"/>
    <cellStyle name="Millares [0] 4 2 5 2 2" xfId="598"/>
    <cellStyle name="Millares [0] 4 2 5 3" xfId="599"/>
    <cellStyle name="Millares [0] 4 2 5 3 2" xfId="600"/>
    <cellStyle name="Millares [0] 4 2 5 4" xfId="601"/>
    <cellStyle name="Millares [0] 4 2 5 4 2" xfId="602"/>
    <cellStyle name="Millares [0] 4 2 5 5" xfId="603"/>
    <cellStyle name="Millares [0] 4 2 5_Presupuesto original" xfId="604"/>
    <cellStyle name="Millares [0] 4 2 6" xfId="605"/>
    <cellStyle name="Millares [0] 4 2 6 2" xfId="606"/>
    <cellStyle name="Millares [0] 4 2 6 2 2" xfId="607"/>
    <cellStyle name="Millares [0] 4 2 6 3" xfId="608"/>
    <cellStyle name="Millares [0] 4 2 6 3 2" xfId="609"/>
    <cellStyle name="Millares [0] 4 2 6 4" xfId="610"/>
    <cellStyle name="Millares [0] 4 2 6 4 2" xfId="611"/>
    <cellStyle name="Millares [0] 4 2 6 5" xfId="612"/>
    <cellStyle name="Millares [0] 4 2 6_Presupuesto original" xfId="613"/>
    <cellStyle name="Millares [0] 4 2 7" xfId="614"/>
    <cellStyle name="Millares [0] 4 2 7 2" xfId="615"/>
    <cellStyle name="Millares [0] 4 2 8" xfId="616"/>
    <cellStyle name="Millares [0] 4 2 9" xfId="2724"/>
    <cellStyle name="Millares [0] 4 2_Presupuesto original" xfId="617"/>
    <cellStyle name="Millares [0] 4 3" xfId="618"/>
    <cellStyle name="Millares [0] 4 3 2" xfId="619"/>
    <cellStyle name="Millares [0] 4 3 2 2" xfId="620"/>
    <cellStyle name="Millares [0] 4 3 2 2 2" xfId="621"/>
    <cellStyle name="Millares [0] 4 3 2 3" xfId="622"/>
    <cellStyle name="Millares [0] 4 3 2 3 2" xfId="623"/>
    <cellStyle name="Millares [0] 4 3 2 3 2 2" xfId="624"/>
    <cellStyle name="Millares [0] 4 3 2 3 3" xfId="625"/>
    <cellStyle name="Millares [0] 4 3 2 3 3 2" xfId="626"/>
    <cellStyle name="Millares [0] 4 3 2 3 4" xfId="627"/>
    <cellStyle name="Millares [0] 4 3 2 3 4 2" xfId="628"/>
    <cellStyle name="Millares [0] 4 3 2 3 5" xfId="629"/>
    <cellStyle name="Millares [0] 4 3 2 3_Presupuesto original" xfId="630"/>
    <cellStyle name="Millares [0] 4 3 2 4" xfId="631"/>
    <cellStyle name="Millares [0] 4 3 2 4 2" xfId="632"/>
    <cellStyle name="Millares [0] 4 3 2 4 2 2" xfId="633"/>
    <cellStyle name="Millares [0] 4 3 2 4 3" xfId="634"/>
    <cellStyle name="Millares [0] 4 3 2 4 3 2" xfId="635"/>
    <cellStyle name="Millares [0] 4 3 2 4 4" xfId="636"/>
    <cellStyle name="Millares [0] 4 3 2 4 4 2" xfId="637"/>
    <cellStyle name="Millares [0] 4 3 2 4 5" xfId="638"/>
    <cellStyle name="Millares [0] 4 3 2 4_Presupuesto original" xfId="639"/>
    <cellStyle name="Millares [0] 4 3 2 5" xfId="640"/>
    <cellStyle name="Millares [0] 4 3 2 5 2" xfId="641"/>
    <cellStyle name="Millares [0] 4 3 2 6" xfId="642"/>
    <cellStyle name="Millares [0] 4 3 2_Presupuesto original" xfId="643"/>
    <cellStyle name="Millares [0] 4 3 3" xfId="644"/>
    <cellStyle name="Millares [0] 4 3 3 2" xfId="645"/>
    <cellStyle name="Millares [0] 4 3 3 2 2" xfId="646"/>
    <cellStyle name="Millares [0] 4 3 3 3" xfId="647"/>
    <cellStyle name="Millares [0] 4 3 3 3 2" xfId="648"/>
    <cellStyle name="Millares [0] 4 3 3 3 2 2" xfId="649"/>
    <cellStyle name="Millares [0] 4 3 3 3 3" xfId="650"/>
    <cellStyle name="Millares [0] 4 3 3 3 3 2" xfId="651"/>
    <cellStyle name="Millares [0] 4 3 3 3 4" xfId="652"/>
    <cellStyle name="Millares [0] 4 3 3 3 4 2" xfId="653"/>
    <cellStyle name="Millares [0] 4 3 3 3 5" xfId="654"/>
    <cellStyle name="Millares [0] 4 3 3 3_Presupuesto original" xfId="655"/>
    <cellStyle name="Millares [0] 4 3 3 4" xfId="656"/>
    <cellStyle name="Millares [0] 4 3 3 4 2" xfId="657"/>
    <cellStyle name="Millares [0] 4 3 3 4 2 2" xfId="658"/>
    <cellStyle name="Millares [0] 4 3 3 4 3" xfId="659"/>
    <cellStyle name="Millares [0] 4 3 3 4 3 2" xfId="660"/>
    <cellStyle name="Millares [0] 4 3 3 4 4" xfId="661"/>
    <cellStyle name="Millares [0] 4 3 3 4 4 2" xfId="662"/>
    <cellStyle name="Millares [0] 4 3 3 4 5" xfId="663"/>
    <cellStyle name="Millares [0] 4 3 3 4_Presupuesto original" xfId="664"/>
    <cellStyle name="Millares [0] 4 3 3 5" xfId="665"/>
    <cellStyle name="Millares [0] 4 3 3 5 2" xfId="666"/>
    <cellStyle name="Millares [0] 4 3 3 6" xfId="667"/>
    <cellStyle name="Millares [0] 4 3 3_Presupuesto original" xfId="668"/>
    <cellStyle name="Millares [0] 4 3 4" xfId="669"/>
    <cellStyle name="Millares [0] 4 3 4 2" xfId="670"/>
    <cellStyle name="Millares [0] 4 3 5" xfId="671"/>
    <cellStyle name="Millares [0] 4 3 5 2" xfId="672"/>
    <cellStyle name="Millares [0] 4 3 5 2 2" xfId="673"/>
    <cellStyle name="Millares [0] 4 3 5 3" xfId="674"/>
    <cellStyle name="Millares [0] 4 3 5 3 2" xfId="675"/>
    <cellStyle name="Millares [0] 4 3 5 4" xfId="676"/>
    <cellStyle name="Millares [0] 4 3 5 4 2" xfId="677"/>
    <cellStyle name="Millares [0] 4 3 5 5" xfId="678"/>
    <cellStyle name="Millares [0] 4 3 5_Presupuesto original" xfId="679"/>
    <cellStyle name="Millares [0] 4 3 6" xfId="680"/>
    <cellStyle name="Millares [0] 4 3 6 2" xfId="681"/>
    <cellStyle name="Millares [0] 4 3 6 2 2" xfId="682"/>
    <cellStyle name="Millares [0] 4 3 6 3" xfId="683"/>
    <cellStyle name="Millares [0] 4 3 6 3 2" xfId="684"/>
    <cellStyle name="Millares [0] 4 3 6 4" xfId="685"/>
    <cellStyle name="Millares [0] 4 3 6 4 2" xfId="686"/>
    <cellStyle name="Millares [0] 4 3 6 5" xfId="687"/>
    <cellStyle name="Millares [0] 4 3 6_Presupuesto original" xfId="688"/>
    <cellStyle name="Millares [0] 4 3 7" xfId="689"/>
    <cellStyle name="Millares [0] 4 3 7 2" xfId="690"/>
    <cellStyle name="Millares [0] 4 3 8" xfId="691"/>
    <cellStyle name="Millares [0] 4 3_Presupuesto original" xfId="692"/>
    <cellStyle name="Millares [0] 4 4" xfId="693"/>
    <cellStyle name="Millares [0] 4 4 2" xfId="694"/>
    <cellStyle name="Millares [0] 4 4 2 2" xfId="695"/>
    <cellStyle name="Millares [0] 4 4 3" xfId="696"/>
    <cellStyle name="Millares [0] 4 4 3 2" xfId="697"/>
    <cellStyle name="Millares [0] 4 4 3 2 2" xfId="698"/>
    <cellStyle name="Millares [0] 4 4 3 3" xfId="699"/>
    <cellStyle name="Millares [0] 4 4 3 3 2" xfId="700"/>
    <cellStyle name="Millares [0] 4 4 3 4" xfId="701"/>
    <cellStyle name="Millares [0] 4 4 3 4 2" xfId="702"/>
    <cellStyle name="Millares [0] 4 4 3 5" xfId="703"/>
    <cellStyle name="Millares [0] 4 4 3_Presupuesto original" xfId="704"/>
    <cellStyle name="Millares [0] 4 4 4" xfId="705"/>
    <cellStyle name="Millares [0] 4 4 4 2" xfId="706"/>
    <cellStyle name="Millares [0] 4 4 4 2 2" xfId="707"/>
    <cellStyle name="Millares [0] 4 4 4 3" xfId="708"/>
    <cellStyle name="Millares [0] 4 4 4 3 2" xfId="709"/>
    <cellStyle name="Millares [0] 4 4 4 4" xfId="710"/>
    <cellStyle name="Millares [0] 4 4 4 4 2" xfId="711"/>
    <cellStyle name="Millares [0] 4 4 4 5" xfId="712"/>
    <cellStyle name="Millares [0] 4 4 4_Presupuesto original" xfId="713"/>
    <cellStyle name="Millares [0] 4 4 5" xfId="714"/>
    <cellStyle name="Millares [0] 4 4 5 2" xfId="715"/>
    <cellStyle name="Millares [0] 4 4 6" xfId="716"/>
    <cellStyle name="Millares [0] 4 4_Presupuesto original" xfId="717"/>
    <cellStyle name="Millares [0] 4 5" xfId="718"/>
    <cellStyle name="Millares [0] 4 5 2" xfId="719"/>
    <cellStyle name="Millares [0] 4 5 2 2" xfId="720"/>
    <cellStyle name="Millares [0] 4 5 3" xfId="721"/>
    <cellStyle name="Millares [0] 4 5 3 2" xfId="722"/>
    <cellStyle name="Millares [0] 4 5 3 2 2" xfId="723"/>
    <cellStyle name="Millares [0] 4 5 3 3" xfId="724"/>
    <cellStyle name="Millares [0] 4 5 3 3 2" xfId="725"/>
    <cellStyle name="Millares [0] 4 5 3 4" xfId="726"/>
    <cellStyle name="Millares [0] 4 5 3 4 2" xfId="727"/>
    <cellStyle name="Millares [0] 4 5 3 5" xfId="728"/>
    <cellStyle name="Millares [0] 4 5 3_Presupuesto original" xfId="729"/>
    <cellStyle name="Millares [0] 4 5 4" xfId="730"/>
    <cellStyle name="Millares [0] 4 5 4 2" xfId="731"/>
    <cellStyle name="Millares [0] 4 5 4 2 2" xfId="732"/>
    <cellStyle name="Millares [0] 4 5 4 3" xfId="733"/>
    <cellStyle name="Millares [0] 4 5 4 3 2" xfId="734"/>
    <cellStyle name="Millares [0] 4 5 4 4" xfId="735"/>
    <cellStyle name="Millares [0] 4 5 4 4 2" xfId="736"/>
    <cellStyle name="Millares [0] 4 5 4 5" xfId="737"/>
    <cellStyle name="Millares [0] 4 5 4_Presupuesto original" xfId="738"/>
    <cellStyle name="Millares [0] 4 5 5" xfId="739"/>
    <cellStyle name="Millares [0] 4 5 5 2" xfId="740"/>
    <cellStyle name="Millares [0] 4 5 6" xfId="741"/>
    <cellStyle name="Millares [0] 4 5_Presupuesto original" xfId="742"/>
    <cellStyle name="Millares [0] 4 6" xfId="743"/>
    <cellStyle name="Millares [0] 4 6 2" xfId="744"/>
    <cellStyle name="Millares [0] 4 7" xfId="745"/>
    <cellStyle name="Millares [0] 4 7 2" xfId="746"/>
    <cellStyle name="Millares [0] 4 7 2 2" xfId="747"/>
    <cellStyle name="Millares [0] 4 7 3" xfId="748"/>
    <cellStyle name="Millares [0] 4 7 3 2" xfId="749"/>
    <cellStyle name="Millares [0] 4 7 4" xfId="750"/>
    <cellStyle name="Millares [0] 4 7 4 2" xfId="751"/>
    <cellStyle name="Millares [0] 4 7 5" xfId="752"/>
    <cellStyle name="Millares [0] 4 7_Presupuesto original" xfId="753"/>
    <cellStyle name="Millares [0] 4 8" xfId="754"/>
    <cellStyle name="Millares [0] 4 8 2" xfId="755"/>
    <cellStyle name="Millares [0] 4 8 2 2" xfId="756"/>
    <cellStyle name="Millares [0] 4 8 3" xfId="757"/>
    <cellStyle name="Millares [0] 4 8 3 2" xfId="758"/>
    <cellStyle name="Millares [0] 4 8 4" xfId="759"/>
    <cellStyle name="Millares [0] 4 8 4 2" xfId="760"/>
    <cellStyle name="Millares [0] 4 8 5" xfId="761"/>
    <cellStyle name="Millares [0] 4 8_Presupuesto original" xfId="762"/>
    <cellStyle name="Millares [0] 4 9" xfId="763"/>
    <cellStyle name="Millares [0] 4 9 2" xfId="764"/>
    <cellStyle name="Millares [0] 4_Presupuesto original" xfId="765"/>
    <cellStyle name="Millares [0] 8" xfId="766"/>
    <cellStyle name="Millares 10" xfId="767"/>
    <cellStyle name="Millares 10 2" xfId="768"/>
    <cellStyle name="Millares 10 2 2" xfId="769"/>
    <cellStyle name="Millares 10 3" xfId="770"/>
    <cellStyle name="Millares 10 3 2" xfId="771"/>
    <cellStyle name="Millares 10 3 2 2" xfId="772"/>
    <cellStyle name="Millares 10 3 3" xfId="773"/>
    <cellStyle name="Millares 10 3 3 2" xfId="774"/>
    <cellStyle name="Millares 10 3 4" xfId="775"/>
    <cellStyle name="Millares 10 3 4 2" xfId="776"/>
    <cellStyle name="Millares 10 3 5" xfId="777"/>
    <cellStyle name="Millares 10 3_Presupuesto original" xfId="778"/>
    <cellStyle name="Millares 10 4" xfId="779"/>
    <cellStyle name="Millares 10 4 2" xfId="780"/>
    <cellStyle name="Millares 10 4 2 2" xfId="781"/>
    <cellStyle name="Millares 10 4 3" xfId="782"/>
    <cellStyle name="Millares 10 4 3 2" xfId="783"/>
    <cellStyle name="Millares 10 4 4" xfId="784"/>
    <cellStyle name="Millares 10 4_Presupuesto original" xfId="785"/>
    <cellStyle name="Millares 10 5" xfId="786"/>
    <cellStyle name="Millares 10 5 2" xfId="787"/>
    <cellStyle name="Millares 10 6" xfId="788"/>
    <cellStyle name="Millares 10_Presupuesto original" xfId="789"/>
    <cellStyle name="Millares 100" xfId="790"/>
    <cellStyle name="Millares 100 2" xfId="791"/>
    <cellStyle name="Millares 101" xfId="792"/>
    <cellStyle name="Millares 101 2" xfId="793"/>
    <cellStyle name="Millares 102" xfId="794"/>
    <cellStyle name="Millares 102 2" xfId="795"/>
    <cellStyle name="Millares 103" xfId="796"/>
    <cellStyle name="Millares 103 2" xfId="797"/>
    <cellStyle name="Millares 104" xfId="798"/>
    <cellStyle name="Millares 104 2" xfId="799"/>
    <cellStyle name="Millares 105" xfId="800"/>
    <cellStyle name="Millares 105 2" xfId="801"/>
    <cellStyle name="Millares 106" xfId="802"/>
    <cellStyle name="Millares 106 2" xfId="803"/>
    <cellStyle name="Millares 107" xfId="804"/>
    <cellStyle name="Millares 107 2" xfId="805"/>
    <cellStyle name="Millares 108" xfId="806"/>
    <cellStyle name="Millares 108 2" xfId="807"/>
    <cellStyle name="Millares 109" xfId="808"/>
    <cellStyle name="Millares 109 2" xfId="809"/>
    <cellStyle name="Millares 11" xfId="810"/>
    <cellStyle name="Millares 11 2" xfId="811"/>
    <cellStyle name="Millares 11 3" xfId="812"/>
    <cellStyle name="Millares 110" xfId="813"/>
    <cellStyle name="Millares 110 2" xfId="814"/>
    <cellStyle name="Millares 111" xfId="815"/>
    <cellStyle name="Millares 111 2" xfId="816"/>
    <cellStyle name="Millares 112" xfId="817"/>
    <cellStyle name="Millares 112 2" xfId="818"/>
    <cellStyle name="Millares 113" xfId="819"/>
    <cellStyle name="Millares 113 2" xfId="820"/>
    <cellStyle name="Millares 114" xfId="821"/>
    <cellStyle name="Millares 114 2" xfId="822"/>
    <cellStyle name="Millares 115" xfId="823"/>
    <cellStyle name="Millares 115 2" xfId="824"/>
    <cellStyle name="Millares 116" xfId="825"/>
    <cellStyle name="Millares 116 2" xfId="826"/>
    <cellStyle name="Millares 117" xfId="827"/>
    <cellStyle name="Millares 117 2" xfId="828"/>
    <cellStyle name="Millares 118" xfId="829"/>
    <cellStyle name="Millares 118 2" xfId="830"/>
    <cellStyle name="Millares 119" xfId="831"/>
    <cellStyle name="Millares 119 2" xfId="832"/>
    <cellStyle name="Millares 12" xfId="833"/>
    <cellStyle name="Millares 12 2" xfId="834"/>
    <cellStyle name="Millares 12 3" xfId="835"/>
    <cellStyle name="Millares 120" xfId="836"/>
    <cellStyle name="Millares 120 2" xfId="837"/>
    <cellStyle name="Millares 121" xfId="838"/>
    <cellStyle name="Millares 121 2" xfId="839"/>
    <cellStyle name="Millares 122" xfId="840"/>
    <cellStyle name="Millares 122 2" xfId="841"/>
    <cellStyle name="Millares 123" xfId="842"/>
    <cellStyle name="Millares 123 2" xfId="843"/>
    <cellStyle name="Millares 124" xfId="844"/>
    <cellStyle name="Millares 124 2" xfId="845"/>
    <cellStyle name="Millares 125" xfId="846"/>
    <cellStyle name="Millares 125 2" xfId="847"/>
    <cellStyle name="Millares 126" xfId="848"/>
    <cellStyle name="Millares 126 2" xfId="849"/>
    <cellStyle name="Millares 127" xfId="850"/>
    <cellStyle name="Millares 127 2" xfId="851"/>
    <cellStyle name="Millares 128" xfId="852"/>
    <cellStyle name="Millares 128 2" xfId="853"/>
    <cellStyle name="Millares 129" xfId="854"/>
    <cellStyle name="Millares 129 2" xfId="855"/>
    <cellStyle name="Millares 13" xfId="856"/>
    <cellStyle name="Millares 13 2" xfId="857"/>
    <cellStyle name="Millares 13 2 2" xfId="858"/>
    <cellStyle name="Millares 13 3" xfId="859"/>
    <cellStyle name="Millares 13 3 2" xfId="860"/>
    <cellStyle name="Millares 13 3 2 2" xfId="861"/>
    <cellStyle name="Millares 13 3 3" xfId="862"/>
    <cellStyle name="Millares 13 3 3 2" xfId="863"/>
    <cellStyle name="Millares 13 3 4" xfId="864"/>
    <cellStyle name="Millares 13 3 4 2" xfId="865"/>
    <cellStyle name="Millares 13 3 5" xfId="866"/>
    <cellStyle name="Millares 13 3_Presupuesto original" xfId="867"/>
    <cellStyle name="Millares 13 4" xfId="868"/>
    <cellStyle name="Millares 13 4 2" xfId="869"/>
    <cellStyle name="Millares 13 4 2 2" xfId="870"/>
    <cellStyle name="Millares 13 4 3" xfId="871"/>
    <cellStyle name="Millares 13 4 3 2" xfId="872"/>
    <cellStyle name="Millares 13 4 4" xfId="873"/>
    <cellStyle name="Millares 13 4_Presupuesto original" xfId="874"/>
    <cellStyle name="Millares 13 5" xfId="875"/>
    <cellStyle name="Millares 13 5 2" xfId="876"/>
    <cellStyle name="Millares 13 6" xfId="877"/>
    <cellStyle name="Millares 13 6 2" xfId="878"/>
    <cellStyle name="Millares 13 7" xfId="879"/>
    <cellStyle name="Millares 13_Presupuesto original" xfId="880"/>
    <cellStyle name="Millares 130" xfId="881"/>
    <cellStyle name="Millares 130 2" xfId="882"/>
    <cellStyle name="Millares 131" xfId="883"/>
    <cellStyle name="Millares 131 2" xfId="884"/>
    <cellStyle name="Millares 132" xfId="885"/>
    <cellStyle name="Millares 132 2" xfId="886"/>
    <cellStyle name="Millares 133" xfId="887"/>
    <cellStyle name="Millares 133 2" xfId="888"/>
    <cellStyle name="Millares 134" xfId="889"/>
    <cellStyle name="Millares 134 2" xfId="890"/>
    <cellStyle name="Millares 135" xfId="891"/>
    <cellStyle name="Millares 135 2" xfId="892"/>
    <cellStyle name="Millares 136" xfId="893"/>
    <cellStyle name="Millares 136 2" xfId="894"/>
    <cellStyle name="Millares 137" xfId="895"/>
    <cellStyle name="Millares 137 2" xfId="896"/>
    <cellStyle name="Millares 138" xfId="897"/>
    <cellStyle name="Millares 138 2" xfId="898"/>
    <cellStyle name="Millares 139" xfId="899"/>
    <cellStyle name="Millares 139 2" xfId="900"/>
    <cellStyle name="Millares 14" xfId="901"/>
    <cellStyle name="Millares 14 2" xfId="902"/>
    <cellStyle name="Millares 14 2 2" xfId="903"/>
    <cellStyle name="Millares 14 3" xfId="904"/>
    <cellStyle name="Millares 14 3 2" xfId="905"/>
    <cellStyle name="Millares 14 3 2 2" xfId="906"/>
    <cellStyle name="Millares 14 3 3" xfId="907"/>
    <cellStyle name="Millares 14 3 3 2" xfId="908"/>
    <cellStyle name="Millares 14 3 4" xfId="909"/>
    <cellStyle name="Millares 14 3 4 2" xfId="910"/>
    <cellStyle name="Millares 14 3 5" xfId="911"/>
    <cellStyle name="Millares 14 3_Presupuesto original" xfId="912"/>
    <cellStyle name="Millares 14 4" xfId="913"/>
    <cellStyle name="Millares 14 4 2" xfId="914"/>
    <cellStyle name="Millares 14 4 2 2" xfId="915"/>
    <cellStyle name="Millares 14 4 3" xfId="916"/>
    <cellStyle name="Millares 14 4 3 2" xfId="917"/>
    <cellStyle name="Millares 14 4 4" xfId="918"/>
    <cellStyle name="Millares 14 4_Presupuesto original" xfId="919"/>
    <cellStyle name="Millares 14 5" xfId="920"/>
    <cellStyle name="Millares 14 5 2" xfId="921"/>
    <cellStyle name="Millares 14 6" xfId="922"/>
    <cellStyle name="Millares 14 6 2" xfId="923"/>
    <cellStyle name="Millares 14 7" xfId="924"/>
    <cellStyle name="Millares 14_Presupuesto original" xfId="925"/>
    <cellStyle name="Millares 140" xfId="926"/>
    <cellStyle name="Millares 140 2" xfId="927"/>
    <cellStyle name="Millares 141" xfId="928"/>
    <cellStyle name="Millares 141 2" xfId="929"/>
    <cellStyle name="Millares 142" xfId="930"/>
    <cellStyle name="Millares 142 2" xfId="931"/>
    <cellStyle name="Millares 143" xfId="932"/>
    <cellStyle name="Millares 143 2" xfId="933"/>
    <cellStyle name="Millares 144" xfId="934"/>
    <cellStyle name="Millares 144 2" xfId="935"/>
    <cellStyle name="Millares 145" xfId="936"/>
    <cellStyle name="Millares 145 2" xfId="937"/>
    <cellStyle name="Millares 146" xfId="938"/>
    <cellStyle name="Millares 146 2" xfId="939"/>
    <cellStyle name="Millares 147" xfId="940"/>
    <cellStyle name="Millares 147 2" xfId="941"/>
    <cellStyle name="Millares 148" xfId="942"/>
    <cellStyle name="Millares 148 2" xfId="943"/>
    <cellStyle name="Millares 149" xfId="944"/>
    <cellStyle name="Millares 149 2" xfId="945"/>
    <cellStyle name="Millares 15" xfId="946"/>
    <cellStyle name="Millares 15 2" xfId="947"/>
    <cellStyle name="Millares 150" xfId="948"/>
    <cellStyle name="Millares 150 2" xfId="949"/>
    <cellStyle name="Millares 151" xfId="950"/>
    <cellStyle name="Millares 151 2" xfId="951"/>
    <cellStyle name="Millares 152" xfId="952"/>
    <cellStyle name="Millares 152 2" xfId="953"/>
    <cellStyle name="Millares 153" xfId="954"/>
    <cellStyle name="Millares 153 2" xfId="955"/>
    <cellStyle name="Millares 154" xfId="956"/>
    <cellStyle name="Millares 154 2" xfId="957"/>
    <cellStyle name="Millares 155" xfId="958"/>
    <cellStyle name="Millares 155 2" xfId="959"/>
    <cellStyle name="Millares 156" xfId="960"/>
    <cellStyle name="Millares 156 2" xfId="961"/>
    <cellStyle name="Millares 157" xfId="962"/>
    <cellStyle name="Millares 157 2" xfId="963"/>
    <cellStyle name="Millares 158" xfId="964"/>
    <cellStyle name="Millares 158 2" xfId="965"/>
    <cellStyle name="Millares 159" xfId="966"/>
    <cellStyle name="Millares 159 2" xfId="967"/>
    <cellStyle name="Millares 16" xfId="968"/>
    <cellStyle name="Millares 16 2" xfId="969"/>
    <cellStyle name="Millares 160" xfId="970"/>
    <cellStyle name="Millares 160 2" xfId="971"/>
    <cellStyle name="Millares 161" xfId="972"/>
    <cellStyle name="Millares 161 2" xfId="973"/>
    <cellStyle name="Millares 162" xfId="974"/>
    <cellStyle name="Millares 162 2" xfId="975"/>
    <cellStyle name="Millares 163" xfId="976"/>
    <cellStyle name="Millares 163 2" xfId="977"/>
    <cellStyle name="Millares 164" xfId="978"/>
    <cellStyle name="Millares 164 2" xfId="979"/>
    <cellStyle name="Millares 165" xfId="980"/>
    <cellStyle name="Millares 165 2" xfId="981"/>
    <cellStyle name="Millares 166" xfId="982"/>
    <cellStyle name="Millares 166 2" xfId="983"/>
    <cellStyle name="Millares 167" xfId="984"/>
    <cellStyle name="Millares 167 2" xfId="985"/>
    <cellStyle name="Millares 168" xfId="986"/>
    <cellStyle name="Millares 168 2" xfId="987"/>
    <cellStyle name="Millares 169" xfId="988"/>
    <cellStyle name="Millares 169 2" xfId="989"/>
    <cellStyle name="Millares 17" xfId="990"/>
    <cellStyle name="Millares 17 2" xfId="991"/>
    <cellStyle name="Millares 170" xfId="992"/>
    <cellStyle name="Millares 170 2" xfId="993"/>
    <cellStyle name="Millares 171" xfId="994"/>
    <cellStyle name="Millares 171 2" xfId="995"/>
    <cellStyle name="Millares 172" xfId="996"/>
    <cellStyle name="Millares 172 2" xfId="997"/>
    <cellStyle name="Millares 173" xfId="998"/>
    <cellStyle name="Millares 173 2" xfId="999"/>
    <cellStyle name="Millares 174" xfId="1000"/>
    <cellStyle name="Millares 174 2" xfId="1001"/>
    <cellStyle name="Millares 175" xfId="1002"/>
    <cellStyle name="Millares 175 2" xfId="1003"/>
    <cellStyle name="Millares 176" xfId="1004"/>
    <cellStyle name="Millares 176 2" xfId="1005"/>
    <cellStyle name="Millares 177" xfId="1006"/>
    <cellStyle name="Millares 177 2" xfId="1007"/>
    <cellStyle name="Millares 178" xfId="1008"/>
    <cellStyle name="Millares 178 2" xfId="1009"/>
    <cellStyle name="Millares 179" xfId="1010"/>
    <cellStyle name="Millares 179 2" xfId="1011"/>
    <cellStyle name="Millares 18" xfId="1012"/>
    <cellStyle name="Millares 18 2" xfId="1013"/>
    <cellStyle name="Millares 180" xfId="1014"/>
    <cellStyle name="Millares 180 2" xfId="1015"/>
    <cellStyle name="Millares 181" xfId="1016"/>
    <cellStyle name="Millares 181 2" xfId="1017"/>
    <cellStyle name="Millares 182" xfId="1018"/>
    <cellStyle name="Millares 182 2" xfId="1019"/>
    <cellStyle name="Millares 183" xfId="1020"/>
    <cellStyle name="Millares 183 2" xfId="1021"/>
    <cellStyle name="Millares 184" xfId="1022"/>
    <cellStyle name="Millares 184 2" xfId="1023"/>
    <cellStyle name="Millares 185" xfId="1024"/>
    <cellStyle name="Millares 185 2" xfId="1025"/>
    <cellStyle name="Millares 186" xfId="1026"/>
    <cellStyle name="Millares 186 2" xfId="1027"/>
    <cellStyle name="Millares 187" xfId="1028"/>
    <cellStyle name="Millares 187 2" xfId="1029"/>
    <cellStyle name="Millares 188" xfId="1030"/>
    <cellStyle name="Millares 188 2" xfId="1031"/>
    <cellStyle name="Millares 189" xfId="1032"/>
    <cellStyle name="Millares 189 2" xfId="1033"/>
    <cellStyle name="Millares 19" xfId="1034"/>
    <cellStyle name="Millares 19 2" xfId="1035"/>
    <cellStyle name="Millares 190" xfId="1036"/>
    <cellStyle name="Millares 190 2" xfId="1037"/>
    <cellStyle name="Millares 191" xfId="1038"/>
    <cellStyle name="Millares 191 2" xfId="1039"/>
    <cellStyle name="Millares 192" xfId="1040"/>
    <cellStyle name="Millares 192 2" xfId="1041"/>
    <cellStyle name="Millares 193" xfId="1042"/>
    <cellStyle name="Millares 193 2" xfId="1043"/>
    <cellStyle name="Millares 194" xfId="1044"/>
    <cellStyle name="Millares 194 2" xfId="1045"/>
    <cellStyle name="Millares 195" xfId="1046"/>
    <cellStyle name="Millares 195 2" xfId="1047"/>
    <cellStyle name="Millares 196" xfId="1048"/>
    <cellStyle name="Millares 196 2" xfId="1049"/>
    <cellStyle name="Millares 197" xfId="1050"/>
    <cellStyle name="Millares 197 2" xfId="1051"/>
    <cellStyle name="Millares 198" xfId="1052"/>
    <cellStyle name="Millares 198 2" xfId="1053"/>
    <cellStyle name="Millares 199" xfId="1054"/>
    <cellStyle name="Millares 199 2" xfId="1055"/>
    <cellStyle name="Millares 2" xfId="3"/>
    <cellStyle name="Millares 2 2" xfId="9"/>
    <cellStyle name="Millares 2 2 2" xfId="1056"/>
    <cellStyle name="Millares 2 21" xfId="15"/>
    <cellStyle name="Millares 2 21 2" xfId="1057"/>
    <cellStyle name="Millares 2 21 2 2" xfId="1058"/>
    <cellStyle name="Millares 2 21 3" xfId="1059"/>
    <cellStyle name="Millares 2 21_Presupuesto original" xfId="1060"/>
    <cellStyle name="Millares 2 3" xfId="1061"/>
    <cellStyle name="Millares 2 4" xfId="1062"/>
    <cellStyle name="Millares 2_APU ESPRONCEDA" xfId="1063"/>
    <cellStyle name="Millares 20" xfId="1064"/>
    <cellStyle name="Millares 20 2" xfId="1065"/>
    <cellStyle name="Millares 200" xfId="1066"/>
    <cellStyle name="Millares 200 2" xfId="1067"/>
    <cellStyle name="Millares 201" xfId="1068"/>
    <cellStyle name="Millares 201 2" xfId="1069"/>
    <cellStyle name="Millares 202" xfId="1070"/>
    <cellStyle name="Millares 202 2" xfId="1071"/>
    <cellStyle name="Millares 203" xfId="1072"/>
    <cellStyle name="Millares 203 2" xfId="1073"/>
    <cellStyle name="Millares 204" xfId="1074"/>
    <cellStyle name="Millares 204 2" xfId="1075"/>
    <cellStyle name="Millares 205" xfId="1076"/>
    <cellStyle name="Millares 205 2" xfId="1077"/>
    <cellStyle name="Millares 206" xfId="1078"/>
    <cellStyle name="Millares 206 2" xfId="1079"/>
    <cellStyle name="Millares 207" xfId="1080"/>
    <cellStyle name="Millares 207 2" xfId="1081"/>
    <cellStyle name="Millares 208" xfId="1082"/>
    <cellStyle name="Millares 208 2" xfId="1083"/>
    <cellStyle name="Millares 209" xfId="1084"/>
    <cellStyle name="Millares 209 2" xfId="1085"/>
    <cellStyle name="Millares 21" xfId="1086"/>
    <cellStyle name="Millares 21 2" xfId="1087"/>
    <cellStyle name="Millares 210" xfId="1088"/>
    <cellStyle name="Millares 210 2" xfId="1089"/>
    <cellStyle name="Millares 211" xfId="1090"/>
    <cellStyle name="Millares 211 2" xfId="1091"/>
    <cellStyle name="Millares 212" xfId="1092"/>
    <cellStyle name="Millares 212 2" xfId="1093"/>
    <cellStyle name="Millares 213" xfId="1094"/>
    <cellStyle name="Millares 213 2" xfId="1095"/>
    <cellStyle name="Millares 214" xfId="1096"/>
    <cellStyle name="Millares 214 2" xfId="1097"/>
    <cellStyle name="Millares 215" xfId="1098"/>
    <cellStyle name="Millares 215 2" xfId="1099"/>
    <cellStyle name="Millares 216" xfId="1100"/>
    <cellStyle name="Millares 216 2" xfId="1101"/>
    <cellStyle name="Millares 217" xfId="1102"/>
    <cellStyle name="Millares 217 2" xfId="1103"/>
    <cellStyle name="Millares 218" xfId="1104"/>
    <cellStyle name="Millares 218 2" xfId="1105"/>
    <cellStyle name="Millares 219" xfId="1106"/>
    <cellStyle name="Millares 219 2" xfId="1107"/>
    <cellStyle name="Millares 22" xfId="1108"/>
    <cellStyle name="Millares 22 2" xfId="1109"/>
    <cellStyle name="Millares 220" xfId="1110"/>
    <cellStyle name="Millares 220 2" xfId="1111"/>
    <cellStyle name="Millares 221" xfId="1112"/>
    <cellStyle name="Millares 221 2" xfId="1113"/>
    <cellStyle name="Millares 222" xfId="1114"/>
    <cellStyle name="Millares 222 2" xfId="1115"/>
    <cellStyle name="Millares 223" xfId="1116"/>
    <cellStyle name="Millares 223 2" xfId="1117"/>
    <cellStyle name="Millares 224" xfId="1118"/>
    <cellStyle name="Millares 224 2" xfId="1119"/>
    <cellStyle name="Millares 225" xfId="1120"/>
    <cellStyle name="Millares 225 2" xfId="1121"/>
    <cellStyle name="Millares 226" xfId="1122"/>
    <cellStyle name="Millares 226 2" xfId="1123"/>
    <cellStyle name="Millares 227" xfId="1124"/>
    <cellStyle name="Millares 227 2" xfId="1125"/>
    <cellStyle name="Millares 228" xfId="1126"/>
    <cellStyle name="Millares 228 2" xfId="1127"/>
    <cellStyle name="Millares 229" xfId="1128"/>
    <cellStyle name="Millares 229 2" xfId="1129"/>
    <cellStyle name="Millares 23" xfId="20"/>
    <cellStyle name="Millares 23 2" xfId="1130"/>
    <cellStyle name="Millares 230" xfId="1131"/>
    <cellStyle name="Millares 230 2" xfId="1132"/>
    <cellStyle name="Millares 231" xfId="1133"/>
    <cellStyle name="Millares 231 2" xfId="1134"/>
    <cellStyle name="Millares 232" xfId="1135"/>
    <cellStyle name="Millares 232 2" xfId="1136"/>
    <cellStyle name="Millares 233" xfId="1137"/>
    <cellStyle name="Millares 233 2" xfId="1138"/>
    <cellStyle name="Millares 234" xfId="1139"/>
    <cellStyle name="Millares 234 2" xfId="1140"/>
    <cellStyle name="Millares 235" xfId="1141"/>
    <cellStyle name="Millares 235 2" xfId="1142"/>
    <cellStyle name="Millares 236" xfId="1143"/>
    <cellStyle name="Millares 236 2" xfId="1144"/>
    <cellStyle name="Millares 237" xfId="1145"/>
    <cellStyle name="Millares 237 2" xfId="1146"/>
    <cellStyle name="Millares 238" xfId="1147"/>
    <cellStyle name="Millares 238 2" xfId="1148"/>
    <cellStyle name="Millares 239" xfId="1149"/>
    <cellStyle name="Millares 239 2" xfId="1150"/>
    <cellStyle name="Millares 24" xfId="1151"/>
    <cellStyle name="Millares 24 2" xfId="1152"/>
    <cellStyle name="Millares 240" xfId="1153"/>
    <cellStyle name="Millares 240 2" xfId="1154"/>
    <cellStyle name="Millares 241" xfId="1155"/>
    <cellStyle name="Millares 241 2" xfId="1156"/>
    <cellStyle name="Millares 242" xfId="1157"/>
    <cellStyle name="Millares 242 2" xfId="1158"/>
    <cellStyle name="Millares 243" xfId="1159"/>
    <cellStyle name="Millares 243 2" xfId="1160"/>
    <cellStyle name="Millares 244" xfId="1161"/>
    <cellStyle name="Millares 244 2" xfId="1162"/>
    <cellStyle name="Millares 245" xfId="1163"/>
    <cellStyle name="Millares 245 2" xfId="1164"/>
    <cellStyle name="Millares 246" xfId="1165"/>
    <cellStyle name="Millares 246 2" xfId="1166"/>
    <cellStyle name="Millares 247" xfId="1167"/>
    <cellStyle name="Millares 247 2" xfId="1168"/>
    <cellStyle name="Millares 248" xfId="1169"/>
    <cellStyle name="Millares 248 2" xfId="1170"/>
    <cellStyle name="Millares 249" xfId="1171"/>
    <cellStyle name="Millares 249 2" xfId="1172"/>
    <cellStyle name="Millares 25" xfId="1173"/>
    <cellStyle name="Millares 25 2" xfId="1174"/>
    <cellStyle name="Millares 250" xfId="1175"/>
    <cellStyle name="Millares 250 2" xfId="1176"/>
    <cellStyle name="Millares 251" xfId="1177"/>
    <cellStyle name="Millares 251 2" xfId="1178"/>
    <cellStyle name="Millares 252" xfId="1179"/>
    <cellStyle name="Millares 252 2" xfId="1180"/>
    <cellStyle name="Millares 253" xfId="1181"/>
    <cellStyle name="Millares 253 2" xfId="1182"/>
    <cellStyle name="Millares 254" xfId="1183"/>
    <cellStyle name="Millares 254 2" xfId="1184"/>
    <cellStyle name="Millares 255" xfId="1185"/>
    <cellStyle name="Millares 255 2" xfId="1186"/>
    <cellStyle name="Millares 256" xfId="1187"/>
    <cellStyle name="Millares 256 2" xfId="1188"/>
    <cellStyle name="Millares 257" xfId="1189"/>
    <cellStyle name="Millares 257 2" xfId="1190"/>
    <cellStyle name="Millares 258" xfId="1191"/>
    <cellStyle name="Millares 258 2" xfId="1192"/>
    <cellStyle name="Millares 259" xfId="1193"/>
    <cellStyle name="Millares 259 2" xfId="1194"/>
    <cellStyle name="Millares 26" xfId="1195"/>
    <cellStyle name="Millares 26 2" xfId="1196"/>
    <cellStyle name="Millares 260" xfId="1197"/>
    <cellStyle name="Millares 260 2" xfId="1198"/>
    <cellStyle name="Millares 261" xfId="1199"/>
    <cellStyle name="Millares 261 2" xfId="1200"/>
    <cellStyle name="Millares 262" xfId="1201"/>
    <cellStyle name="Millares 262 2" xfId="1202"/>
    <cellStyle name="Millares 263" xfId="1203"/>
    <cellStyle name="Millares 263 2" xfId="1204"/>
    <cellStyle name="Millares 264" xfId="1205"/>
    <cellStyle name="Millares 264 2" xfId="1206"/>
    <cellStyle name="Millares 265" xfId="1207"/>
    <cellStyle name="Millares 265 2" xfId="1208"/>
    <cellStyle name="Millares 266" xfId="1209"/>
    <cellStyle name="Millares 266 2" xfId="1210"/>
    <cellStyle name="Millares 267" xfId="1211"/>
    <cellStyle name="Millares 267 2" xfId="1212"/>
    <cellStyle name="Millares 268" xfId="1213"/>
    <cellStyle name="Millares 268 2" xfId="1214"/>
    <cellStyle name="Millares 269" xfId="1215"/>
    <cellStyle name="Millares 269 2" xfId="1216"/>
    <cellStyle name="Millares 27" xfId="1217"/>
    <cellStyle name="Millares 27 2" xfId="1218"/>
    <cellStyle name="Millares 270" xfId="1219"/>
    <cellStyle name="Millares 270 2" xfId="1220"/>
    <cellStyle name="Millares 271" xfId="1221"/>
    <cellStyle name="Millares 271 2" xfId="1222"/>
    <cellStyle name="Millares 272" xfId="1223"/>
    <cellStyle name="Millares 272 2" xfId="1224"/>
    <cellStyle name="Millares 273" xfId="1225"/>
    <cellStyle name="Millares 273 2" xfId="1226"/>
    <cellStyle name="Millares 274" xfId="1227"/>
    <cellStyle name="Millares 274 2" xfId="1228"/>
    <cellStyle name="Millares 275" xfId="1229"/>
    <cellStyle name="Millares 275 2" xfId="1230"/>
    <cellStyle name="Millares 276" xfId="1231"/>
    <cellStyle name="Millares 276 2" xfId="1232"/>
    <cellStyle name="Millares 277" xfId="1233"/>
    <cellStyle name="Millares 277 2" xfId="1234"/>
    <cellStyle name="Millares 278" xfId="1235"/>
    <cellStyle name="Millares 278 2" xfId="1236"/>
    <cellStyle name="Millares 279" xfId="1237"/>
    <cellStyle name="Millares 279 2" xfId="1238"/>
    <cellStyle name="Millares 28" xfId="1239"/>
    <cellStyle name="Millares 28 2" xfId="1240"/>
    <cellStyle name="Millares 280" xfId="1241"/>
    <cellStyle name="Millares 280 2" xfId="1242"/>
    <cellStyle name="Millares 281" xfId="1243"/>
    <cellStyle name="Millares 281 2" xfId="1244"/>
    <cellStyle name="Millares 282" xfId="1245"/>
    <cellStyle name="Millares 282 2" xfId="1246"/>
    <cellStyle name="Millares 283" xfId="1247"/>
    <cellStyle name="Millares 283 2" xfId="1248"/>
    <cellStyle name="Millares 284" xfId="1249"/>
    <cellStyle name="Millares 284 2" xfId="1250"/>
    <cellStyle name="Millares 285" xfId="1251"/>
    <cellStyle name="Millares 285 2" xfId="1252"/>
    <cellStyle name="Millares 286" xfId="1253"/>
    <cellStyle name="Millares 286 2" xfId="1254"/>
    <cellStyle name="Millares 287" xfId="1255"/>
    <cellStyle name="Millares 287 2" xfId="1256"/>
    <cellStyle name="Millares 288" xfId="1257"/>
    <cellStyle name="Millares 288 2" xfId="1258"/>
    <cellStyle name="Millares 289" xfId="1259"/>
    <cellStyle name="Millares 289 2" xfId="1260"/>
    <cellStyle name="Millares 29" xfId="1261"/>
    <cellStyle name="Millares 29 2" xfId="1262"/>
    <cellStyle name="Millares 290" xfId="1263"/>
    <cellStyle name="Millares 290 2" xfId="1264"/>
    <cellStyle name="Millares 291" xfId="1265"/>
    <cellStyle name="Millares 291 2" xfId="1266"/>
    <cellStyle name="Millares 292" xfId="1267"/>
    <cellStyle name="Millares 292 2" xfId="1268"/>
    <cellStyle name="Millares 293" xfId="1269"/>
    <cellStyle name="Millares 293 2" xfId="1270"/>
    <cellStyle name="Millares 294" xfId="1271"/>
    <cellStyle name="Millares 294 2" xfId="1272"/>
    <cellStyle name="Millares 295" xfId="1273"/>
    <cellStyle name="Millares 295 2" xfId="1274"/>
    <cellStyle name="Millares 296" xfId="1275"/>
    <cellStyle name="Millares 296 2" xfId="1276"/>
    <cellStyle name="Millares 297" xfId="1277"/>
    <cellStyle name="Millares 297 2" xfId="1278"/>
    <cellStyle name="Millares 298" xfId="1279"/>
    <cellStyle name="Millares 298 2" xfId="1280"/>
    <cellStyle name="Millares 299" xfId="1281"/>
    <cellStyle name="Millares 299 2" xfId="1282"/>
    <cellStyle name="Millares 3" xfId="5"/>
    <cellStyle name="Millares 3 10" xfId="1283"/>
    <cellStyle name="Millares 3 10 2" xfId="1284"/>
    <cellStyle name="Millares 3 10 2 2" xfId="1285"/>
    <cellStyle name="Millares 3 10 3" xfId="1286"/>
    <cellStyle name="Millares 3 10 3 2" xfId="1287"/>
    <cellStyle name="Millares 3 10 4" xfId="1288"/>
    <cellStyle name="Millares 3 10 4 2" xfId="1289"/>
    <cellStyle name="Millares 3 10 5" xfId="1290"/>
    <cellStyle name="Millares 3 10_Presupuesto original" xfId="1291"/>
    <cellStyle name="Millares 3 11" xfId="2716"/>
    <cellStyle name="Millares 3 12" xfId="2727"/>
    <cellStyle name="Millares 3 13" xfId="2726"/>
    <cellStyle name="Millares 3 14" xfId="2730"/>
    <cellStyle name="Millares 3 2" xfId="1292"/>
    <cellStyle name="Millares 3 2 10" xfId="1293"/>
    <cellStyle name="Millares 3 2 2" xfId="1294"/>
    <cellStyle name="Millares 3 2 2 2" xfId="1295"/>
    <cellStyle name="Millares 3 2 2 2 2" xfId="1296"/>
    <cellStyle name="Millares 3 2 2 2 2 2" xfId="1297"/>
    <cellStyle name="Millares 3 2 2 2 3" xfId="1298"/>
    <cellStyle name="Millares 3 2 2 2 3 2" xfId="1299"/>
    <cellStyle name="Millares 3 2 2 2 3 2 2" xfId="1300"/>
    <cellStyle name="Millares 3 2 2 2 3 3" xfId="1301"/>
    <cellStyle name="Millares 3 2 2 2 3 3 2" xfId="1302"/>
    <cellStyle name="Millares 3 2 2 2 3 4" xfId="1303"/>
    <cellStyle name="Millares 3 2 2 2 3 4 2" xfId="1304"/>
    <cellStyle name="Millares 3 2 2 2 3 5" xfId="1305"/>
    <cellStyle name="Millares 3 2 2 2 3_Presupuesto original" xfId="1306"/>
    <cellStyle name="Millares 3 2 2 2 4" xfId="1307"/>
    <cellStyle name="Millares 3 2 2 2 4 2" xfId="1308"/>
    <cellStyle name="Millares 3 2 2 2 4 2 2" xfId="1309"/>
    <cellStyle name="Millares 3 2 2 2 4 3" xfId="1310"/>
    <cellStyle name="Millares 3 2 2 2 4 3 2" xfId="1311"/>
    <cellStyle name="Millares 3 2 2 2 4 4" xfId="1312"/>
    <cellStyle name="Millares 3 2 2 2 4 4 2" xfId="1313"/>
    <cellStyle name="Millares 3 2 2 2 4 5" xfId="1314"/>
    <cellStyle name="Millares 3 2 2 2 4_Presupuesto original" xfId="1315"/>
    <cellStyle name="Millares 3 2 2 2 5" xfId="1316"/>
    <cellStyle name="Millares 3 2 2 2 5 2" xfId="1317"/>
    <cellStyle name="Millares 3 2 2 2 6" xfId="1318"/>
    <cellStyle name="Millares 3 2 2 2_Presupuesto original" xfId="1319"/>
    <cellStyle name="Millares 3 2 2 3" xfId="1320"/>
    <cellStyle name="Millares 3 2 2 3 2" xfId="1321"/>
    <cellStyle name="Millares 3 2 2 3 2 2" xfId="1322"/>
    <cellStyle name="Millares 3 2 2 3 3" xfId="1323"/>
    <cellStyle name="Millares 3 2 2 3 3 2" xfId="1324"/>
    <cellStyle name="Millares 3 2 2 3 3 2 2" xfId="1325"/>
    <cellStyle name="Millares 3 2 2 3 3 3" xfId="1326"/>
    <cellStyle name="Millares 3 2 2 3 3 3 2" xfId="1327"/>
    <cellStyle name="Millares 3 2 2 3 3 4" xfId="1328"/>
    <cellStyle name="Millares 3 2 2 3 3 4 2" xfId="1329"/>
    <cellStyle name="Millares 3 2 2 3 3 5" xfId="1330"/>
    <cellStyle name="Millares 3 2 2 3 3_Presupuesto original" xfId="1331"/>
    <cellStyle name="Millares 3 2 2 3 4" xfId="1332"/>
    <cellStyle name="Millares 3 2 2 3 4 2" xfId="1333"/>
    <cellStyle name="Millares 3 2 2 3 4 2 2" xfId="1334"/>
    <cellStyle name="Millares 3 2 2 3 4 3" xfId="1335"/>
    <cellStyle name="Millares 3 2 2 3 4 3 2" xfId="1336"/>
    <cellStyle name="Millares 3 2 2 3 4 4" xfId="1337"/>
    <cellStyle name="Millares 3 2 2 3 4 4 2" xfId="1338"/>
    <cellStyle name="Millares 3 2 2 3 4 5" xfId="1339"/>
    <cellStyle name="Millares 3 2 2 3 4_Presupuesto original" xfId="1340"/>
    <cellStyle name="Millares 3 2 2 3 5" xfId="1341"/>
    <cellStyle name="Millares 3 2 2 3 5 2" xfId="1342"/>
    <cellStyle name="Millares 3 2 2 3 6" xfId="1343"/>
    <cellStyle name="Millares 3 2 2 3_Presupuesto original" xfId="1344"/>
    <cellStyle name="Millares 3 2 2 4" xfId="1345"/>
    <cellStyle name="Millares 3 2 2 4 2" xfId="1346"/>
    <cellStyle name="Millares 3 2 2 5" xfId="1347"/>
    <cellStyle name="Millares 3 2 2 5 2" xfId="1348"/>
    <cellStyle name="Millares 3 2 2 5 2 2" xfId="1349"/>
    <cellStyle name="Millares 3 2 2 5 3" xfId="1350"/>
    <cellStyle name="Millares 3 2 2 5 3 2" xfId="1351"/>
    <cellStyle name="Millares 3 2 2 5 4" xfId="1352"/>
    <cellStyle name="Millares 3 2 2 5 4 2" xfId="1353"/>
    <cellStyle name="Millares 3 2 2 5 5" xfId="1354"/>
    <cellStyle name="Millares 3 2 2 5_Presupuesto original" xfId="1355"/>
    <cellStyle name="Millares 3 2 2 6" xfId="1356"/>
    <cellStyle name="Millares 3 2 2 6 2" xfId="1357"/>
    <cellStyle name="Millares 3 2 2 6 2 2" xfId="1358"/>
    <cellStyle name="Millares 3 2 2 6 3" xfId="1359"/>
    <cellStyle name="Millares 3 2 2 6 3 2" xfId="1360"/>
    <cellStyle name="Millares 3 2 2 6 4" xfId="1361"/>
    <cellStyle name="Millares 3 2 2 6 4 2" xfId="1362"/>
    <cellStyle name="Millares 3 2 2 6 5" xfId="1363"/>
    <cellStyle name="Millares 3 2 2 6_Presupuesto original" xfId="1364"/>
    <cellStyle name="Millares 3 2 2 7" xfId="1365"/>
    <cellStyle name="Millares 3 2 2 7 2" xfId="1366"/>
    <cellStyle name="Millares 3 2 2 8" xfId="1367"/>
    <cellStyle name="Millares 3 2 2_Presupuesto original" xfId="1368"/>
    <cellStyle name="Millares 3 2 3" xfId="1369"/>
    <cellStyle name="Millares 3 2 3 2" xfId="1370"/>
    <cellStyle name="Millares 3 2 3 2 2" xfId="1371"/>
    <cellStyle name="Millares 3 2 3 2 2 2" xfId="1372"/>
    <cellStyle name="Millares 3 2 3 2 3" xfId="1373"/>
    <cellStyle name="Millares 3 2 3 2 3 2" xfId="1374"/>
    <cellStyle name="Millares 3 2 3 2 3 2 2" xfId="1375"/>
    <cellStyle name="Millares 3 2 3 2 3 3" xfId="1376"/>
    <cellStyle name="Millares 3 2 3 2 3 3 2" xfId="1377"/>
    <cellStyle name="Millares 3 2 3 2 3 4" xfId="1378"/>
    <cellStyle name="Millares 3 2 3 2 3 4 2" xfId="1379"/>
    <cellStyle name="Millares 3 2 3 2 3 5" xfId="1380"/>
    <cellStyle name="Millares 3 2 3 2 3_Presupuesto original" xfId="1381"/>
    <cellStyle name="Millares 3 2 3 2 4" xfId="1382"/>
    <cellStyle name="Millares 3 2 3 2 4 2" xfId="1383"/>
    <cellStyle name="Millares 3 2 3 2 4 2 2" xfId="1384"/>
    <cellStyle name="Millares 3 2 3 2 4 3" xfId="1385"/>
    <cellStyle name="Millares 3 2 3 2 4 3 2" xfId="1386"/>
    <cellStyle name="Millares 3 2 3 2 4 4" xfId="1387"/>
    <cellStyle name="Millares 3 2 3 2 4 4 2" xfId="1388"/>
    <cellStyle name="Millares 3 2 3 2 4 5" xfId="1389"/>
    <cellStyle name="Millares 3 2 3 2 4_Presupuesto original" xfId="1390"/>
    <cellStyle name="Millares 3 2 3 2 5" xfId="1391"/>
    <cellStyle name="Millares 3 2 3 2 5 2" xfId="1392"/>
    <cellStyle name="Millares 3 2 3 2 6" xfId="1393"/>
    <cellStyle name="Millares 3 2 3 2_Presupuesto original" xfId="1394"/>
    <cellStyle name="Millares 3 2 3 3" xfId="1395"/>
    <cellStyle name="Millares 3 2 3 3 2" xfId="1396"/>
    <cellStyle name="Millares 3 2 3 3 2 2" xfId="1397"/>
    <cellStyle name="Millares 3 2 3 3 3" xfId="1398"/>
    <cellStyle name="Millares 3 2 3 3 3 2" xfId="1399"/>
    <cellStyle name="Millares 3 2 3 3 3 2 2" xfId="1400"/>
    <cellStyle name="Millares 3 2 3 3 3 3" xfId="1401"/>
    <cellStyle name="Millares 3 2 3 3 3 3 2" xfId="1402"/>
    <cellStyle name="Millares 3 2 3 3 3 4" xfId="1403"/>
    <cellStyle name="Millares 3 2 3 3 3 4 2" xfId="1404"/>
    <cellStyle name="Millares 3 2 3 3 3 5" xfId="1405"/>
    <cellStyle name="Millares 3 2 3 3 3_Presupuesto original" xfId="1406"/>
    <cellStyle name="Millares 3 2 3 3 4" xfId="1407"/>
    <cellStyle name="Millares 3 2 3 3 4 2" xfId="1408"/>
    <cellStyle name="Millares 3 2 3 3 4 2 2" xfId="1409"/>
    <cellStyle name="Millares 3 2 3 3 4 3" xfId="1410"/>
    <cellStyle name="Millares 3 2 3 3 4 3 2" xfId="1411"/>
    <cellStyle name="Millares 3 2 3 3 4 4" xfId="1412"/>
    <cellStyle name="Millares 3 2 3 3 4 4 2" xfId="1413"/>
    <cellStyle name="Millares 3 2 3 3 4 5" xfId="1414"/>
    <cellStyle name="Millares 3 2 3 3 4_Presupuesto original" xfId="1415"/>
    <cellStyle name="Millares 3 2 3 3 5" xfId="1416"/>
    <cellStyle name="Millares 3 2 3 3 5 2" xfId="1417"/>
    <cellStyle name="Millares 3 2 3 3 6" xfId="1418"/>
    <cellStyle name="Millares 3 2 3 3_Presupuesto original" xfId="1419"/>
    <cellStyle name="Millares 3 2 3 4" xfId="1420"/>
    <cellStyle name="Millares 3 2 3 4 2" xfId="1421"/>
    <cellStyle name="Millares 3 2 3 5" xfId="1422"/>
    <cellStyle name="Millares 3 2 3 5 2" xfId="1423"/>
    <cellStyle name="Millares 3 2 3 5 2 2" xfId="1424"/>
    <cellStyle name="Millares 3 2 3 5 3" xfId="1425"/>
    <cellStyle name="Millares 3 2 3 5 3 2" xfId="1426"/>
    <cellStyle name="Millares 3 2 3 5 4" xfId="1427"/>
    <cellStyle name="Millares 3 2 3 5 4 2" xfId="1428"/>
    <cellStyle name="Millares 3 2 3 5 5" xfId="1429"/>
    <cellStyle name="Millares 3 2 3 5_Presupuesto original" xfId="1430"/>
    <cellStyle name="Millares 3 2 3 6" xfId="1431"/>
    <cellStyle name="Millares 3 2 3 6 2" xfId="1432"/>
    <cellStyle name="Millares 3 2 3 6 2 2" xfId="1433"/>
    <cellStyle name="Millares 3 2 3 6 3" xfId="1434"/>
    <cellStyle name="Millares 3 2 3 6 3 2" xfId="1435"/>
    <cellStyle name="Millares 3 2 3 6 4" xfId="1436"/>
    <cellStyle name="Millares 3 2 3 6 4 2" xfId="1437"/>
    <cellStyle name="Millares 3 2 3 6 5" xfId="1438"/>
    <cellStyle name="Millares 3 2 3 6_Presupuesto original" xfId="1439"/>
    <cellStyle name="Millares 3 2 3 7" xfId="1440"/>
    <cellStyle name="Millares 3 2 3 7 2" xfId="1441"/>
    <cellStyle name="Millares 3 2 3 8" xfId="1442"/>
    <cellStyle name="Millares 3 2 3_Presupuesto original" xfId="1443"/>
    <cellStyle name="Millares 3 2 4" xfId="1444"/>
    <cellStyle name="Millares 3 2 4 2" xfId="1445"/>
    <cellStyle name="Millares 3 2 4 2 2" xfId="1446"/>
    <cellStyle name="Millares 3 2 4 3" xfId="1447"/>
    <cellStyle name="Millares 3 2 4 3 2" xfId="1448"/>
    <cellStyle name="Millares 3 2 4 3 2 2" xfId="1449"/>
    <cellStyle name="Millares 3 2 4 3 3" xfId="1450"/>
    <cellStyle name="Millares 3 2 4 3 3 2" xfId="1451"/>
    <cellStyle name="Millares 3 2 4 3 4" xfId="1452"/>
    <cellStyle name="Millares 3 2 4 3 4 2" xfId="1453"/>
    <cellStyle name="Millares 3 2 4 3 5" xfId="1454"/>
    <cellStyle name="Millares 3 2 4 3_Presupuesto original" xfId="1455"/>
    <cellStyle name="Millares 3 2 4 4" xfId="1456"/>
    <cellStyle name="Millares 3 2 4 4 2" xfId="1457"/>
    <cellStyle name="Millares 3 2 4 4 2 2" xfId="1458"/>
    <cellStyle name="Millares 3 2 4 4 3" xfId="1459"/>
    <cellStyle name="Millares 3 2 4 4 3 2" xfId="1460"/>
    <cellStyle name="Millares 3 2 4 4 4" xfId="1461"/>
    <cellStyle name="Millares 3 2 4 4 4 2" xfId="1462"/>
    <cellStyle name="Millares 3 2 4 4 5" xfId="1463"/>
    <cellStyle name="Millares 3 2 4 4_Presupuesto original" xfId="1464"/>
    <cellStyle name="Millares 3 2 4 5" xfId="1465"/>
    <cellStyle name="Millares 3 2 4 5 2" xfId="1466"/>
    <cellStyle name="Millares 3 2 4 6" xfId="1467"/>
    <cellStyle name="Millares 3 2 4_Presupuesto original" xfId="1468"/>
    <cellStyle name="Millares 3 2 5" xfId="1469"/>
    <cellStyle name="Millares 3 2 5 2" xfId="1470"/>
    <cellStyle name="Millares 3 2 5 2 2" xfId="1471"/>
    <cellStyle name="Millares 3 2 5 3" xfId="1472"/>
    <cellStyle name="Millares 3 2 5 3 2" xfId="1473"/>
    <cellStyle name="Millares 3 2 5 3 2 2" xfId="1474"/>
    <cellStyle name="Millares 3 2 5 3 3" xfId="1475"/>
    <cellStyle name="Millares 3 2 5 3 3 2" xfId="1476"/>
    <cellStyle name="Millares 3 2 5 3 4" xfId="1477"/>
    <cellStyle name="Millares 3 2 5 3 4 2" xfId="1478"/>
    <cellStyle name="Millares 3 2 5 3 5" xfId="1479"/>
    <cellStyle name="Millares 3 2 5 3_Presupuesto original" xfId="1480"/>
    <cellStyle name="Millares 3 2 5 4" xfId="1481"/>
    <cellStyle name="Millares 3 2 5 4 2" xfId="1482"/>
    <cellStyle name="Millares 3 2 5 4 2 2" xfId="1483"/>
    <cellStyle name="Millares 3 2 5 4 3" xfId="1484"/>
    <cellStyle name="Millares 3 2 5 4 3 2" xfId="1485"/>
    <cellStyle name="Millares 3 2 5 4 4" xfId="1486"/>
    <cellStyle name="Millares 3 2 5 4 4 2" xfId="1487"/>
    <cellStyle name="Millares 3 2 5 4 5" xfId="1488"/>
    <cellStyle name="Millares 3 2 5 4_Presupuesto original" xfId="1489"/>
    <cellStyle name="Millares 3 2 5 5" xfId="1490"/>
    <cellStyle name="Millares 3 2 5 5 2" xfId="1491"/>
    <cellStyle name="Millares 3 2 5 6" xfId="1492"/>
    <cellStyle name="Millares 3 2 5_Presupuesto original" xfId="1493"/>
    <cellStyle name="Millares 3 2 6" xfId="1494"/>
    <cellStyle name="Millares 3 2 6 2" xfId="1495"/>
    <cellStyle name="Millares 3 2 7" xfId="1496"/>
    <cellStyle name="Millares 3 2 7 2" xfId="1497"/>
    <cellStyle name="Millares 3 2 7 2 2" xfId="1498"/>
    <cellStyle name="Millares 3 2 7 3" xfId="1499"/>
    <cellStyle name="Millares 3 2 7 3 2" xfId="1500"/>
    <cellStyle name="Millares 3 2 7 4" xfId="1501"/>
    <cellStyle name="Millares 3 2 7 4 2" xfId="1502"/>
    <cellStyle name="Millares 3 2 7 5" xfId="1503"/>
    <cellStyle name="Millares 3 2 7_Presupuesto original" xfId="1504"/>
    <cellStyle name="Millares 3 2 8" xfId="1505"/>
    <cellStyle name="Millares 3 2 8 2" xfId="1506"/>
    <cellStyle name="Millares 3 2 8 2 2" xfId="1507"/>
    <cellStyle name="Millares 3 2 8 3" xfId="1508"/>
    <cellStyle name="Millares 3 2 8 3 2" xfId="1509"/>
    <cellStyle name="Millares 3 2 8 4" xfId="1510"/>
    <cellStyle name="Millares 3 2 8 4 2" xfId="1511"/>
    <cellStyle name="Millares 3 2 8 5" xfId="1512"/>
    <cellStyle name="Millares 3 2 8_Presupuesto original" xfId="1513"/>
    <cellStyle name="Millares 3 2 9" xfId="1514"/>
    <cellStyle name="Millares 3 2 9 2" xfId="1515"/>
    <cellStyle name="Millares 3 2_Presupuesto original" xfId="1516"/>
    <cellStyle name="Millares 3 3" xfId="1517"/>
    <cellStyle name="Millares 3 3 2" xfId="1518"/>
    <cellStyle name="Millares 3 4" xfId="1519"/>
    <cellStyle name="Millares 3 4 2" xfId="1520"/>
    <cellStyle name="Millares 3 4 2 2" xfId="1521"/>
    <cellStyle name="Millares 3 4 2 2 2" xfId="1522"/>
    <cellStyle name="Millares 3 4 2 3" xfId="1523"/>
    <cellStyle name="Millares 3 4 2 3 2" xfId="1524"/>
    <cellStyle name="Millares 3 4 2 3 2 2" xfId="1525"/>
    <cellStyle name="Millares 3 4 2 3 3" xfId="1526"/>
    <cellStyle name="Millares 3 4 2 3 3 2" xfId="1527"/>
    <cellStyle name="Millares 3 4 2 3 4" xfId="1528"/>
    <cellStyle name="Millares 3 4 2 3 4 2" xfId="1529"/>
    <cellStyle name="Millares 3 4 2 3 5" xfId="1530"/>
    <cellStyle name="Millares 3 4 2 3_Presupuesto original" xfId="1531"/>
    <cellStyle name="Millares 3 4 2 4" xfId="1532"/>
    <cellStyle name="Millares 3 4 2 4 2" xfId="1533"/>
    <cellStyle name="Millares 3 4 2 4 2 2" xfId="1534"/>
    <cellStyle name="Millares 3 4 2 4 3" xfId="1535"/>
    <cellStyle name="Millares 3 4 2 4 3 2" xfId="1536"/>
    <cellStyle name="Millares 3 4 2 4 4" xfId="1537"/>
    <cellStyle name="Millares 3 4 2 4 4 2" xfId="1538"/>
    <cellStyle name="Millares 3 4 2 4 5" xfId="1539"/>
    <cellStyle name="Millares 3 4 2 4_Presupuesto original" xfId="1540"/>
    <cellStyle name="Millares 3 4 2 5" xfId="1541"/>
    <cellStyle name="Millares 3 4 2 5 2" xfId="1542"/>
    <cellStyle name="Millares 3 4 2 6" xfId="1543"/>
    <cellStyle name="Millares 3 4 2_Presupuesto original" xfId="1544"/>
    <cellStyle name="Millares 3 4 3" xfId="1545"/>
    <cellStyle name="Millares 3 4 3 2" xfId="1546"/>
    <cellStyle name="Millares 3 4 3 2 2" xfId="1547"/>
    <cellStyle name="Millares 3 4 3 3" xfId="1548"/>
    <cellStyle name="Millares 3 4 3 3 2" xfId="1549"/>
    <cellStyle name="Millares 3 4 3 3 2 2" xfId="1550"/>
    <cellStyle name="Millares 3 4 3 3 3" xfId="1551"/>
    <cellStyle name="Millares 3 4 3 3 3 2" xfId="1552"/>
    <cellStyle name="Millares 3 4 3 3 4" xfId="1553"/>
    <cellStyle name="Millares 3 4 3 3 4 2" xfId="1554"/>
    <cellStyle name="Millares 3 4 3 3 5" xfId="1555"/>
    <cellStyle name="Millares 3 4 3 3_Presupuesto original" xfId="1556"/>
    <cellStyle name="Millares 3 4 3 4" xfId="1557"/>
    <cellStyle name="Millares 3 4 3 4 2" xfId="1558"/>
    <cellStyle name="Millares 3 4 3 4 2 2" xfId="1559"/>
    <cellStyle name="Millares 3 4 3 4 3" xfId="1560"/>
    <cellStyle name="Millares 3 4 3 4 3 2" xfId="1561"/>
    <cellStyle name="Millares 3 4 3 4 4" xfId="1562"/>
    <cellStyle name="Millares 3 4 3 4 4 2" xfId="1563"/>
    <cellStyle name="Millares 3 4 3 4 5" xfId="1564"/>
    <cellStyle name="Millares 3 4 3 4_Presupuesto original" xfId="1565"/>
    <cellStyle name="Millares 3 4 3 5" xfId="1566"/>
    <cellStyle name="Millares 3 4 3 5 2" xfId="1567"/>
    <cellStyle name="Millares 3 4 3 6" xfId="1568"/>
    <cellStyle name="Millares 3 4 3_Presupuesto original" xfId="1569"/>
    <cellStyle name="Millares 3 4 4" xfId="1570"/>
    <cellStyle name="Millares 3 4 4 2" xfId="1571"/>
    <cellStyle name="Millares 3 4 5" xfId="1572"/>
    <cellStyle name="Millares 3 4 5 2" xfId="1573"/>
    <cellStyle name="Millares 3 4 5 2 2" xfId="1574"/>
    <cellStyle name="Millares 3 4 5 3" xfId="1575"/>
    <cellStyle name="Millares 3 4 5 3 2" xfId="1576"/>
    <cellStyle name="Millares 3 4 5 4" xfId="1577"/>
    <cellStyle name="Millares 3 4 5 4 2" xfId="1578"/>
    <cellStyle name="Millares 3 4 5 5" xfId="1579"/>
    <cellStyle name="Millares 3 4 5_Presupuesto original" xfId="1580"/>
    <cellStyle name="Millares 3 4 6" xfId="1581"/>
    <cellStyle name="Millares 3 4 6 2" xfId="1582"/>
    <cellStyle name="Millares 3 4 6 2 2" xfId="1583"/>
    <cellStyle name="Millares 3 4 6 3" xfId="1584"/>
    <cellStyle name="Millares 3 4 6 3 2" xfId="1585"/>
    <cellStyle name="Millares 3 4 6 4" xfId="1586"/>
    <cellStyle name="Millares 3 4 6 4 2" xfId="1587"/>
    <cellStyle name="Millares 3 4 6 5" xfId="1588"/>
    <cellStyle name="Millares 3 4 6_Presupuesto original" xfId="1589"/>
    <cellStyle name="Millares 3 4 7" xfId="1590"/>
    <cellStyle name="Millares 3 4 7 2" xfId="1591"/>
    <cellStyle name="Millares 3 4 8" xfId="1592"/>
    <cellStyle name="Millares 3 4_Presupuesto original" xfId="1593"/>
    <cellStyle name="Millares 3 5" xfId="1594"/>
    <cellStyle name="Millares 3 5 2" xfId="1595"/>
    <cellStyle name="Millares 3 5 2 2" xfId="1596"/>
    <cellStyle name="Millares 3 5 2 2 2" xfId="1597"/>
    <cellStyle name="Millares 3 5 2 3" xfId="1598"/>
    <cellStyle name="Millares 3 5 2 3 2" xfId="1599"/>
    <cellStyle name="Millares 3 5 2 3 2 2" xfId="1600"/>
    <cellStyle name="Millares 3 5 2 3 3" xfId="1601"/>
    <cellStyle name="Millares 3 5 2 3 3 2" xfId="1602"/>
    <cellStyle name="Millares 3 5 2 3 4" xfId="1603"/>
    <cellStyle name="Millares 3 5 2 3 4 2" xfId="1604"/>
    <cellStyle name="Millares 3 5 2 3 5" xfId="1605"/>
    <cellStyle name="Millares 3 5 2 3_Presupuesto original" xfId="1606"/>
    <cellStyle name="Millares 3 5 2 4" xfId="1607"/>
    <cellStyle name="Millares 3 5 2 4 2" xfId="1608"/>
    <cellStyle name="Millares 3 5 2 4 2 2" xfId="1609"/>
    <cellStyle name="Millares 3 5 2 4 3" xfId="1610"/>
    <cellStyle name="Millares 3 5 2 4 3 2" xfId="1611"/>
    <cellStyle name="Millares 3 5 2 4 4" xfId="1612"/>
    <cellStyle name="Millares 3 5 2 4 4 2" xfId="1613"/>
    <cellStyle name="Millares 3 5 2 4 5" xfId="1614"/>
    <cellStyle name="Millares 3 5 2 4_Presupuesto original" xfId="1615"/>
    <cellStyle name="Millares 3 5 2 5" xfId="1616"/>
    <cellStyle name="Millares 3 5 2 5 2" xfId="1617"/>
    <cellStyle name="Millares 3 5 2 6" xfId="1618"/>
    <cellStyle name="Millares 3 5 2_Presupuesto original" xfId="1619"/>
    <cellStyle name="Millares 3 5 3" xfId="1620"/>
    <cellStyle name="Millares 3 5 3 2" xfId="1621"/>
    <cellStyle name="Millares 3 5 3 2 2" xfId="1622"/>
    <cellStyle name="Millares 3 5 3 3" xfId="1623"/>
    <cellStyle name="Millares 3 5 3 3 2" xfId="1624"/>
    <cellStyle name="Millares 3 5 3 3 2 2" xfId="1625"/>
    <cellStyle name="Millares 3 5 3 3 3" xfId="1626"/>
    <cellStyle name="Millares 3 5 3 3 3 2" xfId="1627"/>
    <cellStyle name="Millares 3 5 3 3 4" xfId="1628"/>
    <cellStyle name="Millares 3 5 3 3 4 2" xfId="1629"/>
    <cellStyle name="Millares 3 5 3 3 5" xfId="1630"/>
    <cellStyle name="Millares 3 5 3 3_Presupuesto original" xfId="1631"/>
    <cellStyle name="Millares 3 5 3 4" xfId="1632"/>
    <cellStyle name="Millares 3 5 3 4 2" xfId="1633"/>
    <cellStyle name="Millares 3 5 3 4 2 2" xfId="1634"/>
    <cellStyle name="Millares 3 5 3 4 3" xfId="1635"/>
    <cellStyle name="Millares 3 5 3 4 3 2" xfId="1636"/>
    <cellStyle name="Millares 3 5 3 4 4" xfId="1637"/>
    <cellStyle name="Millares 3 5 3 4 4 2" xfId="1638"/>
    <cellStyle name="Millares 3 5 3 4 5" xfId="1639"/>
    <cellStyle name="Millares 3 5 3 4_Presupuesto original" xfId="1640"/>
    <cellStyle name="Millares 3 5 3 5" xfId="1641"/>
    <cellStyle name="Millares 3 5 3 5 2" xfId="1642"/>
    <cellStyle name="Millares 3 5 3 6" xfId="1643"/>
    <cellStyle name="Millares 3 5 3_Presupuesto original" xfId="1644"/>
    <cellStyle name="Millares 3 5 4" xfId="1645"/>
    <cellStyle name="Millares 3 5 4 2" xfId="1646"/>
    <cellStyle name="Millares 3 5 5" xfId="1647"/>
    <cellStyle name="Millares 3 5 5 2" xfId="1648"/>
    <cellStyle name="Millares 3 5 5 2 2" xfId="1649"/>
    <cellStyle name="Millares 3 5 5 3" xfId="1650"/>
    <cellStyle name="Millares 3 5 5 3 2" xfId="1651"/>
    <cellStyle name="Millares 3 5 5 4" xfId="1652"/>
    <cellStyle name="Millares 3 5 5 4 2" xfId="1653"/>
    <cellStyle name="Millares 3 5 5 5" xfId="1654"/>
    <cellStyle name="Millares 3 5 5_Presupuesto original" xfId="1655"/>
    <cellStyle name="Millares 3 5 6" xfId="1656"/>
    <cellStyle name="Millares 3 5 6 2" xfId="1657"/>
    <cellStyle name="Millares 3 5 6 2 2" xfId="1658"/>
    <cellStyle name="Millares 3 5 6 3" xfId="1659"/>
    <cellStyle name="Millares 3 5 6 3 2" xfId="1660"/>
    <cellStyle name="Millares 3 5 6 4" xfId="1661"/>
    <cellStyle name="Millares 3 5 6 4 2" xfId="1662"/>
    <cellStyle name="Millares 3 5 6 5" xfId="1663"/>
    <cellStyle name="Millares 3 5 6_Presupuesto original" xfId="1664"/>
    <cellStyle name="Millares 3 5 7" xfId="1665"/>
    <cellStyle name="Millares 3 5 7 2" xfId="1666"/>
    <cellStyle name="Millares 3 5 8" xfId="1667"/>
    <cellStyle name="Millares 3 5_Presupuesto original" xfId="1668"/>
    <cellStyle name="Millares 3 6" xfId="1669"/>
    <cellStyle name="Millares 3 6 2" xfId="1670"/>
    <cellStyle name="Millares 3 6 2 2" xfId="1671"/>
    <cellStyle name="Millares 3 6 3" xfId="1672"/>
    <cellStyle name="Millares 3 6 3 2" xfId="1673"/>
    <cellStyle name="Millares 3 6 3 2 2" xfId="1674"/>
    <cellStyle name="Millares 3 6 3 3" xfId="1675"/>
    <cellStyle name="Millares 3 6 3 3 2" xfId="1676"/>
    <cellStyle name="Millares 3 6 3 4" xfId="1677"/>
    <cellStyle name="Millares 3 6 3 4 2" xfId="1678"/>
    <cellStyle name="Millares 3 6 3 5" xfId="1679"/>
    <cellStyle name="Millares 3 6 3_Presupuesto original" xfId="1680"/>
    <cellStyle name="Millares 3 6 4" xfId="1681"/>
    <cellStyle name="Millares 3 6 4 2" xfId="1682"/>
    <cellStyle name="Millares 3 6 4 2 2" xfId="1683"/>
    <cellStyle name="Millares 3 6 4 3" xfId="1684"/>
    <cellStyle name="Millares 3 6 4 3 2" xfId="1685"/>
    <cellStyle name="Millares 3 6 4 4" xfId="1686"/>
    <cellStyle name="Millares 3 6 4 4 2" xfId="1687"/>
    <cellStyle name="Millares 3 6 4 5" xfId="1688"/>
    <cellStyle name="Millares 3 6 4_Presupuesto original" xfId="1689"/>
    <cellStyle name="Millares 3 6 5" xfId="1690"/>
    <cellStyle name="Millares 3 6 5 2" xfId="1691"/>
    <cellStyle name="Millares 3 6 6" xfId="1692"/>
    <cellStyle name="Millares 3 6_Presupuesto original" xfId="1693"/>
    <cellStyle name="Millares 3 7" xfId="1694"/>
    <cellStyle name="Millares 3 7 2" xfId="1695"/>
    <cellStyle name="Millares 3 7 2 2" xfId="1696"/>
    <cellStyle name="Millares 3 7 3" xfId="1697"/>
    <cellStyle name="Millares 3 7 3 2" xfId="1698"/>
    <cellStyle name="Millares 3 7 3 2 2" xfId="1699"/>
    <cellStyle name="Millares 3 7 3 3" xfId="1700"/>
    <cellStyle name="Millares 3 7 3 3 2" xfId="1701"/>
    <cellStyle name="Millares 3 7 3 4" xfId="1702"/>
    <cellStyle name="Millares 3 7 3 4 2" xfId="1703"/>
    <cellStyle name="Millares 3 7 3 5" xfId="1704"/>
    <cellStyle name="Millares 3 7 3_Presupuesto original" xfId="1705"/>
    <cellStyle name="Millares 3 7 4" xfId="1706"/>
    <cellStyle name="Millares 3 7 4 2" xfId="1707"/>
    <cellStyle name="Millares 3 7 4 2 2" xfId="1708"/>
    <cellStyle name="Millares 3 7 4 3" xfId="1709"/>
    <cellStyle name="Millares 3 7 4 3 2" xfId="1710"/>
    <cellStyle name="Millares 3 7 4 4" xfId="1711"/>
    <cellStyle name="Millares 3 7 4 4 2" xfId="1712"/>
    <cellStyle name="Millares 3 7 4 5" xfId="1713"/>
    <cellStyle name="Millares 3 7 4_Presupuesto original" xfId="1714"/>
    <cellStyle name="Millares 3 7 5" xfId="1715"/>
    <cellStyle name="Millares 3 7 5 2" xfId="1716"/>
    <cellStyle name="Millares 3 7 6" xfId="1717"/>
    <cellStyle name="Millares 3 7_Presupuesto original" xfId="1718"/>
    <cellStyle name="Millares 3 8" xfId="1719"/>
    <cellStyle name="Millares 3 8 2" xfId="1720"/>
    <cellStyle name="Millares 3 8 2 2" xfId="1721"/>
    <cellStyle name="Millares 3 8 3" xfId="1722"/>
    <cellStyle name="Millares 3 8 3 2" xfId="1723"/>
    <cellStyle name="Millares 3 8 4" xfId="1724"/>
    <cellStyle name="Millares 3 8_Presupuesto original" xfId="1725"/>
    <cellStyle name="Millares 3 9" xfId="1726"/>
    <cellStyle name="Millares 3 9 2" xfId="1727"/>
    <cellStyle name="Millares 3 9 2 2" xfId="1728"/>
    <cellStyle name="Millares 3 9 3" xfId="1729"/>
    <cellStyle name="Millares 3 9 3 2" xfId="1730"/>
    <cellStyle name="Millares 3 9 4" xfId="1731"/>
    <cellStyle name="Millares 3 9 4 2" xfId="1732"/>
    <cellStyle name="Millares 3 9 5" xfId="1733"/>
    <cellStyle name="Millares 3 9_Presupuesto original" xfId="1734"/>
    <cellStyle name="Millares 3_BMAT" xfId="1735"/>
    <cellStyle name="Millares 30" xfId="1736"/>
    <cellStyle name="Millares 30 2" xfId="1737"/>
    <cellStyle name="Millares 300" xfId="1738"/>
    <cellStyle name="Millares 300 2" xfId="1739"/>
    <cellStyle name="Millares 301" xfId="1740"/>
    <cellStyle name="Millares 301 2" xfId="1741"/>
    <cellStyle name="Millares 302" xfId="1742"/>
    <cellStyle name="Millares 302 2" xfId="1743"/>
    <cellStyle name="Millares 303" xfId="1744"/>
    <cellStyle name="Millares 303 2" xfId="1745"/>
    <cellStyle name="Millares 304" xfId="1746"/>
    <cellStyle name="Millares 304 2" xfId="1747"/>
    <cellStyle name="Millares 305" xfId="1748"/>
    <cellStyle name="Millares 305 2" xfId="1749"/>
    <cellStyle name="Millares 306" xfId="1750"/>
    <cellStyle name="Millares 306 2" xfId="1751"/>
    <cellStyle name="Millares 307" xfId="1752"/>
    <cellStyle name="Millares 307 2" xfId="1753"/>
    <cellStyle name="Millares 308" xfId="1754"/>
    <cellStyle name="Millares 308 2" xfId="1755"/>
    <cellStyle name="Millares 309" xfId="1756"/>
    <cellStyle name="Millares 309 2" xfId="1757"/>
    <cellStyle name="Millares 31" xfId="1758"/>
    <cellStyle name="Millares 31 2" xfId="1759"/>
    <cellStyle name="Millares 310" xfId="1760"/>
    <cellStyle name="Millares 310 2" xfId="1761"/>
    <cellStyle name="Millares 311" xfId="1762"/>
    <cellStyle name="Millares 311 2" xfId="1763"/>
    <cellStyle name="Millares 312" xfId="1764"/>
    <cellStyle name="Millares 312 2" xfId="1765"/>
    <cellStyle name="Millares 313" xfId="1766"/>
    <cellStyle name="Millares 313 2" xfId="1767"/>
    <cellStyle name="Millares 314" xfId="1768"/>
    <cellStyle name="Millares 314 2" xfId="1769"/>
    <cellStyle name="Millares 315" xfId="1770"/>
    <cellStyle name="Millares 315 2" xfId="1771"/>
    <cellStyle name="Millares 316" xfId="1772"/>
    <cellStyle name="Millares 316 2" xfId="1773"/>
    <cellStyle name="Millares 317" xfId="1774"/>
    <cellStyle name="Millares 317 2" xfId="1775"/>
    <cellStyle name="Millares 318" xfId="1776"/>
    <cellStyle name="Millares 318 2" xfId="1777"/>
    <cellStyle name="Millares 319" xfId="1778"/>
    <cellStyle name="Millares 319 2" xfId="1779"/>
    <cellStyle name="Millares 32" xfId="1780"/>
    <cellStyle name="Millares 32 2" xfId="1781"/>
    <cellStyle name="Millares 320" xfId="1782"/>
    <cellStyle name="Millares 320 2" xfId="1783"/>
    <cellStyle name="Millares 321" xfId="1784"/>
    <cellStyle name="Millares 321 2" xfId="1785"/>
    <cellStyle name="Millares 322" xfId="1786"/>
    <cellStyle name="Millares 322 2" xfId="1787"/>
    <cellStyle name="Millares 323" xfId="1788"/>
    <cellStyle name="Millares 323 2" xfId="1789"/>
    <cellStyle name="Millares 324" xfId="1790"/>
    <cellStyle name="Millares 324 2" xfId="1791"/>
    <cellStyle name="Millares 325" xfId="1792"/>
    <cellStyle name="Millares 325 2" xfId="1793"/>
    <cellStyle name="Millares 326" xfId="1794"/>
    <cellStyle name="Millares 326 2" xfId="1795"/>
    <cellStyle name="Millares 327" xfId="1796"/>
    <cellStyle name="Millares 327 2" xfId="1797"/>
    <cellStyle name="Millares 328" xfId="1798"/>
    <cellStyle name="Millares 328 2" xfId="1799"/>
    <cellStyle name="Millares 329" xfId="1800"/>
    <cellStyle name="Millares 329 2" xfId="1801"/>
    <cellStyle name="Millares 33" xfId="1802"/>
    <cellStyle name="Millares 33 2" xfId="1803"/>
    <cellStyle name="Millares 330" xfId="1804"/>
    <cellStyle name="Millares 330 2" xfId="1805"/>
    <cellStyle name="Millares 331" xfId="1806"/>
    <cellStyle name="Millares 331 2" xfId="1807"/>
    <cellStyle name="Millares 332" xfId="1808"/>
    <cellStyle name="Millares 332 2" xfId="1809"/>
    <cellStyle name="Millares 333" xfId="1810"/>
    <cellStyle name="Millares 333 2" xfId="1811"/>
    <cellStyle name="Millares 334" xfId="1812"/>
    <cellStyle name="Millares 334 2" xfId="1813"/>
    <cellStyle name="Millares 335" xfId="1814"/>
    <cellStyle name="Millares 335 2" xfId="1815"/>
    <cellStyle name="Millares 336" xfId="1816"/>
    <cellStyle name="Millares 336 2" xfId="1817"/>
    <cellStyle name="Millares 337" xfId="1818"/>
    <cellStyle name="Millares 337 2" xfId="1819"/>
    <cellStyle name="Millares 338" xfId="1820"/>
    <cellStyle name="Millares 338 2" xfId="1821"/>
    <cellStyle name="Millares 339" xfId="1822"/>
    <cellStyle name="Millares 339 2" xfId="1823"/>
    <cellStyle name="Millares 34" xfId="1824"/>
    <cellStyle name="Millares 34 2" xfId="1825"/>
    <cellStyle name="Millares 340" xfId="1826"/>
    <cellStyle name="Millares 340 2" xfId="1827"/>
    <cellStyle name="Millares 341" xfId="1828"/>
    <cellStyle name="Millares 341 2" xfId="1829"/>
    <cellStyle name="Millares 342" xfId="1830"/>
    <cellStyle name="Millares 342 2" xfId="1831"/>
    <cellStyle name="Millares 343" xfId="1832"/>
    <cellStyle name="Millares 343 2" xfId="1833"/>
    <cellStyle name="Millares 344" xfId="1834"/>
    <cellStyle name="Millares 344 2" xfId="1835"/>
    <cellStyle name="Millares 345" xfId="1836"/>
    <cellStyle name="Millares 345 2" xfId="1837"/>
    <cellStyle name="Millares 346" xfId="1838"/>
    <cellStyle name="Millares 346 2" xfId="1839"/>
    <cellStyle name="Millares 347" xfId="1840"/>
    <cellStyle name="Millares 347 2" xfId="1841"/>
    <cellStyle name="Millares 348" xfId="1842"/>
    <cellStyle name="Millares 348 2" xfId="1843"/>
    <cellStyle name="Millares 349" xfId="1844"/>
    <cellStyle name="Millares 349 2" xfId="1845"/>
    <cellStyle name="Millares 35" xfId="1846"/>
    <cellStyle name="Millares 35 2" xfId="1847"/>
    <cellStyle name="Millares 350" xfId="1848"/>
    <cellStyle name="Millares 350 2" xfId="1849"/>
    <cellStyle name="Millares 351" xfId="1850"/>
    <cellStyle name="Millares 351 2" xfId="1851"/>
    <cellStyle name="Millares 352" xfId="1852"/>
    <cellStyle name="Millares 352 2" xfId="1853"/>
    <cellStyle name="Millares 353" xfId="1854"/>
    <cellStyle name="Millares 353 2" xfId="1855"/>
    <cellStyle name="Millares 354" xfId="1856"/>
    <cellStyle name="Millares 354 2" xfId="1857"/>
    <cellStyle name="Millares 355" xfId="1858"/>
    <cellStyle name="Millares 355 2" xfId="1859"/>
    <cellStyle name="Millares 356" xfId="1860"/>
    <cellStyle name="Millares 356 2" xfId="1861"/>
    <cellStyle name="Millares 357" xfId="1862"/>
    <cellStyle name="Millares 357 2" xfId="1863"/>
    <cellStyle name="Millares 358" xfId="1864"/>
    <cellStyle name="Millares 358 2" xfId="1865"/>
    <cellStyle name="Millares 359" xfId="1866"/>
    <cellStyle name="Millares 359 2" xfId="1867"/>
    <cellStyle name="Millares 36" xfId="1868"/>
    <cellStyle name="Millares 36 2" xfId="1869"/>
    <cellStyle name="Millares 360" xfId="1870"/>
    <cellStyle name="Millares 360 2" xfId="1871"/>
    <cellStyle name="Millares 361" xfId="1872"/>
    <cellStyle name="Millares 361 2" xfId="1873"/>
    <cellStyle name="Millares 362" xfId="1874"/>
    <cellStyle name="Millares 362 2" xfId="1875"/>
    <cellStyle name="Millares 363" xfId="1876"/>
    <cellStyle name="Millares 363 2" xfId="1877"/>
    <cellStyle name="Millares 364" xfId="1878"/>
    <cellStyle name="Millares 364 2" xfId="1879"/>
    <cellStyle name="Millares 365" xfId="1880"/>
    <cellStyle name="Millares 365 2" xfId="1881"/>
    <cellStyle name="Millares 366" xfId="1882"/>
    <cellStyle name="Millares 366 2" xfId="1883"/>
    <cellStyle name="Millares 367" xfId="1884"/>
    <cellStyle name="Millares 367 2" xfId="1885"/>
    <cellStyle name="Millares 368" xfId="1886"/>
    <cellStyle name="Millares 368 2" xfId="1887"/>
    <cellStyle name="Millares 369" xfId="1888"/>
    <cellStyle name="Millares 369 2" xfId="1889"/>
    <cellStyle name="Millares 37" xfId="1890"/>
    <cellStyle name="Millares 37 2" xfId="1891"/>
    <cellStyle name="Millares 370" xfId="1892"/>
    <cellStyle name="Millares 370 2" xfId="1893"/>
    <cellStyle name="Millares 371" xfId="1894"/>
    <cellStyle name="Millares 371 2" xfId="1895"/>
    <cellStyle name="Millares 372" xfId="1896"/>
    <cellStyle name="Millares 372 2" xfId="1897"/>
    <cellStyle name="Millares 373" xfId="1898"/>
    <cellStyle name="Millares 373 2" xfId="1899"/>
    <cellStyle name="Millares 374" xfId="1900"/>
    <cellStyle name="Millares 374 2" xfId="1901"/>
    <cellStyle name="Millares 375" xfId="1902"/>
    <cellStyle name="Millares 375 2" xfId="1903"/>
    <cellStyle name="Millares 376" xfId="1904"/>
    <cellStyle name="Millares 376 2" xfId="1905"/>
    <cellStyle name="Millares 377" xfId="1906"/>
    <cellStyle name="Millares 377 2" xfId="1907"/>
    <cellStyle name="Millares 378" xfId="1908"/>
    <cellStyle name="Millares 378 2" xfId="1909"/>
    <cellStyle name="Millares 379" xfId="1910"/>
    <cellStyle name="Millares 379 2" xfId="1911"/>
    <cellStyle name="Millares 38" xfId="1912"/>
    <cellStyle name="Millares 38 2" xfId="1913"/>
    <cellStyle name="Millares 380" xfId="1914"/>
    <cellStyle name="Millares 380 2" xfId="1915"/>
    <cellStyle name="Millares 381" xfId="1916"/>
    <cellStyle name="Millares 381 2" xfId="1917"/>
    <cellStyle name="Millares 382" xfId="1918"/>
    <cellStyle name="Millares 382 2" xfId="1919"/>
    <cellStyle name="Millares 383" xfId="1920"/>
    <cellStyle name="Millares 383 2" xfId="1921"/>
    <cellStyle name="Millares 384" xfId="1922"/>
    <cellStyle name="Millares 384 2" xfId="1923"/>
    <cellStyle name="Millares 385" xfId="1924"/>
    <cellStyle name="Millares 385 2" xfId="1925"/>
    <cellStyle name="Millares 386" xfId="1926"/>
    <cellStyle name="Millares 386 2" xfId="1927"/>
    <cellStyle name="Millares 387" xfId="1928"/>
    <cellStyle name="Millares 387 2" xfId="1929"/>
    <cellStyle name="Millares 388" xfId="1930"/>
    <cellStyle name="Millares 388 2" xfId="1931"/>
    <cellStyle name="Millares 389" xfId="1932"/>
    <cellStyle name="Millares 389 2" xfId="1933"/>
    <cellStyle name="Millares 39" xfId="1934"/>
    <cellStyle name="Millares 39 2" xfId="1935"/>
    <cellStyle name="Millares 390" xfId="1936"/>
    <cellStyle name="Millares 390 2" xfId="1937"/>
    <cellStyle name="Millares 391" xfId="1938"/>
    <cellStyle name="Millares 391 2" xfId="1939"/>
    <cellStyle name="Millares 392" xfId="1940"/>
    <cellStyle name="Millares 392 2" xfId="1941"/>
    <cellStyle name="Millares 393" xfId="1942"/>
    <cellStyle name="Millares 393 2" xfId="1943"/>
    <cellStyle name="Millares 394" xfId="1944"/>
    <cellStyle name="Millares 394 2" xfId="1945"/>
    <cellStyle name="Millares 395" xfId="1946"/>
    <cellStyle name="Millares 395 2" xfId="1947"/>
    <cellStyle name="Millares 396" xfId="1948"/>
    <cellStyle name="Millares 396 2" xfId="1949"/>
    <cellStyle name="Millares 397" xfId="1950"/>
    <cellStyle name="Millares 397 2" xfId="1951"/>
    <cellStyle name="Millares 398" xfId="1952"/>
    <cellStyle name="Millares 398 2" xfId="1953"/>
    <cellStyle name="Millares 399" xfId="1954"/>
    <cellStyle name="Millares 399 2" xfId="1955"/>
    <cellStyle name="Millares 4" xfId="6"/>
    <cellStyle name="Millares 4 10" xfId="2728"/>
    <cellStyle name="Millares 4 2" xfId="1956"/>
    <cellStyle name="Millares 4 2 2" xfId="1957"/>
    <cellStyle name="Millares 4 3" xfId="1958"/>
    <cellStyle name="Millares 4 3 2" xfId="1959"/>
    <cellStyle name="Millares 4 4" xfId="1960"/>
    <cellStyle name="Millares 4 4 2" xfId="1961"/>
    <cellStyle name="Millares 4 4 2 2" xfId="1962"/>
    <cellStyle name="Millares 4 4 3" xfId="1963"/>
    <cellStyle name="Millares 4 4 3 2" xfId="1964"/>
    <cellStyle name="Millares 4 4 4" xfId="1965"/>
    <cellStyle name="Millares 4 4 4 2" xfId="1966"/>
    <cellStyle name="Millares 4 4 5" xfId="1967"/>
    <cellStyle name="Millares 4 4_Presupuesto original" xfId="1968"/>
    <cellStyle name="Millares 4 5" xfId="1969"/>
    <cellStyle name="Millares 4 5 2" xfId="1970"/>
    <cellStyle name="Millares 4 5 2 2" xfId="1971"/>
    <cellStyle name="Millares 4 5 3" xfId="1972"/>
    <cellStyle name="Millares 4 5 3 2" xfId="1973"/>
    <cellStyle name="Millares 4 5 4" xfId="1974"/>
    <cellStyle name="Millares 4 5_Presupuesto original" xfId="1975"/>
    <cellStyle name="Millares 4 6" xfId="1976"/>
    <cellStyle name="Millares 4 6 2" xfId="1977"/>
    <cellStyle name="Millares 4 7" xfId="1978"/>
    <cellStyle name="Millares 4 7 2" xfId="1979"/>
    <cellStyle name="Millares 4 8" xfId="1980"/>
    <cellStyle name="Millares 4 9" xfId="2717"/>
    <cellStyle name="Millares 4_Presupuesto original" xfId="1981"/>
    <cellStyle name="Millares 40" xfId="1982"/>
    <cellStyle name="Millares 40 2" xfId="1983"/>
    <cellStyle name="Millares 400" xfId="1984"/>
    <cellStyle name="Millares 400 2" xfId="1985"/>
    <cellStyle name="Millares 401" xfId="1986"/>
    <cellStyle name="Millares 401 2" xfId="1987"/>
    <cellStyle name="Millares 402" xfId="1988"/>
    <cellStyle name="Millares 402 2" xfId="1989"/>
    <cellStyle name="Millares 403" xfId="1990"/>
    <cellStyle name="Millares 403 2" xfId="1991"/>
    <cellStyle name="Millares 404" xfId="1992"/>
    <cellStyle name="Millares 404 2" xfId="1993"/>
    <cellStyle name="Millares 405" xfId="1994"/>
    <cellStyle name="Millares 405 2" xfId="1995"/>
    <cellStyle name="Millares 406" xfId="1996"/>
    <cellStyle name="Millares 406 2" xfId="1997"/>
    <cellStyle name="Millares 407" xfId="1998"/>
    <cellStyle name="Millares 407 2" xfId="1999"/>
    <cellStyle name="Millares 408" xfId="2000"/>
    <cellStyle name="Millares 408 2" xfId="2001"/>
    <cellStyle name="Millares 409" xfId="2002"/>
    <cellStyle name="Millares 409 2" xfId="2003"/>
    <cellStyle name="Millares 41" xfId="2004"/>
    <cellStyle name="Millares 41 2" xfId="2005"/>
    <cellStyle name="Millares 410" xfId="2006"/>
    <cellStyle name="Millares 410 2" xfId="2007"/>
    <cellStyle name="Millares 411" xfId="2008"/>
    <cellStyle name="Millares 411 2" xfId="2009"/>
    <cellStyle name="Millares 412" xfId="2010"/>
    <cellStyle name="Millares 412 2" xfId="2011"/>
    <cellStyle name="Millares 413" xfId="2012"/>
    <cellStyle name="Millares 413 2" xfId="2013"/>
    <cellStyle name="Millares 414" xfId="2014"/>
    <cellStyle name="Millares 414 2" xfId="2015"/>
    <cellStyle name="Millares 415" xfId="2016"/>
    <cellStyle name="Millares 415 2" xfId="2017"/>
    <cellStyle name="Millares 416" xfId="2018"/>
    <cellStyle name="Millares 416 2" xfId="2019"/>
    <cellStyle name="Millares 417" xfId="2020"/>
    <cellStyle name="Millares 417 2" xfId="2021"/>
    <cellStyle name="Millares 418" xfId="2022"/>
    <cellStyle name="Millares 418 2" xfId="2023"/>
    <cellStyle name="Millares 419" xfId="2024"/>
    <cellStyle name="Millares 419 2" xfId="2025"/>
    <cellStyle name="Millares 42" xfId="2026"/>
    <cellStyle name="Millares 42 2" xfId="2027"/>
    <cellStyle name="Millares 420" xfId="2028"/>
    <cellStyle name="Millares 420 2" xfId="2029"/>
    <cellStyle name="Millares 421" xfId="2030"/>
    <cellStyle name="Millares 421 2" xfId="2031"/>
    <cellStyle name="Millares 422" xfId="2032"/>
    <cellStyle name="Millares 422 2" xfId="2033"/>
    <cellStyle name="Millares 423" xfId="2034"/>
    <cellStyle name="Millares 423 2" xfId="2035"/>
    <cellStyle name="Millares 424" xfId="2036"/>
    <cellStyle name="Millares 424 2" xfId="2037"/>
    <cellStyle name="Millares 425" xfId="2038"/>
    <cellStyle name="Millares 425 2" xfId="2039"/>
    <cellStyle name="Millares 426" xfId="2040"/>
    <cellStyle name="Millares 426 2" xfId="2041"/>
    <cellStyle name="Millares 427" xfId="2042"/>
    <cellStyle name="Millares 427 2" xfId="2043"/>
    <cellStyle name="Millares 428" xfId="2044"/>
    <cellStyle name="Millares 428 2" xfId="2045"/>
    <cellStyle name="Millares 429" xfId="2046"/>
    <cellStyle name="Millares 429 2" xfId="2047"/>
    <cellStyle name="Millares 43" xfId="2048"/>
    <cellStyle name="Millares 43 2" xfId="2049"/>
    <cellStyle name="Millares 430" xfId="2050"/>
    <cellStyle name="Millares 430 2" xfId="2051"/>
    <cellStyle name="Millares 431" xfId="2052"/>
    <cellStyle name="Millares 431 2" xfId="2053"/>
    <cellStyle name="Millares 432" xfId="2054"/>
    <cellStyle name="Millares 432 2" xfId="2055"/>
    <cellStyle name="Millares 433" xfId="2056"/>
    <cellStyle name="Millares 433 2" xfId="2057"/>
    <cellStyle name="Millares 434" xfId="2058"/>
    <cellStyle name="Millares 434 2" xfId="2059"/>
    <cellStyle name="Millares 435" xfId="2060"/>
    <cellStyle name="Millares 435 2" xfId="2061"/>
    <cellStyle name="Millares 436" xfId="2062"/>
    <cellStyle name="Millares 436 2" xfId="2063"/>
    <cellStyle name="Millares 437" xfId="2064"/>
    <cellStyle name="Millares 437 2" xfId="2065"/>
    <cellStyle name="Millares 438" xfId="2066"/>
    <cellStyle name="Millares 438 2" xfId="2067"/>
    <cellStyle name="Millares 439" xfId="2068"/>
    <cellStyle name="Millares 439 2" xfId="2069"/>
    <cellStyle name="Millares 44" xfId="2070"/>
    <cellStyle name="Millares 44 2" xfId="2071"/>
    <cellStyle name="Millares 440" xfId="2072"/>
    <cellStyle name="Millares 440 2" xfId="2073"/>
    <cellStyle name="Millares 441" xfId="2074"/>
    <cellStyle name="Millares 441 2" xfId="2075"/>
    <cellStyle name="Millares 442" xfId="2076"/>
    <cellStyle name="Millares 442 2" xfId="2077"/>
    <cellStyle name="Millares 443" xfId="2078"/>
    <cellStyle name="Millares 443 2" xfId="2079"/>
    <cellStyle name="Millares 444" xfId="2080"/>
    <cellStyle name="Millares 444 2" xfId="2081"/>
    <cellStyle name="Millares 445" xfId="2082"/>
    <cellStyle name="Millares 445 2" xfId="2083"/>
    <cellStyle name="Millares 446" xfId="2084"/>
    <cellStyle name="Millares 446 2" xfId="2085"/>
    <cellStyle name="Millares 447" xfId="2086"/>
    <cellStyle name="Millares 447 2" xfId="2087"/>
    <cellStyle name="Millares 448" xfId="2088"/>
    <cellStyle name="Millares 448 2" xfId="2089"/>
    <cellStyle name="Millares 449" xfId="2090"/>
    <cellStyle name="Millares 449 2" xfId="2091"/>
    <cellStyle name="Millares 45" xfId="2092"/>
    <cellStyle name="Millares 45 2" xfId="2093"/>
    <cellStyle name="Millares 450" xfId="2094"/>
    <cellStyle name="Millares 450 2" xfId="2095"/>
    <cellStyle name="Millares 451" xfId="2096"/>
    <cellStyle name="Millares 451 2" xfId="2097"/>
    <cellStyle name="Millares 452" xfId="2098"/>
    <cellStyle name="Millares 452 2" xfId="2099"/>
    <cellStyle name="Millares 453" xfId="2100"/>
    <cellStyle name="Millares 453 2" xfId="2101"/>
    <cellStyle name="Millares 454" xfId="2102"/>
    <cellStyle name="Millares 454 2" xfId="2103"/>
    <cellStyle name="Millares 455" xfId="2104"/>
    <cellStyle name="Millares 455 2" xfId="2105"/>
    <cellStyle name="Millares 456" xfId="2106"/>
    <cellStyle name="Millares 456 2" xfId="2107"/>
    <cellStyle name="Millares 457" xfId="2108"/>
    <cellStyle name="Millares 457 2" xfId="2109"/>
    <cellStyle name="Millares 458" xfId="2110"/>
    <cellStyle name="Millares 458 2" xfId="2111"/>
    <cellStyle name="Millares 459" xfId="2112"/>
    <cellStyle name="Millares 459 2" xfId="2113"/>
    <cellStyle name="Millares 46" xfId="2114"/>
    <cellStyle name="Millares 46 2" xfId="2115"/>
    <cellStyle name="Millares 460" xfId="2116"/>
    <cellStyle name="Millares 460 2" xfId="2117"/>
    <cellStyle name="Millares 461" xfId="2118"/>
    <cellStyle name="Millares 461 2" xfId="2119"/>
    <cellStyle name="Millares 462" xfId="2120"/>
    <cellStyle name="Millares 462 2" xfId="2121"/>
    <cellStyle name="Millares 463" xfId="2122"/>
    <cellStyle name="Millares 463 2" xfId="2123"/>
    <cellStyle name="Millares 464" xfId="2124"/>
    <cellStyle name="Millares 464 2" xfId="2125"/>
    <cellStyle name="Millares 465" xfId="2126"/>
    <cellStyle name="Millares 465 2" xfId="2127"/>
    <cellStyle name="Millares 466" xfId="2128"/>
    <cellStyle name="Millares 466 2" xfId="2129"/>
    <cellStyle name="Millares 467" xfId="2130"/>
    <cellStyle name="Millares 467 2" xfId="2131"/>
    <cellStyle name="Millares 468" xfId="2132"/>
    <cellStyle name="Millares 468 2" xfId="2133"/>
    <cellStyle name="Millares 469" xfId="2134"/>
    <cellStyle name="Millares 469 2" xfId="2135"/>
    <cellStyle name="Millares 47" xfId="2136"/>
    <cellStyle name="Millares 47 2" xfId="2137"/>
    <cellStyle name="Millares 470" xfId="2138"/>
    <cellStyle name="Millares 470 2" xfId="2139"/>
    <cellStyle name="Millares 471" xfId="2140"/>
    <cellStyle name="Millares 471 2" xfId="2141"/>
    <cellStyle name="Millares 472" xfId="2142"/>
    <cellStyle name="Millares 472 2" xfId="2143"/>
    <cellStyle name="Millares 473" xfId="2144"/>
    <cellStyle name="Millares 473 2" xfId="2145"/>
    <cellStyle name="Millares 474" xfId="2146"/>
    <cellStyle name="Millares 474 2" xfId="2147"/>
    <cellStyle name="Millares 475" xfId="2148"/>
    <cellStyle name="Millares 475 2" xfId="2149"/>
    <cellStyle name="Millares 476" xfId="2150"/>
    <cellStyle name="Millares 476 2" xfId="2151"/>
    <cellStyle name="Millares 477" xfId="2152"/>
    <cellStyle name="Millares 477 2" xfId="2153"/>
    <cellStyle name="Millares 478" xfId="2154"/>
    <cellStyle name="Millares 478 2" xfId="2155"/>
    <cellStyle name="Millares 479" xfId="2156"/>
    <cellStyle name="Millares 479 2" xfId="2157"/>
    <cellStyle name="Millares 48" xfId="2158"/>
    <cellStyle name="Millares 48 2" xfId="2159"/>
    <cellStyle name="Millares 480" xfId="2160"/>
    <cellStyle name="Millares 480 2" xfId="2161"/>
    <cellStyle name="Millares 481" xfId="2162"/>
    <cellStyle name="Millares 481 2" xfId="2163"/>
    <cellStyle name="Millares 482" xfId="2164"/>
    <cellStyle name="Millares 482 2" xfId="2165"/>
    <cellStyle name="Millares 483" xfId="2166"/>
    <cellStyle name="Millares 483 2" xfId="2167"/>
    <cellStyle name="Millares 484" xfId="2168"/>
    <cellStyle name="Millares 484 2" xfId="2169"/>
    <cellStyle name="Millares 485" xfId="2170"/>
    <cellStyle name="Millares 485 2" xfId="2171"/>
    <cellStyle name="Millares 486" xfId="2172"/>
    <cellStyle name="Millares 486 2" xfId="2173"/>
    <cellStyle name="Millares 487" xfId="2174"/>
    <cellStyle name="Millares 487 2" xfId="2175"/>
    <cellStyle name="Millares 488" xfId="2176"/>
    <cellStyle name="Millares 488 2" xfId="2177"/>
    <cellStyle name="Millares 489" xfId="2178"/>
    <cellStyle name="Millares 489 2" xfId="2179"/>
    <cellStyle name="Millares 49" xfId="2180"/>
    <cellStyle name="Millares 49 2" xfId="2181"/>
    <cellStyle name="Millares 490" xfId="2182"/>
    <cellStyle name="Millares 490 2" xfId="2183"/>
    <cellStyle name="Millares 491" xfId="2184"/>
    <cellStyle name="Millares 491 2" xfId="2185"/>
    <cellStyle name="Millares 492" xfId="2186"/>
    <cellStyle name="Millares 492 2" xfId="2187"/>
    <cellStyle name="Millares 493" xfId="2188"/>
    <cellStyle name="Millares 493 2" xfId="2189"/>
    <cellStyle name="Millares 494" xfId="2190"/>
    <cellStyle name="Millares 494 2" xfId="2191"/>
    <cellStyle name="Millares 495" xfId="2192"/>
    <cellStyle name="Millares 495 2" xfId="2193"/>
    <cellStyle name="Millares 496" xfId="2194"/>
    <cellStyle name="Millares 496 2" xfId="2195"/>
    <cellStyle name="Millares 497" xfId="2196"/>
    <cellStyle name="Millares 497 2" xfId="2197"/>
    <cellStyle name="Millares 498" xfId="2198"/>
    <cellStyle name="Millares 498 2" xfId="2199"/>
    <cellStyle name="Millares 499" xfId="2200"/>
    <cellStyle name="Millares 499 2" xfId="2201"/>
    <cellStyle name="Millares 5" xfId="10"/>
    <cellStyle name="Millares 5 10" xfId="2202"/>
    <cellStyle name="Millares 5 10 2" xfId="2203"/>
    <cellStyle name="Millares 5 10 2 2" xfId="2204"/>
    <cellStyle name="Millares 5 10 3" xfId="2205"/>
    <cellStyle name="Millares 5 10 3 2" xfId="2206"/>
    <cellStyle name="Millares 5 10 4" xfId="2207"/>
    <cellStyle name="Millares 5 10_Presupuesto original" xfId="2208"/>
    <cellStyle name="Millares 5 11" xfId="2209"/>
    <cellStyle name="Millares 5 11 2" xfId="2210"/>
    <cellStyle name="Millares 5 12" xfId="2211"/>
    <cellStyle name="Millares 5 2" xfId="2212"/>
    <cellStyle name="Millares 5 2 2" xfId="2213"/>
    <cellStyle name="Millares 5 2 2 2" xfId="2214"/>
    <cellStyle name="Millares 5 2 2 2 2" xfId="2215"/>
    <cellStyle name="Millares 5 2 2 3" xfId="2216"/>
    <cellStyle name="Millares 5 2 2 3 2" xfId="2217"/>
    <cellStyle name="Millares 5 2 2 3 2 2" xfId="2218"/>
    <cellStyle name="Millares 5 2 2 3 3" xfId="2219"/>
    <cellStyle name="Millares 5 2 2 3 3 2" xfId="2220"/>
    <cellStyle name="Millares 5 2 2 3 4" xfId="2221"/>
    <cellStyle name="Millares 5 2 2 3 4 2" xfId="2222"/>
    <cellStyle name="Millares 5 2 2 3 5" xfId="2223"/>
    <cellStyle name="Millares 5 2 2 3_Presupuesto original" xfId="2224"/>
    <cellStyle name="Millares 5 2 2 4" xfId="2225"/>
    <cellStyle name="Millares 5 2 2 4 2" xfId="2226"/>
    <cellStyle name="Millares 5 2 2 4 2 2" xfId="2227"/>
    <cellStyle name="Millares 5 2 2 4 3" xfId="2228"/>
    <cellStyle name="Millares 5 2 2 4 3 2" xfId="2229"/>
    <cellStyle name="Millares 5 2 2 4 4" xfId="2230"/>
    <cellStyle name="Millares 5 2 2 4 4 2" xfId="2231"/>
    <cellStyle name="Millares 5 2 2 4 5" xfId="2232"/>
    <cellStyle name="Millares 5 2 2 4_Presupuesto original" xfId="2233"/>
    <cellStyle name="Millares 5 2 2 5" xfId="2234"/>
    <cellStyle name="Millares 5 2 2 5 2" xfId="2235"/>
    <cellStyle name="Millares 5 2 2 6" xfId="2236"/>
    <cellStyle name="Millares 5 2 2_Presupuesto original" xfId="2237"/>
    <cellStyle name="Millares 5 2 3" xfId="2238"/>
    <cellStyle name="Millares 5 2 3 2" xfId="2239"/>
    <cellStyle name="Millares 5 2 3 2 2" xfId="2240"/>
    <cellStyle name="Millares 5 2 3 3" xfId="2241"/>
    <cellStyle name="Millares 5 2 3 3 2" xfId="2242"/>
    <cellStyle name="Millares 5 2 3 3 2 2" xfId="2243"/>
    <cellStyle name="Millares 5 2 3 3 3" xfId="2244"/>
    <cellStyle name="Millares 5 2 3 3 3 2" xfId="2245"/>
    <cellStyle name="Millares 5 2 3 3 4" xfId="2246"/>
    <cellStyle name="Millares 5 2 3 3 4 2" xfId="2247"/>
    <cellStyle name="Millares 5 2 3 3 5" xfId="2248"/>
    <cellStyle name="Millares 5 2 3 3_Presupuesto original" xfId="2249"/>
    <cellStyle name="Millares 5 2 3 4" xfId="2250"/>
    <cellStyle name="Millares 5 2 3 4 2" xfId="2251"/>
    <cellStyle name="Millares 5 2 3 4 2 2" xfId="2252"/>
    <cellStyle name="Millares 5 2 3 4 3" xfId="2253"/>
    <cellStyle name="Millares 5 2 3 4 3 2" xfId="2254"/>
    <cellStyle name="Millares 5 2 3 4 4" xfId="2255"/>
    <cellStyle name="Millares 5 2 3 4 4 2" xfId="2256"/>
    <cellStyle name="Millares 5 2 3 4 5" xfId="2257"/>
    <cellStyle name="Millares 5 2 3 4_Presupuesto original" xfId="2258"/>
    <cellStyle name="Millares 5 2 3 5" xfId="2259"/>
    <cellStyle name="Millares 5 2 3 5 2" xfId="2260"/>
    <cellStyle name="Millares 5 2 3 6" xfId="2261"/>
    <cellStyle name="Millares 5 2 3_Presupuesto original" xfId="2262"/>
    <cellStyle name="Millares 5 2 4" xfId="2263"/>
    <cellStyle name="Millares 5 2 4 2" xfId="2264"/>
    <cellStyle name="Millares 5 2 5" xfId="2265"/>
    <cellStyle name="Millares 5 2 5 2" xfId="2266"/>
    <cellStyle name="Millares 5 2 5 2 2" xfId="2267"/>
    <cellStyle name="Millares 5 2 5 3" xfId="2268"/>
    <cellStyle name="Millares 5 2 5 3 2" xfId="2269"/>
    <cellStyle name="Millares 5 2 5 4" xfId="2270"/>
    <cellStyle name="Millares 5 2 5 4 2" xfId="2271"/>
    <cellStyle name="Millares 5 2 5 5" xfId="2272"/>
    <cellStyle name="Millares 5 2 5_Presupuesto original" xfId="2273"/>
    <cellStyle name="Millares 5 2 6" xfId="2274"/>
    <cellStyle name="Millares 5 2 6 2" xfId="2275"/>
    <cellStyle name="Millares 5 2 6 2 2" xfId="2276"/>
    <cellStyle name="Millares 5 2 6 3" xfId="2277"/>
    <cellStyle name="Millares 5 2 6 3 2" xfId="2278"/>
    <cellStyle name="Millares 5 2 6 4" xfId="2279"/>
    <cellStyle name="Millares 5 2 6 4 2" xfId="2280"/>
    <cellStyle name="Millares 5 2 6 5" xfId="2281"/>
    <cellStyle name="Millares 5 2 6_Presupuesto original" xfId="2282"/>
    <cellStyle name="Millares 5 2 7" xfId="2283"/>
    <cellStyle name="Millares 5 2 7 2" xfId="2284"/>
    <cellStyle name="Millares 5 2 8" xfId="2285"/>
    <cellStyle name="Millares 5 2_Presupuesto original" xfId="2286"/>
    <cellStyle name="Millares 5 3" xfId="2287"/>
    <cellStyle name="Millares 5 3 2" xfId="2288"/>
    <cellStyle name="Millares 5 3 2 2" xfId="2289"/>
    <cellStyle name="Millares 5 3 2 2 2" xfId="2290"/>
    <cellStyle name="Millares 5 3 2 3" xfId="2291"/>
    <cellStyle name="Millares 5 3 2 3 2" xfId="2292"/>
    <cellStyle name="Millares 5 3 2 3 2 2" xfId="2293"/>
    <cellStyle name="Millares 5 3 2 3 3" xfId="2294"/>
    <cellStyle name="Millares 5 3 2 3 3 2" xfId="2295"/>
    <cellStyle name="Millares 5 3 2 3 4" xfId="2296"/>
    <cellStyle name="Millares 5 3 2 3 4 2" xfId="2297"/>
    <cellStyle name="Millares 5 3 2 3 5" xfId="2298"/>
    <cellStyle name="Millares 5 3 2 3_Presupuesto original" xfId="2299"/>
    <cellStyle name="Millares 5 3 2 4" xfId="2300"/>
    <cellStyle name="Millares 5 3 2 4 2" xfId="2301"/>
    <cellStyle name="Millares 5 3 2 4 2 2" xfId="2302"/>
    <cellStyle name="Millares 5 3 2 4 3" xfId="2303"/>
    <cellStyle name="Millares 5 3 2 4 3 2" xfId="2304"/>
    <cellStyle name="Millares 5 3 2 4 4" xfId="2305"/>
    <cellStyle name="Millares 5 3 2 4 4 2" xfId="2306"/>
    <cellStyle name="Millares 5 3 2 4 5" xfId="2307"/>
    <cellStyle name="Millares 5 3 2 4_Presupuesto original" xfId="2308"/>
    <cellStyle name="Millares 5 3 2 5" xfId="2309"/>
    <cellStyle name="Millares 5 3 2 5 2" xfId="2310"/>
    <cellStyle name="Millares 5 3 2 6" xfId="2311"/>
    <cellStyle name="Millares 5 3 2_Presupuesto original" xfId="2312"/>
    <cellStyle name="Millares 5 3 3" xfId="2313"/>
    <cellStyle name="Millares 5 3 3 2" xfId="2314"/>
    <cellStyle name="Millares 5 3 3 2 2" xfId="2315"/>
    <cellStyle name="Millares 5 3 3 3" xfId="2316"/>
    <cellStyle name="Millares 5 3 3 3 2" xfId="2317"/>
    <cellStyle name="Millares 5 3 3 3 2 2" xfId="2318"/>
    <cellStyle name="Millares 5 3 3 3 3" xfId="2319"/>
    <cellStyle name="Millares 5 3 3 3 3 2" xfId="2320"/>
    <cellStyle name="Millares 5 3 3 3 4" xfId="2321"/>
    <cellStyle name="Millares 5 3 3 3 4 2" xfId="2322"/>
    <cellStyle name="Millares 5 3 3 3 5" xfId="2323"/>
    <cellStyle name="Millares 5 3 3 3_Presupuesto original" xfId="2324"/>
    <cellStyle name="Millares 5 3 3 4" xfId="2325"/>
    <cellStyle name="Millares 5 3 3 4 2" xfId="2326"/>
    <cellStyle name="Millares 5 3 3 4 2 2" xfId="2327"/>
    <cellStyle name="Millares 5 3 3 4 3" xfId="2328"/>
    <cellStyle name="Millares 5 3 3 4 3 2" xfId="2329"/>
    <cellStyle name="Millares 5 3 3 4 4" xfId="2330"/>
    <cellStyle name="Millares 5 3 3 4 4 2" xfId="2331"/>
    <cellStyle name="Millares 5 3 3 4 5" xfId="2332"/>
    <cellStyle name="Millares 5 3 3 4_Presupuesto original" xfId="2333"/>
    <cellStyle name="Millares 5 3 3 5" xfId="2334"/>
    <cellStyle name="Millares 5 3 3 5 2" xfId="2335"/>
    <cellStyle name="Millares 5 3 3 6" xfId="2336"/>
    <cellStyle name="Millares 5 3 3_Presupuesto original" xfId="2337"/>
    <cellStyle name="Millares 5 3 4" xfId="2338"/>
    <cellStyle name="Millares 5 3 4 2" xfId="2339"/>
    <cellStyle name="Millares 5 3 5" xfId="2340"/>
    <cellStyle name="Millares 5 3 5 2" xfId="2341"/>
    <cellStyle name="Millares 5 3 5 2 2" xfId="2342"/>
    <cellStyle name="Millares 5 3 5 3" xfId="2343"/>
    <cellStyle name="Millares 5 3 5 3 2" xfId="2344"/>
    <cellStyle name="Millares 5 3 5 4" xfId="2345"/>
    <cellStyle name="Millares 5 3 5 4 2" xfId="2346"/>
    <cellStyle name="Millares 5 3 5 5" xfId="2347"/>
    <cellStyle name="Millares 5 3 5_Presupuesto original" xfId="2348"/>
    <cellStyle name="Millares 5 3 6" xfId="2349"/>
    <cellStyle name="Millares 5 3 6 2" xfId="2350"/>
    <cellStyle name="Millares 5 3 6 2 2" xfId="2351"/>
    <cellStyle name="Millares 5 3 6 3" xfId="2352"/>
    <cellStyle name="Millares 5 3 6 3 2" xfId="2353"/>
    <cellStyle name="Millares 5 3 6 4" xfId="2354"/>
    <cellStyle name="Millares 5 3 6 4 2" xfId="2355"/>
    <cellStyle name="Millares 5 3 6 5" xfId="2356"/>
    <cellStyle name="Millares 5 3 6_Presupuesto original" xfId="2357"/>
    <cellStyle name="Millares 5 3 7" xfId="2358"/>
    <cellStyle name="Millares 5 3 7 2" xfId="2359"/>
    <cellStyle name="Millares 5 3 8" xfId="2360"/>
    <cellStyle name="Millares 5 3_Presupuesto original" xfId="2361"/>
    <cellStyle name="Millares 5 4" xfId="2362"/>
    <cellStyle name="Millares 5 4 2" xfId="2363"/>
    <cellStyle name="Millares 5 4 2 2" xfId="2364"/>
    <cellStyle name="Millares 5 4 3" xfId="2365"/>
    <cellStyle name="Millares 5 4 3 2" xfId="2366"/>
    <cellStyle name="Millares 5 4 3 2 2" xfId="2367"/>
    <cellStyle name="Millares 5 4 3 3" xfId="2368"/>
    <cellStyle name="Millares 5 4 3 3 2" xfId="2369"/>
    <cellStyle name="Millares 5 4 3 4" xfId="2370"/>
    <cellStyle name="Millares 5 4 3 4 2" xfId="2371"/>
    <cellStyle name="Millares 5 4 3 5" xfId="2372"/>
    <cellStyle name="Millares 5 4 3_Presupuesto original" xfId="2373"/>
    <cellStyle name="Millares 5 4 4" xfId="2374"/>
    <cellStyle name="Millares 5 4 4 2" xfId="2375"/>
    <cellStyle name="Millares 5 4 4 2 2" xfId="2376"/>
    <cellStyle name="Millares 5 4 4 3" xfId="2377"/>
    <cellStyle name="Millares 5 4 4 3 2" xfId="2378"/>
    <cellStyle name="Millares 5 4 4 4" xfId="2379"/>
    <cellStyle name="Millares 5 4 4 4 2" xfId="2380"/>
    <cellStyle name="Millares 5 4 4 5" xfId="2381"/>
    <cellStyle name="Millares 5 4 4_Presupuesto original" xfId="2382"/>
    <cellStyle name="Millares 5 4 5" xfId="2383"/>
    <cellStyle name="Millares 5 4 5 2" xfId="2384"/>
    <cellStyle name="Millares 5 4 6" xfId="2385"/>
    <cellStyle name="Millares 5 4_Presupuesto original" xfId="2386"/>
    <cellStyle name="Millares 5 5" xfId="2387"/>
    <cellStyle name="Millares 5 5 2" xfId="2388"/>
    <cellStyle name="Millares 5 5 2 2" xfId="2389"/>
    <cellStyle name="Millares 5 5 3" xfId="2390"/>
    <cellStyle name="Millares 5 5 3 2" xfId="2391"/>
    <cellStyle name="Millares 5 5 3 2 2" xfId="2392"/>
    <cellStyle name="Millares 5 5 3 3" xfId="2393"/>
    <cellStyle name="Millares 5 5 3 3 2" xfId="2394"/>
    <cellStyle name="Millares 5 5 3 4" xfId="2395"/>
    <cellStyle name="Millares 5 5 3 4 2" xfId="2396"/>
    <cellStyle name="Millares 5 5 3 5" xfId="2397"/>
    <cellStyle name="Millares 5 5 3_Presupuesto original" xfId="2398"/>
    <cellStyle name="Millares 5 5 4" xfId="2399"/>
    <cellStyle name="Millares 5 5 4 2" xfId="2400"/>
    <cellStyle name="Millares 5 5 4 2 2" xfId="2401"/>
    <cellStyle name="Millares 5 5 4 3" xfId="2402"/>
    <cellStyle name="Millares 5 5 4 3 2" xfId="2403"/>
    <cellStyle name="Millares 5 5 4 4" xfId="2404"/>
    <cellStyle name="Millares 5 5 4 4 2" xfId="2405"/>
    <cellStyle name="Millares 5 5 4 5" xfId="2406"/>
    <cellStyle name="Millares 5 5 4_Presupuesto original" xfId="2407"/>
    <cellStyle name="Millares 5 5 5" xfId="2408"/>
    <cellStyle name="Millares 5 5 5 2" xfId="2409"/>
    <cellStyle name="Millares 5 5 6" xfId="2410"/>
    <cellStyle name="Millares 5 5_Presupuesto original" xfId="2411"/>
    <cellStyle name="Millares 5 6" xfId="2412"/>
    <cellStyle name="Millares 5 6 2" xfId="2413"/>
    <cellStyle name="Millares 5 7" xfId="2414"/>
    <cellStyle name="Millares 5 7 2" xfId="2415"/>
    <cellStyle name="Millares 5 7 2 2" xfId="2416"/>
    <cellStyle name="Millares 5 7 3" xfId="2417"/>
    <cellStyle name="Millares 5 7 3 2" xfId="2418"/>
    <cellStyle name="Millares 5 7 4" xfId="2419"/>
    <cellStyle name="Millares 5 7 4 2" xfId="2420"/>
    <cellStyle name="Millares 5 7 5" xfId="2421"/>
    <cellStyle name="Millares 5 7_Presupuesto original" xfId="2422"/>
    <cellStyle name="Millares 5 8" xfId="2423"/>
    <cellStyle name="Millares 5 8 2" xfId="2424"/>
    <cellStyle name="Millares 5 8 2 2" xfId="2425"/>
    <cellStyle name="Millares 5 8 3" xfId="2426"/>
    <cellStyle name="Millares 5 8 3 2" xfId="2427"/>
    <cellStyle name="Millares 5 8 4" xfId="2428"/>
    <cellStyle name="Millares 5 8 4 2" xfId="2429"/>
    <cellStyle name="Millares 5 8 5" xfId="2430"/>
    <cellStyle name="Millares 5 8_Presupuesto original" xfId="2431"/>
    <cellStyle name="Millares 5 9" xfId="2432"/>
    <cellStyle name="Millares 5 9 2" xfId="2433"/>
    <cellStyle name="Millares 5 9 2 2" xfId="2434"/>
    <cellStyle name="Millares 5 9 3" xfId="2435"/>
    <cellStyle name="Millares 5 9 3 2" xfId="2436"/>
    <cellStyle name="Millares 5 9 4" xfId="2437"/>
    <cellStyle name="Millares 5 9 4 2" xfId="2438"/>
    <cellStyle name="Millares 5 9 5" xfId="2439"/>
    <cellStyle name="Millares 5 9_Presupuesto original" xfId="2440"/>
    <cellStyle name="Millares 5_Presupuesto original" xfId="2441"/>
    <cellStyle name="Millares 50" xfId="2442"/>
    <cellStyle name="Millares 50 2" xfId="2443"/>
    <cellStyle name="Millares 500" xfId="2444"/>
    <cellStyle name="Millares 500 2" xfId="2445"/>
    <cellStyle name="Millares 501" xfId="2446"/>
    <cellStyle name="Millares 501 2" xfId="2447"/>
    <cellStyle name="Millares 502" xfId="2448"/>
    <cellStyle name="Millares 502 2" xfId="2449"/>
    <cellStyle name="Millares 503" xfId="2450"/>
    <cellStyle name="Millares 503 2" xfId="2451"/>
    <cellStyle name="Millares 504" xfId="2452"/>
    <cellStyle name="Millares 504 2" xfId="2453"/>
    <cellStyle name="Millares 505" xfId="2454"/>
    <cellStyle name="Millares 505 2" xfId="2455"/>
    <cellStyle name="Millares 506" xfId="2456"/>
    <cellStyle name="Millares 506 2" xfId="2457"/>
    <cellStyle name="Millares 507" xfId="2458"/>
    <cellStyle name="Millares 507 2" xfId="2459"/>
    <cellStyle name="Millares 508" xfId="2460"/>
    <cellStyle name="Millares 508 2" xfId="2461"/>
    <cellStyle name="Millares 509" xfId="2462"/>
    <cellStyle name="Millares 509 2" xfId="2463"/>
    <cellStyle name="Millares 509 2 2" xfId="2464"/>
    <cellStyle name="Millares 509 3" xfId="2465"/>
    <cellStyle name="Millares 509 3 2" xfId="2466"/>
    <cellStyle name="Millares 509 4" xfId="2467"/>
    <cellStyle name="Millares 509 4 2" xfId="2468"/>
    <cellStyle name="Millares 509 5" xfId="2469"/>
    <cellStyle name="Millares 509_Presupuesto original" xfId="2470"/>
    <cellStyle name="Millares 51" xfId="2471"/>
    <cellStyle name="Millares 51 2" xfId="2472"/>
    <cellStyle name="Millares 510" xfId="2473"/>
    <cellStyle name="Millares 510 2" xfId="2474"/>
    <cellStyle name="Millares 510 2 2" xfId="2475"/>
    <cellStyle name="Millares 510 3" xfId="2476"/>
    <cellStyle name="Millares 510 3 2" xfId="2477"/>
    <cellStyle name="Millares 510 4" xfId="2478"/>
    <cellStyle name="Millares 510_Presupuesto original" xfId="2479"/>
    <cellStyle name="Millares 511" xfId="2480"/>
    <cellStyle name="Millares 511 2" xfId="2481"/>
    <cellStyle name="Millares 511 2 2" xfId="2482"/>
    <cellStyle name="Millares 511 3" xfId="2483"/>
    <cellStyle name="Millares 511 3 2" xfId="2484"/>
    <cellStyle name="Millares 511 4" xfId="2485"/>
    <cellStyle name="Millares 511_Presupuesto original" xfId="2486"/>
    <cellStyle name="Millares 512" xfId="2487"/>
    <cellStyle name="Millares 512 2" xfId="2488"/>
    <cellStyle name="Millares 512 2 2" xfId="2489"/>
    <cellStyle name="Millares 512 3" xfId="2490"/>
    <cellStyle name="Millares 512 3 2" xfId="2491"/>
    <cellStyle name="Millares 512 4" xfId="2492"/>
    <cellStyle name="Millares 512_Presupuesto original" xfId="2493"/>
    <cellStyle name="Millares 513" xfId="2494"/>
    <cellStyle name="Millares 513 2" xfId="2495"/>
    <cellStyle name="Millares 513 2 2" xfId="2496"/>
    <cellStyle name="Millares 513 3" xfId="2497"/>
    <cellStyle name="Millares 513 3 2" xfId="2498"/>
    <cellStyle name="Millares 513 4" xfId="2499"/>
    <cellStyle name="Millares 513_Presupuesto original" xfId="2500"/>
    <cellStyle name="Millares 514" xfId="2501"/>
    <cellStyle name="Millares 514 2" xfId="2502"/>
    <cellStyle name="Millares 515" xfId="2503"/>
    <cellStyle name="Millares 515 2" xfId="2504"/>
    <cellStyle name="Millares 516" xfId="2505"/>
    <cellStyle name="Millares 516 2" xfId="2506"/>
    <cellStyle name="Millares 517" xfId="2507"/>
    <cellStyle name="Millares 517 2" xfId="2508"/>
    <cellStyle name="Millares 518" xfId="2509"/>
    <cellStyle name="Millares 518 2" xfId="2510"/>
    <cellStyle name="Millares 519" xfId="2511"/>
    <cellStyle name="Millares 519 2" xfId="2512"/>
    <cellStyle name="Millares 52" xfId="2513"/>
    <cellStyle name="Millares 52 2" xfId="2514"/>
    <cellStyle name="Millares 520" xfId="2515"/>
    <cellStyle name="Millares 520 2" xfId="2516"/>
    <cellStyle name="Millares 521" xfId="2517"/>
    <cellStyle name="Millares 521 2" xfId="2518"/>
    <cellStyle name="Millares 522" xfId="2519"/>
    <cellStyle name="Millares 522 2" xfId="2520"/>
    <cellStyle name="Millares 523" xfId="2521"/>
    <cellStyle name="Millares 523 2" xfId="2522"/>
    <cellStyle name="Millares 524" xfId="2523"/>
    <cellStyle name="Millares 524 2" xfId="2524"/>
    <cellStyle name="Millares 525" xfId="2525"/>
    <cellStyle name="Millares 525 2" xfId="2526"/>
    <cellStyle name="Millares 526" xfId="2527"/>
    <cellStyle name="Millares 526 2" xfId="2528"/>
    <cellStyle name="Millares 527" xfId="2529"/>
    <cellStyle name="Millares 527 2" xfId="2530"/>
    <cellStyle name="Millares 528" xfId="2531"/>
    <cellStyle name="Millares 528 2" xfId="2532"/>
    <cellStyle name="Millares 529" xfId="2533"/>
    <cellStyle name="Millares 529 2" xfId="2534"/>
    <cellStyle name="Millares 53" xfId="2535"/>
    <cellStyle name="Millares 53 2" xfId="2536"/>
    <cellStyle name="Millares 530" xfId="2537"/>
    <cellStyle name="Millares 530 2" xfId="2538"/>
    <cellStyle name="Millares 531" xfId="2539"/>
    <cellStyle name="Millares 531 2" xfId="2540"/>
    <cellStyle name="Millares 532" xfId="2541"/>
    <cellStyle name="Millares 532 2" xfId="2542"/>
    <cellStyle name="Millares 533" xfId="2543"/>
    <cellStyle name="Millares 533 2" xfId="2544"/>
    <cellStyle name="Millares 534" xfId="2545"/>
    <cellStyle name="Millares 534 2" xfId="2546"/>
    <cellStyle name="Millares 535" xfId="2547"/>
    <cellStyle name="Millares 535 2" xfId="2548"/>
    <cellStyle name="Millares 536" xfId="2549"/>
    <cellStyle name="Millares 536 2" xfId="2550"/>
    <cellStyle name="Millares 54" xfId="2551"/>
    <cellStyle name="Millares 54 2" xfId="2552"/>
    <cellStyle name="Millares 55" xfId="2553"/>
    <cellStyle name="Millares 55 2" xfId="2554"/>
    <cellStyle name="Millares 56" xfId="2555"/>
    <cellStyle name="Millares 56 2" xfId="2556"/>
    <cellStyle name="Millares 57" xfId="2557"/>
    <cellStyle name="Millares 57 2" xfId="2558"/>
    <cellStyle name="Millares 58" xfId="2559"/>
    <cellStyle name="Millares 58 2" xfId="2560"/>
    <cellStyle name="Millares 59" xfId="2561"/>
    <cellStyle name="Millares 59 2" xfId="2562"/>
    <cellStyle name="Millares 6" xfId="17"/>
    <cellStyle name="Millares 60" xfId="2563"/>
    <cellStyle name="Millares 60 2" xfId="2564"/>
    <cellStyle name="Millares 61" xfId="2565"/>
    <cellStyle name="Millares 61 2" xfId="2566"/>
    <cellStyle name="Millares 62" xfId="2567"/>
    <cellStyle name="Millares 62 2" xfId="2568"/>
    <cellStyle name="Millares 63" xfId="2569"/>
    <cellStyle name="Millares 63 2" xfId="2570"/>
    <cellStyle name="Millares 64" xfId="2571"/>
    <cellStyle name="Millares 64 2" xfId="2572"/>
    <cellStyle name="Millares 65" xfId="2573"/>
    <cellStyle name="Millares 65 2" xfId="2574"/>
    <cellStyle name="Millares 66" xfId="2575"/>
    <cellStyle name="Millares 66 2" xfId="2576"/>
    <cellStyle name="Millares 67" xfId="2577"/>
    <cellStyle name="Millares 67 2" xfId="2578"/>
    <cellStyle name="Millares 68" xfId="2579"/>
    <cellStyle name="Millares 68 2" xfId="2580"/>
    <cellStyle name="Millares 69" xfId="2581"/>
    <cellStyle name="Millares 69 2" xfId="2582"/>
    <cellStyle name="Millares 7" xfId="27"/>
    <cellStyle name="Millares 7 10" xfId="2583"/>
    <cellStyle name="Millares 7 10 2" xfId="2584"/>
    <cellStyle name="Millares 7 10 2 2" xfId="2585"/>
    <cellStyle name="Millares 7 10 3" xfId="2586"/>
    <cellStyle name="Millares 7 10 3 2" xfId="2587"/>
    <cellStyle name="Millares 7 10 4" xfId="2588"/>
    <cellStyle name="Millares 7 10_Presupuesto original" xfId="2589"/>
    <cellStyle name="Millares 7 11" xfId="2590"/>
    <cellStyle name="Millares 7 11 2" xfId="2591"/>
    <cellStyle name="Millares 7 2" xfId="2592"/>
    <cellStyle name="Millares 7 2 2" xfId="2593"/>
    <cellStyle name="Millares 7 2 2 2" xfId="2594"/>
    <cellStyle name="Millares 7 2 2 2 2" xfId="2595"/>
    <cellStyle name="Millares 7 2 2 3" xfId="2596"/>
    <cellStyle name="Millares 7 2 2 3 2" xfId="2597"/>
    <cellStyle name="Millares 7 2 2 3 2 2" xfId="2598"/>
    <cellStyle name="Millares 7 2 2 3 3" xfId="2599"/>
    <cellStyle name="Millares 7 2 2 3 3 2" xfId="2600"/>
    <cellStyle name="Millares 7 2 2 3 4" xfId="2601"/>
    <cellStyle name="Millares 7 2 2 3 4 2" xfId="2602"/>
    <cellStyle name="Millares 7 2 2 3 5" xfId="2603"/>
    <cellStyle name="Millares 7 2 2 3_Presupuesto original" xfId="2604"/>
    <cellStyle name="Millares 7 2 2 4" xfId="2605"/>
    <cellStyle name="Millares 7 2 2 4 2" xfId="2606"/>
    <cellStyle name="Millares 7 2 2 4 2 2" xfId="2607"/>
    <cellStyle name="Millares 7 2 2 4 3" xfId="2608"/>
    <cellStyle name="Millares 7 2 2 4 3 2" xfId="2609"/>
    <cellStyle name="Millares 7 2 2 4 4" xfId="2610"/>
    <cellStyle name="Millares 7 2 2 4 4 2" xfId="2611"/>
    <cellStyle name="Millares 7 2 2 4 5" xfId="2612"/>
    <cellStyle name="Millares 7 2 2 4_Presupuesto original" xfId="2613"/>
    <cellStyle name="Millares 7 2 2 5" xfId="2614"/>
    <cellStyle name="Millares 7 2 2 5 2" xfId="2615"/>
    <cellStyle name="Millares 7 2 2 6" xfId="2616"/>
    <cellStyle name="Millares 7 2 2_Presupuesto original" xfId="2617"/>
    <cellStyle name="Millares 7 2 3" xfId="2618"/>
    <cellStyle name="Millares 7 2 3 2" xfId="2619"/>
    <cellStyle name="Millares 7 2 3 2 2" xfId="2620"/>
    <cellStyle name="Millares 7 2 3 3" xfId="2621"/>
    <cellStyle name="Millares 7 2 3 3 2" xfId="2622"/>
    <cellStyle name="Millares 7 2 3 3 2 2" xfId="2623"/>
    <cellStyle name="Millares 7 2 3 3 3" xfId="2624"/>
    <cellStyle name="Millares 7 2 3 3 3 2" xfId="2625"/>
    <cellStyle name="Millares 7 2 3 3 4" xfId="2626"/>
    <cellStyle name="Millares 7 2 3 3 4 2" xfId="2627"/>
    <cellStyle name="Millares 7 2 3 3 5" xfId="2628"/>
    <cellStyle name="Millares 7 2 3 3_Presupuesto original" xfId="2629"/>
    <cellStyle name="Millares 7 2 3 4" xfId="2630"/>
    <cellStyle name="Millares 7 2 3 4 2" xfId="2631"/>
    <cellStyle name="Millares 7 2 3 4 2 2" xfId="2632"/>
    <cellStyle name="Millares 7 2 3 4 3" xfId="2633"/>
    <cellStyle name="Millares 7 2 3 4 3 2" xfId="2634"/>
    <cellStyle name="Millares 7 2 3 4 4" xfId="2635"/>
    <cellStyle name="Millares 7 2 3 4 4 2" xfId="2636"/>
    <cellStyle name="Millares 7 2 3 4 5" xfId="2637"/>
    <cellStyle name="Millares 7 2 3 4_Presupuesto original" xfId="2638"/>
    <cellStyle name="Millares 7 2 3 5" xfId="2639"/>
    <cellStyle name="Millares 7 2 3 5 2" xfId="2640"/>
    <cellStyle name="Millares 7 2 3 6" xfId="2641"/>
    <cellStyle name="Millares 7 2 3_Presupuesto original" xfId="2642"/>
    <cellStyle name="Millares 7 2 4" xfId="2643"/>
    <cellStyle name="Millares 7 2 4 2" xfId="2644"/>
    <cellStyle name="Millares 7 2 5" xfId="2645"/>
    <cellStyle name="Millares 7 2 5 2" xfId="2646"/>
    <cellStyle name="Millares 7 2 5 2 2" xfId="2647"/>
    <cellStyle name="Millares 7 2 5 3" xfId="2648"/>
    <cellStyle name="Millares 7 2 5 3 2" xfId="2649"/>
    <cellStyle name="Millares 7 2 5 4" xfId="2650"/>
    <cellStyle name="Millares 7 2 5 4 2" xfId="2651"/>
    <cellStyle name="Millares 7 2 5 5" xfId="2652"/>
    <cellStyle name="Millares 7 2 5_Presupuesto original" xfId="2653"/>
    <cellStyle name="Millares 7 2 6" xfId="2654"/>
    <cellStyle name="Millares 7 2 6 2" xfId="2655"/>
    <cellStyle name="Millares 7 2 6 2 2" xfId="2656"/>
    <cellStyle name="Millares 7 2 6 3" xfId="2657"/>
    <cellStyle name="Millares 7 2 6 3 2" xfId="2658"/>
    <cellStyle name="Millares 7 2 6 4" xfId="2659"/>
    <cellStyle name="Millares 7 2 6 4 2" xfId="2660"/>
    <cellStyle name="Millares 7 2 6 5" xfId="2661"/>
    <cellStyle name="Millares 7 2 6_Presupuesto original" xfId="2662"/>
    <cellStyle name="Millares 7 2 7" xfId="2663"/>
    <cellStyle name="Millares 7 2 7 2" xfId="2664"/>
    <cellStyle name="Millares 7 2 8" xfId="2665"/>
    <cellStyle name="Millares 7 2_Presupuesto original" xfId="2666"/>
    <cellStyle name="Millares 7 3" xfId="2667"/>
    <cellStyle name="Millares 7 3 2" xfId="2668"/>
    <cellStyle name="Millares 7 3 2 2" xfId="2669"/>
    <cellStyle name="Millares 7 3 2 2 2" xfId="2670"/>
    <cellStyle name="Millares 7 3 2 3" xfId="2671"/>
    <cellStyle name="Millares 7 3 2 3 2" xfId="2672"/>
    <cellStyle name="Millares 7 3 2 3 2 2" xfId="2673"/>
    <cellStyle name="Millares 7 3 2 3 3" xfId="2674"/>
    <cellStyle name="Millares 7 3 2 3 3 2" xfId="2675"/>
    <cellStyle name="Millares 7 3 2 3 4" xfId="2676"/>
    <cellStyle name="Millares 7 3 2 3 4 2" xfId="2677"/>
    <cellStyle name="Millares 7 3 2 3 5" xfId="2678"/>
    <cellStyle name="Millares 7 3 2 3_Presupuesto original" xfId="2679"/>
    <cellStyle name="Millares 7 3 2 4" xfId="2680"/>
    <cellStyle name="Millares 7 3 2 4 2" xfId="2681"/>
    <cellStyle name="Millares 7 3 2 4 2 2" xfId="2682"/>
    <cellStyle name="Millares 7 3 2 4 3" xfId="2683"/>
    <cellStyle name="Millares 7 3 2 4 3 2" xfId="2684"/>
    <cellStyle name="Millares 7 3 2 4 4" xfId="2685"/>
    <cellStyle name="Millares 7 3 2 4_Presupuesto original" xfId="2686"/>
    <cellStyle name="Millares 7 3 2 5" xfId="2687"/>
    <cellStyle name="Millares 7 3 2_Presupuesto original" xfId="2688"/>
    <cellStyle name="Millares 7 3 3" xfId="2689"/>
    <cellStyle name="Millares 7 3_Presupuesto original" xfId="2690"/>
    <cellStyle name="Millares 7 4" xfId="2691"/>
    <cellStyle name="Millares 7_Presupuesto original" xfId="2692"/>
    <cellStyle name="Millares 8" xfId="2693"/>
    <cellStyle name="Millares 8 2" xfId="2725"/>
    <cellStyle name="Millares 9" xfId="2694"/>
    <cellStyle name="Moneda 2" xfId="4"/>
    <cellStyle name="Moneda 3" xfId="12"/>
    <cellStyle name="Moneda 3 2" xfId="2715"/>
    <cellStyle name="Normal" xfId="0" builtinId="0"/>
    <cellStyle name="Normal 10" xfId="2695"/>
    <cellStyle name="Normal 13" xfId="18"/>
    <cellStyle name="Normal 13 2" xfId="2734"/>
    <cellStyle name="Normal 2" xfId="2"/>
    <cellStyle name="Normal 2 2" xfId="2696"/>
    <cellStyle name="Normal 2 2 2" xfId="23"/>
    <cellStyle name="Normal 2 2 3" xfId="2723"/>
    <cellStyle name="Normal 2 2_REFERENCIAL (2)" xfId="2697"/>
    <cellStyle name="Normal 2 3" xfId="2698"/>
    <cellStyle name="Normal 2_APU ESPRONCEDA" xfId="2699"/>
    <cellStyle name="Normal 22" xfId="2721"/>
    <cellStyle name="Normal 3" xfId="7"/>
    <cellStyle name="Normal 3 2" xfId="2711"/>
    <cellStyle name="Normal 35" xfId="2733"/>
    <cellStyle name="Normal 4" xfId="8"/>
    <cellStyle name="Normal 4 2" xfId="2712"/>
    <cellStyle name="Normal 4 5" xfId="2700"/>
    <cellStyle name="Normal 5" xfId="11"/>
    <cellStyle name="Normal 5 2" xfId="2718"/>
    <cellStyle name="Normal 52" xfId="2719"/>
    <cellStyle name="Normal 6" xfId="13"/>
    <cellStyle name="Normal 6 2" xfId="2701"/>
    <cellStyle name="Normal 6 2 2" xfId="2722"/>
    <cellStyle name="Normal 6 3" xfId="2713"/>
    <cellStyle name="Normal 7" xfId="16"/>
    <cellStyle name="Normal 7 2" xfId="2710"/>
    <cellStyle name="Normal 8" xfId="19"/>
    <cellStyle name="Normal 9" xfId="25"/>
    <cellStyle name="Normal_Análisis Unitarios Vías (equipo Japón) 2" xfId="24"/>
    <cellStyle name="Normal_CONCURSOciudadCONCENTRACION 2" xfId="22"/>
    <cellStyle name="Normal_Hoja2" xfId="2731"/>
    <cellStyle name="Note" xfId="2702"/>
    <cellStyle name="Note 2" xfId="2703"/>
    <cellStyle name="Output" xfId="2704"/>
    <cellStyle name="Percent" xfId="2705"/>
    <cellStyle name="Percent 2" xfId="2706"/>
    <cellStyle name="Porcentaje" xfId="2732" builtinId="5"/>
    <cellStyle name="Porcentaje 2" xfId="14"/>
    <cellStyle name="Porcentaje 3" xfId="26"/>
    <cellStyle name="Porcentaje 4" xfId="2720"/>
    <cellStyle name="Porcentaje 5" xfId="2714"/>
    <cellStyle name="Porcentual 5 2" xfId="21"/>
    <cellStyle name="Title" xfId="2707"/>
    <cellStyle name="Total 2" xfId="2708"/>
    <cellStyle name="Warning Text" xfId="2709"/>
  </cellStyles>
  <dxfs count="0"/>
  <tableStyles count="0" defaultTableStyle="TableStyleMedium2" defaultPivotStyle="PivotStyleLight16"/>
  <colors>
    <mruColors>
      <color rgb="FF00FF00"/>
      <color rgb="FFF67066"/>
      <color rgb="FFC39B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24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9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9.xml"/><Relationship Id="rId123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7.xml"/><Relationship Id="rId105" Type="http://schemas.openxmlformats.org/officeDocument/2006/relationships/externalLink" Target="externalLinks/externalLink12.xml"/><Relationship Id="rId113" Type="http://schemas.openxmlformats.org/officeDocument/2006/relationships/externalLink" Target="externalLinks/externalLink20.xml"/><Relationship Id="rId118" Type="http://schemas.openxmlformats.org/officeDocument/2006/relationships/externalLink" Target="externalLinks/externalLink25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5.xml"/><Relationship Id="rId121" Type="http://schemas.openxmlformats.org/officeDocument/2006/relationships/externalLink" Target="externalLinks/externalLink2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10.xml"/><Relationship Id="rId108" Type="http://schemas.openxmlformats.org/officeDocument/2006/relationships/externalLink" Target="externalLinks/externalLink15.xml"/><Relationship Id="rId116" Type="http://schemas.openxmlformats.org/officeDocument/2006/relationships/externalLink" Target="externalLinks/externalLink23.xml"/><Relationship Id="rId124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3.xml"/><Relationship Id="rId111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3.xml"/><Relationship Id="rId114" Type="http://schemas.openxmlformats.org/officeDocument/2006/relationships/externalLink" Target="externalLinks/externalLink21.xml"/><Relationship Id="rId119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externalLink" Target="externalLinks/externalLink1.xml"/><Relationship Id="rId99" Type="http://schemas.openxmlformats.org/officeDocument/2006/relationships/externalLink" Target="externalLinks/externalLink6.xml"/><Relationship Id="rId101" Type="http://schemas.openxmlformats.org/officeDocument/2006/relationships/externalLink" Target="externalLinks/externalLink8.xml"/><Relationship Id="rId122" Type="http://schemas.openxmlformats.org/officeDocument/2006/relationships/externalLink" Target="externalLinks/externalLink2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16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4.xml"/><Relationship Id="rId104" Type="http://schemas.openxmlformats.org/officeDocument/2006/relationships/externalLink" Target="externalLinks/externalLink11.xml"/><Relationship Id="rId120" Type="http://schemas.openxmlformats.org/officeDocument/2006/relationships/externalLink" Target="externalLinks/externalLink27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17.xml"/><Relationship Id="rId115" Type="http://schemas.openxmlformats.org/officeDocument/2006/relationships/externalLink" Target="externalLinks/externalLink22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9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9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9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9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ILLAS/PLANILLA%2013/Documents%20and%20Settings/Nelson/Desktop/DOCUMENTOS%20DE%20TRABAJO/POLITECNICA%202005/CIENCIAS%20DE%20LA%20TIERRA/PRESUPUESTO%20FINAL%20FICT%202005/Documents%20and%20Settings/INTELD845PESVL/Escritorio/P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PRESUP~1\Base%20de%20datos\PLASTIGAMA\PG03200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ILLAS/PLANILLA%2013/Alberto/M.O.P/Definitiva/Planilla%20LiquidacionNo.3tramo1/Planilla%20LiquidacionNo.3tramo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hristian/Downloads/PRECIOS%20UNITARIOS%20LST%20TOTORAS%20-%20PELILEO%20(1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PC\Desktop\grupo%20empresarial%20amazonas\urbanizacion%20la%20perla\costos%20y%20presupuestos\presupuesto%20y%20apu\presupuesto%20villas\presupuesto%20urbanizacion\presupuesto%20referencial%20urbanistico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#22.- Construcci&#243;n bases tanque jarab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6\C\SIXTO\Proyectos\Almacenes%20Tia\PRESUPUESTO%20ALTERNO\Pres.%20ref%20ALMACENES%20TIA%20%20%20TOTAL-(11-ENERO-05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ILLAS/PLANILLA%2013/Alberto/Corpecuador/Barbones-%20Santa%20Cruz-%20El%20Guabo/Planillas/Planilla%201-2-3-4%20Defi-2/Alberto/M.O.P/ArenillasPuyango/Plan%233tramoNo2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\E\FABRICIO\Mis%20documentos\FRANCICO\Mis%20documentos\PRESUP~1\EDIFIC~1\PG03200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MO\TECNICO\FABRICIO\Mis%20documentos\FRANCICO\Mis%20documentos\PRESUP~1\EDIFIC~1\PG0320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2\presupuesto2\FABRICIO\Mis%20documentos\FRANCICO\Mis%20documentos\PRESUP~1\EDIFIC~1\PG03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UNDACION%20MALECON%202000\REGENERACION%20URBANA%20DEL%202%20PISO\CENTRO%20VII%20(2010)\24ava%20Etapa\AV.%20DE%20LAS%20AMERICAS%20HASTA%20J.%20DE%20LA%20SALSA\CANALIZACIONES\Mis%20documentos\PRESUP~1\Base%20de%20datos\PLASTIGAMA\PG03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1\a_pre%20y%20pla\Tomo%20VII\PRES-CORREGIDOS\PRESUPUESTO%20REDE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ILLAS/PLANILLA%2013/Alberto/Corpecuador/Barbones-%20Santa%20Cruz-%20El%20Guabo/Planillas/Planilla%201-2-3-4%20Defi-2/Mis%20documentos/Equitesa/Ing.Jorge%20Barreteo/EXCEL/REHABILI/JIP-CASC/INF-JCA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lberto\Corpecuador\Barbones-%20Santa%20Cruz-%20El%20Guabo\Planillas\Planilla%201-2-3-4%20Defi-2\Mis%20documentos\Equitesa\Ing.Jorge%20Barreteo\EXCEL\REHABILI\JIP-CASC\INF-JCA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se&#241;o1\d\Ing.%20Darwin%20Mac&#237;as%20S\POLIT\DIST%20FCO%20OREL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ivanna.jacho\Desktop\ANDREA\PROYECTOS\Regeneraci&#243;n%20del%20Paseo%20de%20la%20Prensa_%20%20Diciembre%202016\Presupuesto%20y%20Especificaciones\BASE%20PARQUE%20TOBA%20%201ra%20ETAPA%20%20JULIO%202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AppData/Roaming/Microsoft/Excel/PRESUPUES%20%20centro%20de%20salud%20tipo%20B%20SIERR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dams\dams\Ing.%20D%20A%20M%20S\CEMENTO\BALANZA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.LOPEZ\Mis%20documentos\Respaldo%20Alex\Solca\Planilla\Solca%20049%20Electr%201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usto\publico\Johnny\Evaluaci&#243;n-Redes\ALBORADA%2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PARQUE%20CENTRAL%20PRESUPUESTO%20ELECTRICO%20FINAL%20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\E\Mis%20documentos\PRESUP~1\Base%20de%20datos\PLASTIGAMA\PG0320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xandra\d\alexandra\DESPACHO%20DE%20CLINKER\formato%20para%20l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2\C\Mis%20Documentos%20PC%201\Presupuestos\Presupuesto%20Malecon%20sector%206\Presupuesto%20PARQUEOS\Pres%20Malecon%20sector%206%20PARQUEOS%20(A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oobra\Carpeta%20Diaria\Dise&#241;os\Dise&#241;os_Dpto.%20tecnico\Dep.%20Tecnico%202002\Presupuestos%202002\Pres.%20Resid.%20Jose%20Luis%20Salazar\Presupuesto%20Malecon%20sector%206\Presupuesto%20PARQUEOS\Pres%20Malecon%20sector%206%20PARQUEOS%20(A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p.dise&#241;o-1\c\Ing.%20Vera\Carpeta%2098\Excel\Presupuesto\Edificio\APU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lberto\Corpecuador\Barbones-%20Santa%20Cruz-%20El%20Guabo\Planillas\Planilla%201-2-3-4%20Defi-2\Alberto\M.O.P\ArenillasPuyango\Plan%233tramoNo2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MO\TECNICO\Mis%20documentos\PRESUP~1\EDIFIC~1\PG032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IFICACION-mo"/>
      <sheetName val="APU (PRELIMINARES)"/>
      <sheetName val="APU (OBRAS civ_infraest_ACERA) "/>
      <sheetName val="APU (SOBREPISO-MAMPOSTERIA) "/>
      <sheetName val="APU (PINTURA-PINT_TRAFICO) "/>
      <sheetName val="APU (AREAS VERDE)"/>
      <sheetName val="APU (SISTEMA_AGUA-VARIOS_PERS)"/>
      <sheetName val="CODIFI_CASTASTRAL"/>
      <sheetName val="CODIFICACIONES"/>
      <sheetName val="DE LA CALLE 24A. NO"/>
      <sheetName val="Calle 24A - 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PVP USD"/>
      <sheetName val="Hoja1"/>
    </sheetNames>
    <sheetDataSet>
      <sheetData sheetId="0"/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ICIO 3"/>
      <sheetName val="Sabana-Liquidación"/>
      <sheetName val="Sabana-Liquidación (2)"/>
      <sheetName val="TABLA%3"/>
      <sheetName val="Lluvias3"/>
      <sheetName val="ANEXO1"/>
      <sheetName val="CAMB-ANEX1"/>
      <sheetName val="CAMB-ANEX1 (2)"/>
      <sheetName val="RESUESTRU"/>
      <sheetName val="EX P EXTR(3)"/>
      <sheetName val="RESUDERUMBES "/>
      <sheetName val="RESUMENØ60"/>
      <sheetName val="TUBØ=60&quot;(3)"/>
      <sheetName val="RESUMENØ72"/>
      <sheetName val="RESUCICLOP  "/>
      <sheetName val="hormigon ciclop(2)"/>
      <sheetName val="RESUESCOLL"/>
      <sheetName val="ESCOLLERA(3)"/>
      <sheetName val="RESTRAESCOL"/>
      <sheetName val="T.ESCOLLERA(3)"/>
      <sheetName val="RESUBACHEO "/>
      <sheetName val="BACHEO"/>
      <sheetName val="RESUMTFIL"/>
      <sheetName val="MAT FILTRANTE"/>
      <sheetName val="ANEXO2"/>
      <sheetName val="RESUroza"/>
      <sheetName val="ANEXO3"/>
      <sheetName val="R.EXSUELO"/>
      <sheetName val="EXCAV suelo (3)"/>
      <sheetName val="ANEXO4"/>
      <sheetName val="RESUMTPLOCAL"/>
      <sheetName val="MATLOCAL(3)"/>
      <sheetName val="ANEXO5"/>
      <sheetName val="RESUENCAUZ"/>
      <sheetName val="EXCAV Y ENC.(3)"/>
      <sheetName val="ANEXO6"/>
      <sheetName val="RESUCUNETONES"/>
      <sheetName val="CUNETONES(3)"/>
      <sheetName val="ANEXO7"/>
      <sheetName val="ACAB OBASICA"/>
      <sheetName val="ANEXO8"/>
      <sheetName val="R.TRANSBASE"/>
      <sheetName val="Transp Sub-Base-Base(1)"/>
      <sheetName val="Trans-Sub-base(2)"/>
      <sheetName val="TranspBase(3)"/>
      <sheetName val="ANEXO9"/>
      <sheetName val="ReTDTSB"/>
      <sheetName val="Transp-DBLT"/>
      <sheetName val="ANEXO10"/>
      <sheetName val="R.SUBASE"/>
      <sheetName val="SUBASE3(3)"/>
      <sheetName val="ANEXO11"/>
      <sheetName val="REBASE4"/>
      <sheetName val="BASE4(3)"/>
      <sheetName val="ANEXO12"/>
      <sheetName val="RESUIMPRI"/>
      <sheetName val="IMPRIMACION(3)"/>
      <sheetName val="ANEXO13"/>
      <sheetName val="REDTSB"/>
      <sheetName val="DOBTRAT.SB (3)"/>
      <sheetName val="ANEXO14"/>
      <sheetName val="RESELLO"/>
      <sheetName val="TRAT.SB(3)"/>
      <sheetName val="ANEXO15"/>
      <sheetName val="R.T.ATSB"/>
      <sheetName val="Transp-Sello(2)"/>
      <sheetName val="Transp-Sello(3)"/>
      <sheetName val="ANEXO16"/>
      <sheetName val="RESUHORMIGON"/>
      <sheetName val="HORMIGON(3)"/>
      <sheetName val="ANEXO17"/>
      <sheetName val="RESUseñales"/>
      <sheetName val="ANEXO18"/>
      <sheetName val="RESUpintura"/>
      <sheetName val="ANEXO19"/>
      <sheetName val="RELIMCUNTE"/>
      <sheetName val="LIMP DE ENCAU(3)"/>
      <sheetName val="ANEXO20"/>
      <sheetName val="RELIMALCAN"/>
      <sheetName val="LIMP DE ALCANT(3)"/>
      <sheetName val="ANEXO21"/>
      <sheetName val="ANEXO22"/>
      <sheetName val="ANEXO23"/>
      <sheetName val="ANEXO24"/>
      <sheetName val="ANEXO25"/>
      <sheetName val="ANEXO26"/>
      <sheetName val="Conos"/>
      <sheetName val="ANEXO27"/>
      <sheetName val="ANEXO28"/>
      <sheetName val="SEÑALES REGLA."/>
      <sheetName val="CUADROCANT"/>
      <sheetName val="OFICIO"/>
      <sheetName val="PLANILLA"/>
      <sheetName val="Sabana-Liquidación (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precios"/>
      <sheetName val="resumen"/>
      <sheetName val="salarios"/>
      <sheetName val="indirectos"/>
      <sheetName val="equipos"/>
      <sheetName val="materiales"/>
      <sheetName val="cronograma"/>
      <sheetName val="FORMULARIO 1A"/>
      <sheetName val="FORMULARIO 1B"/>
      <sheetName val="Hoja3"/>
    </sheetNames>
    <sheetDataSet>
      <sheetData sheetId="0">
        <row r="6">
          <cell r="M6">
            <v>301</v>
          </cell>
        </row>
        <row r="7">
          <cell r="M7">
            <v>302</v>
          </cell>
          <cell r="N7" t="str">
            <v>Poste de hormigón 20m/2400kg</v>
          </cell>
          <cell r="O7" t="str">
            <v>u</v>
          </cell>
          <cell r="P7">
            <v>1550</v>
          </cell>
        </row>
        <row r="8">
          <cell r="M8">
            <v>303</v>
          </cell>
          <cell r="N8" t="str">
            <v>Poste de hormigón 12m/500kg</v>
          </cell>
          <cell r="O8" t="str">
            <v>u</v>
          </cell>
          <cell r="P8">
            <v>385</v>
          </cell>
        </row>
        <row r="9">
          <cell r="M9">
            <v>304</v>
          </cell>
          <cell r="N9" t="str">
            <v>Hormigon prefabricado</v>
          </cell>
          <cell r="O9" t="str">
            <v>m3</v>
          </cell>
          <cell r="P9">
            <v>70</v>
          </cell>
        </row>
        <row r="10">
          <cell r="M10">
            <v>305</v>
          </cell>
          <cell r="N10" t="str">
            <v>Acero de refuerzo 4200kgrs</v>
          </cell>
          <cell r="O10" t="str">
            <v>kgrs</v>
          </cell>
          <cell r="P10">
            <v>1.5</v>
          </cell>
        </row>
        <row r="11">
          <cell r="M11">
            <v>306</v>
          </cell>
          <cell r="N11" t="str">
            <v>Material para sustitucion suelo</v>
          </cell>
          <cell r="O11" t="str">
            <v>m3</v>
          </cell>
          <cell r="P11">
            <v>10</v>
          </cell>
        </row>
        <row r="12">
          <cell r="M12">
            <v>307</v>
          </cell>
          <cell r="N12" t="str">
            <v>Materiales para ciment.Poste hor.</v>
          </cell>
          <cell r="O12" t="str">
            <v>u</v>
          </cell>
          <cell r="P12">
            <v>500</v>
          </cell>
        </row>
        <row r="13">
          <cell r="M13">
            <v>308</v>
          </cell>
          <cell r="N13" t="str">
            <v>Conductor de AL: ACAR 300 MCM</v>
          </cell>
          <cell r="O13" t="str">
            <v>m</v>
          </cell>
          <cell r="P13">
            <v>2.8</v>
          </cell>
        </row>
        <row r="14">
          <cell r="A14">
            <v>101</v>
          </cell>
          <cell r="H14">
            <v>201</v>
          </cell>
          <cell r="J14" t="str">
            <v>diario</v>
          </cell>
          <cell r="M14">
            <v>309</v>
          </cell>
          <cell r="N14" t="str">
            <v>Cable OPGW 24 fibras</v>
          </cell>
          <cell r="O14" t="str">
            <v>m</v>
          </cell>
          <cell r="P14">
            <v>3</v>
          </cell>
        </row>
        <row r="15">
          <cell r="A15">
            <v>102</v>
          </cell>
          <cell r="B15" t="str">
            <v>Camión Grúa</v>
          </cell>
          <cell r="C15">
            <v>250</v>
          </cell>
          <cell r="D15">
            <v>31.25</v>
          </cell>
          <cell r="H15">
            <v>202</v>
          </cell>
          <cell r="I15" t="str">
            <v>Peón/ayudante</v>
          </cell>
          <cell r="J15">
            <v>16.18</v>
          </cell>
          <cell r="K15">
            <v>2.4824999999999999</v>
          </cell>
          <cell r="M15">
            <v>310</v>
          </cell>
          <cell r="N15" t="str">
            <v>Cable subterr F:OP: con acces</v>
          </cell>
          <cell r="O15" t="str">
            <v>m</v>
          </cell>
          <cell r="P15">
            <v>10</v>
          </cell>
        </row>
        <row r="16">
          <cell r="A16">
            <v>103</v>
          </cell>
          <cell r="B16" t="str">
            <v>Camioneta</v>
          </cell>
          <cell r="C16">
            <v>60</v>
          </cell>
          <cell r="D16">
            <v>7.5</v>
          </cell>
          <cell r="H16">
            <v>203</v>
          </cell>
          <cell r="I16" t="str">
            <v>Liniero 2/electricista2</v>
          </cell>
          <cell r="J16">
            <v>18.329999999999998</v>
          </cell>
          <cell r="K16">
            <v>2.7960416666666665</v>
          </cell>
          <cell r="M16">
            <v>311</v>
          </cell>
          <cell r="N16" t="str">
            <v>Cable tensor de 1/2"+accesorios</v>
          </cell>
          <cell r="O16" t="str">
            <v>m</v>
          </cell>
          <cell r="P16">
            <v>1</v>
          </cell>
        </row>
        <row r="17">
          <cell r="A17">
            <v>104</v>
          </cell>
          <cell r="B17" t="str">
            <v>Herramienta manual</v>
          </cell>
          <cell r="C17">
            <v>15</v>
          </cell>
          <cell r="D17">
            <v>1.875</v>
          </cell>
          <cell r="H17">
            <v>204</v>
          </cell>
          <cell r="I17" t="str">
            <v>Liniero 1/electricista1</v>
          </cell>
          <cell r="J17">
            <v>18.329999999999998</v>
          </cell>
          <cell r="K17">
            <v>2.7960416666666665</v>
          </cell>
          <cell r="M17">
            <v>312</v>
          </cell>
          <cell r="N17" t="str">
            <v>Cable de Puesta a tierra + acceso</v>
          </cell>
          <cell r="O17" t="str">
            <v>m</v>
          </cell>
          <cell r="P17">
            <v>1</v>
          </cell>
        </row>
        <row r="18">
          <cell r="A18">
            <v>105</v>
          </cell>
          <cell r="B18" t="str">
            <v>Equipo montaje redes</v>
          </cell>
          <cell r="C18">
            <v>15</v>
          </cell>
          <cell r="D18">
            <v>1.875</v>
          </cell>
          <cell r="H18">
            <v>205</v>
          </cell>
          <cell r="I18" t="str">
            <v>Albañil (Jefe)</v>
          </cell>
          <cell r="J18">
            <v>22</v>
          </cell>
          <cell r="K18">
            <v>3.3312499999999998</v>
          </cell>
          <cell r="M18">
            <v>313</v>
          </cell>
          <cell r="N18" t="str">
            <v>Empalme de comp. ACAR 300</v>
          </cell>
          <cell r="O18" t="str">
            <v>u</v>
          </cell>
          <cell r="P18">
            <v>30</v>
          </cell>
        </row>
        <row r="19">
          <cell r="A19">
            <v>106</v>
          </cell>
          <cell r="B19" t="str">
            <v>Equipo de seguridad</v>
          </cell>
          <cell r="C19">
            <v>15</v>
          </cell>
          <cell r="D19">
            <v>1.875</v>
          </cell>
          <cell r="H19">
            <v>206</v>
          </cell>
          <cell r="I19" t="str">
            <v>Ing. Residente</v>
          </cell>
          <cell r="J19">
            <v>23</v>
          </cell>
          <cell r="K19">
            <v>3.4770833333333333</v>
          </cell>
          <cell r="M19">
            <v>314</v>
          </cell>
          <cell r="N19" t="str">
            <v>Manguito repara. ACAR 300</v>
          </cell>
          <cell r="O19" t="str">
            <v>u</v>
          </cell>
          <cell r="P19">
            <v>20</v>
          </cell>
        </row>
        <row r="20">
          <cell r="A20">
            <v>107</v>
          </cell>
          <cell r="B20" t="str">
            <v>Equipo de fusion Emp F.OP.</v>
          </cell>
          <cell r="C20">
            <v>250</v>
          </cell>
          <cell r="D20">
            <v>31.25</v>
          </cell>
          <cell r="H20">
            <v>207</v>
          </cell>
          <cell r="I20" t="str">
            <v>Chofer  P</v>
          </cell>
          <cell r="J20">
            <v>22</v>
          </cell>
          <cell r="K20">
            <v>3.3312499999999998</v>
          </cell>
          <cell r="M20">
            <v>315</v>
          </cell>
          <cell r="N20" t="str">
            <v>Conjunto retencion ACAR 300</v>
          </cell>
          <cell r="O20" t="str">
            <v>u</v>
          </cell>
          <cell r="P20">
            <v>1531.58</v>
          </cell>
        </row>
        <row r="21">
          <cell r="A21">
            <v>108</v>
          </cell>
          <cell r="B21" t="str">
            <v>Trayler de cama larga</v>
          </cell>
          <cell r="C21">
            <v>350</v>
          </cell>
          <cell r="D21">
            <v>43.75</v>
          </cell>
          <cell r="H21">
            <v>208</v>
          </cell>
          <cell r="I21" t="str">
            <v>Topografo II</v>
          </cell>
          <cell r="J21">
            <v>22</v>
          </cell>
          <cell r="K21">
            <v>3.3312499999999998</v>
          </cell>
          <cell r="M21">
            <v>316</v>
          </cell>
          <cell r="N21" t="str">
            <v>Conjunto suspension ACAR 300</v>
          </cell>
          <cell r="O21" t="str">
            <v>u</v>
          </cell>
          <cell r="P21">
            <v>1091.58</v>
          </cell>
        </row>
        <row r="22">
          <cell r="A22">
            <v>109</v>
          </cell>
          <cell r="B22" t="str">
            <v>Tecles</v>
          </cell>
          <cell r="C22">
            <v>50</v>
          </cell>
          <cell r="D22">
            <v>6.25</v>
          </cell>
          <cell r="H22">
            <v>209</v>
          </cell>
          <cell r="I22" t="str">
            <v>Cadenero</v>
          </cell>
          <cell r="J22">
            <v>18.329999999999998</v>
          </cell>
          <cell r="K22">
            <v>2.7960416666666665</v>
          </cell>
          <cell r="M22">
            <v>317</v>
          </cell>
          <cell r="N22" t="str">
            <v>conjunto de suspen con cruc L</v>
          </cell>
          <cell r="O22" t="str">
            <v>u</v>
          </cell>
          <cell r="P22">
            <v>560</v>
          </cell>
        </row>
        <row r="23">
          <cell r="A23">
            <v>110</v>
          </cell>
          <cell r="B23" t="str">
            <v>Morcetos</v>
          </cell>
          <cell r="C23">
            <v>5</v>
          </cell>
          <cell r="D23">
            <v>0.625</v>
          </cell>
          <cell r="H23">
            <v>210</v>
          </cell>
          <cell r="I23" t="str">
            <v>Chofer Equipo tendid</v>
          </cell>
          <cell r="J23">
            <v>22</v>
          </cell>
          <cell r="K23">
            <v>3.3312499999999998</v>
          </cell>
          <cell r="M23">
            <v>318</v>
          </cell>
          <cell r="N23" t="str">
            <v>Amortiguador stck ACAR 300</v>
          </cell>
          <cell r="O23" t="str">
            <v>u</v>
          </cell>
          <cell r="P23">
            <v>30</v>
          </cell>
        </row>
        <row r="24">
          <cell r="A24">
            <v>111</v>
          </cell>
          <cell r="B24" t="str">
            <v>Equipo de tendido de cables</v>
          </cell>
          <cell r="C24">
            <v>600</v>
          </cell>
          <cell r="D24">
            <v>75</v>
          </cell>
          <cell r="H24">
            <v>211</v>
          </cell>
          <cell r="I24" t="str">
            <v>Mecanico Mant.</v>
          </cell>
          <cell r="J24">
            <v>22</v>
          </cell>
          <cell r="K24">
            <v>3.3312499999999998</v>
          </cell>
          <cell r="M24">
            <v>319</v>
          </cell>
          <cell r="N24" t="str">
            <v>Accesorios tensor poste</v>
          </cell>
          <cell r="O24" t="str">
            <v>u</v>
          </cell>
          <cell r="P24">
            <v>73</v>
          </cell>
        </row>
        <row r="25">
          <cell r="A25">
            <v>112</v>
          </cell>
          <cell r="B25" t="str">
            <v xml:space="preserve">GPS, </v>
          </cell>
          <cell r="C25">
            <v>10</v>
          </cell>
          <cell r="D25">
            <v>1.25</v>
          </cell>
          <cell r="H25">
            <v>212</v>
          </cell>
          <cell r="I25" t="str">
            <v>Fierrero</v>
          </cell>
          <cell r="J25">
            <v>18.329999999999998</v>
          </cell>
          <cell r="K25">
            <v>2.7960416666666665</v>
          </cell>
          <cell r="M25">
            <v>320</v>
          </cell>
          <cell r="N25" t="str">
            <v>Accesorios tensor tierra</v>
          </cell>
          <cell r="O25" t="str">
            <v>u</v>
          </cell>
          <cell r="P25">
            <v>83</v>
          </cell>
        </row>
        <row r="26">
          <cell r="A26">
            <v>113</v>
          </cell>
          <cell r="B26" t="str">
            <v>Equipo de medicion Est. Total</v>
          </cell>
          <cell r="C26">
            <v>250</v>
          </cell>
          <cell r="D26">
            <v>31.25</v>
          </cell>
          <cell r="M26">
            <v>321</v>
          </cell>
          <cell r="N26" t="str">
            <v>Material puesta a tierra</v>
          </cell>
          <cell r="O26" t="str">
            <v>u</v>
          </cell>
          <cell r="P26">
            <v>78</v>
          </cell>
        </row>
        <row r="27">
          <cell r="A27">
            <v>114</v>
          </cell>
          <cell r="D27">
            <v>0</v>
          </cell>
          <cell r="M27">
            <v>322</v>
          </cell>
          <cell r="N27" t="str">
            <v>Accesorios para contrapeso</v>
          </cell>
          <cell r="O27" t="str">
            <v>u</v>
          </cell>
          <cell r="P27">
            <v>20</v>
          </cell>
        </row>
        <row r="28">
          <cell r="A28">
            <v>115</v>
          </cell>
          <cell r="D28">
            <v>0</v>
          </cell>
          <cell r="M28">
            <v>323</v>
          </cell>
          <cell r="N28" t="str">
            <v>Conjunto de suspension OPGW24</v>
          </cell>
          <cell r="O28" t="str">
            <v>u</v>
          </cell>
          <cell r="P28">
            <v>320</v>
          </cell>
        </row>
        <row r="29">
          <cell r="A29">
            <v>116</v>
          </cell>
          <cell r="D29">
            <v>0</v>
          </cell>
          <cell r="M29">
            <v>324</v>
          </cell>
          <cell r="N29" t="str">
            <v>Conjunto reten pasana OPGW24</v>
          </cell>
          <cell r="O29" t="str">
            <v>u</v>
          </cell>
          <cell r="P29">
            <v>480</v>
          </cell>
        </row>
        <row r="30">
          <cell r="A30">
            <v>117</v>
          </cell>
          <cell r="D30">
            <v>0</v>
          </cell>
          <cell r="M30">
            <v>325</v>
          </cell>
          <cell r="N30" t="str">
            <v>Conjunto reten bajante OPGW24</v>
          </cell>
          <cell r="O30" t="str">
            <v>u</v>
          </cell>
          <cell r="P30">
            <v>515</v>
          </cell>
        </row>
        <row r="31">
          <cell r="A31">
            <v>118</v>
          </cell>
          <cell r="D31">
            <v>0</v>
          </cell>
          <cell r="M31">
            <v>326</v>
          </cell>
          <cell r="N31" t="str">
            <v>Conjunto reten. terminal OPGW24</v>
          </cell>
          <cell r="O31" t="str">
            <v>u</v>
          </cell>
          <cell r="P31">
            <v>280</v>
          </cell>
        </row>
        <row r="32">
          <cell r="A32">
            <v>119</v>
          </cell>
          <cell r="D32">
            <v>0</v>
          </cell>
          <cell r="M32">
            <v>327</v>
          </cell>
          <cell r="N32" t="str">
            <v>Empalme F-OP. OPGW-OPGW</v>
          </cell>
          <cell r="O32" t="str">
            <v>u</v>
          </cell>
          <cell r="P32">
            <v>1100</v>
          </cell>
        </row>
        <row r="33">
          <cell r="A33">
            <v>120</v>
          </cell>
          <cell r="D33">
            <v>0</v>
          </cell>
          <cell r="M33">
            <v>328</v>
          </cell>
          <cell r="N33" t="str">
            <v>Empalme F-OP OPGW-SUBTERR</v>
          </cell>
          <cell r="O33" t="str">
            <v>u</v>
          </cell>
          <cell r="P33">
            <v>1200</v>
          </cell>
        </row>
        <row r="34">
          <cell r="A34">
            <v>121</v>
          </cell>
          <cell r="D34">
            <v>0</v>
          </cell>
          <cell r="M34">
            <v>329</v>
          </cell>
          <cell r="N34" t="str">
            <v>Cruceta reserva F-OP</v>
          </cell>
          <cell r="O34" t="str">
            <v>u</v>
          </cell>
          <cell r="P34">
            <v>90</v>
          </cell>
        </row>
        <row r="35">
          <cell r="M35">
            <v>330</v>
          </cell>
          <cell r="N35" t="str">
            <v>Amortiguador par F-OP OPGW</v>
          </cell>
          <cell r="O35" t="str">
            <v>u</v>
          </cell>
          <cell r="P35">
            <v>26</v>
          </cell>
        </row>
        <row r="36">
          <cell r="M36">
            <v>331</v>
          </cell>
          <cell r="N36" t="str">
            <v>Estructura hierro angulo (crucetas)</v>
          </cell>
          <cell r="O36" t="str">
            <v>u</v>
          </cell>
          <cell r="P36">
            <v>300</v>
          </cell>
        </row>
        <row r="37">
          <cell r="M37">
            <v>332</v>
          </cell>
          <cell r="N37" t="str">
            <v>Conectores hermeticos DP5</v>
          </cell>
          <cell r="O37" t="str">
            <v>u</v>
          </cell>
          <cell r="P37">
            <v>9.75</v>
          </cell>
        </row>
        <row r="38">
          <cell r="M38">
            <v>333</v>
          </cell>
          <cell r="N38" t="str">
            <v>Cable concentr anthurot</v>
          </cell>
          <cell r="O38" t="str">
            <v>u</v>
          </cell>
          <cell r="P38">
            <v>2.13</v>
          </cell>
        </row>
        <row r="39">
          <cell r="M39">
            <v>334</v>
          </cell>
          <cell r="N39" t="str">
            <v>Material P a T incluye areglo de ve</v>
          </cell>
          <cell r="O39" t="str">
            <v>u</v>
          </cell>
          <cell r="P39">
            <v>30</v>
          </cell>
        </row>
        <row r="40">
          <cell r="M40">
            <v>335</v>
          </cell>
          <cell r="N40" t="str">
            <v>Caja de distribución y accesorios</v>
          </cell>
          <cell r="O40" t="str">
            <v>u</v>
          </cell>
          <cell r="P40">
            <v>59.54</v>
          </cell>
        </row>
        <row r="41">
          <cell r="M41">
            <v>336</v>
          </cell>
          <cell r="N41" t="str">
            <v>Material recon lumina</v>
          </cell>
          <cell r="O41" t="str">
            <v>u</v>
          </cell>
          <cell r="P41">
            <v>7.55</v>
          </cell>
        </row>
        <row r="42">
          <cell r="M42">
            <v>337</v>
          </cell>
          <cell r="N42" t="str">
            <v>Diagonal Fe pletina 0.76m</v>
          </cell>
          <cell r="O42" t="str">
            <v>u</v>
          </cell>
          <cell r="P42">
            <v>18118</v>
          </cell>
        </row>
        <row r="43">
          <cell r="M43">
            <v>338</v>
          </cell>
          <cell r="N43" t="str">
            <v>Varilla de coperweld</v>
          </cell>
          <cell r="O43" t="str">
            <v>u</v>
          </cell>
          <cell r="P43">
            <v>92000</v>
          </cell>
        </row>
        <row r="44">
          <cell r="M44">
            <v>339</v>
          </cell>
          <cell r="N44" t="str">
            <v>Conector para varilla de coop.</v>
          </cell>
          <cell r="O44" t="str">
            <v>u</v>
          </cell>
          <cell r="P44">
            <v>7600</v>
          </cell>
        </row>
        <row r="45">
          <cell r="M45">
            <v>340</v>
          </cell>
          <cell r="N45" t="str">
            <v>Grapa de retensión PG46N</v>
          </cell>
          <cell r="O45" t="str">
            <v>u</v>
          </cell>
          <cell r="P45">
            <v>34354</v>
          </cell>
        </row>
        <row r="46">
          <cell r="M46">
            <v>341</v>
          </cell>
          <cell r="N46" t="str">
            <v>Grapa en caliente</v>
          </cell>
          <cell r="O46" t="str">
            <v>u</v>
          </cell>
          <cell r="P46">
            <v>52000</v>
          </cell>
        </row>
        <row r="47">
          <cell r="M47">
            <v>342</v>
          </cell>
          <cell r="N47" t="str">
            <v>Conector de comp.2/0-2y2/0-2</v>
          </cell>
          <cell r="O47" t="str">
            <v>u</v>
          </cell>
          <cell r="P47">
            <v>9800</v>
          </cell>
        </row>
        <row r="48">
          <cell r="M48">
            <v>343</v>
          </cell>
          <cell r="N48" t="str">
            <v>Conector de comp.2/0-2y8-14</v>
          </cell>
          <cell r="O48" t="str">
            <v>u</v>
          </cell>
          <cell r="P48">
            <v>7800</v>
          </cell>
        </row>
        <row r="49">
          <cell r="M49">
            <v>344</v>
          </cell>
          <cell r="N49" t="str">
            <v>Grillete de Al 2/0</v>
          </cell>
          <cell r="O49" t="str">
            <v>u</v>
          </cell>
          <cell r="P49">
            <v>17529</v>
          </cell>
        </row>
        <row r="50">
          <cell r="M50">
            <v>345</v>
          </cell>
          <cell r="N50" t="str">
            <v>Conector RP de Cu 2/0-6y2/0-6</v>
          </cell>
          <cell r="O50" t="str">
            <v>u</v>
          </cell>
          <cell r="P50">
            <v>18500</v>
          </cell>
        </row>
        <row r="51">
          <cell r="M51">
            <v>346</v>
          </cell>
          <cell r="N51" t="str">
            <v>Alambre Al para atar</v>
          </cell>
          <cell r="O51" t="str">
            <v>m</v>
          </cell>
          <cell r="P51">
            <v>3600</v>
          </cell>
        </row>
        <row r="52">
          <cell r="M52">
            <v>347</v>
          </cell>
          <cell r="N52" t="str">
            <v>Cinta de armar</v>
          </cell>
          <cell r="O52" t="str">
            <v>m</v>
          </cell>
          <cell r="P52">
            <v>3600</v>
          </cell>
        </row>
        <row r="53">
          <cell r="M53">
            <v>348</v>
          </cell>
          <cell r="N53" t="str">
            <v>Capaceta monofásica</v>
          </cell>
          <cell r="O53" t="str">
            <v>u</v>
          </cell>
          <cell r="P53">
            <v>127735</v>
          </cell>
        </row>
        <row r="54">
          <cell r="M54">
            <v>349</v>
          </cell>
          <cell r="N54" t="str">
            <v>Juego de escalones</v>
          </cell>
          <cell r="O54" t="str">
            <v>u</v>
          </cell>
          <cell r="P54">
            <v>304740</v>
          </cell>
        </row>
        <row r="55">
          <cell r="M55">
            <v>350</v>
          </cell>
          <cell r="N55" t="str">
            <v>Seccionador 15 KV 100A</v>
          </cell>
          <cell r="O55" t="str">
            <v>u</v>
          </cell>
          <cell r="P55">
            <v>720000</v>
          </cell>
        </row>
        <row r="56">
          <cell r="M56">
            <v>351</v>
          </cell>
          <cell r="N56" t="str">
            <v>Tirafusible de 8 Amp</v>
          </cell>
          <cell r="O56" t="str">
            <v>u</v>
          </cell>
          <cell r="P56">
            <v>28000</v>
          </cell>
        </row>
        <row r="57">
          <cell r="M57">
            <v>352</v>
          </cell>
          <cell r="N57" t="str">
            <v>Tirafusible de 6 Amp</v>
          </cell>
          <cell r="O57" t="str">
            <v>u</v>
          </cell>
          <cell r="P57">
            <v>28000</v>
          </cell>
        </row>
        <row r="58">
          <cell r="M58">
            <v>353</v>
          </cell>
          <cell r="N58" t="str">
            <v>Cartucho fusible NH 125A.</v>
          </cell>
          <cell r="O58" t="str">
            <v>u</v>
          </cell>
          <cell r="P58">
            <v>62000</v>
          </cell>
        </row>
        <row r="59">
          <cell r="M59">
            <v>354</v>
          </cell>
          <cell r="N59" t="str">
            <v>Base fusible NH de 250Amp.</v>
          </cell>
          <cell r="O59" t="str">
            <v>u</v>
          </cell>
          <cell r="P59">
            <v>62000</v>
          </cell>
        </row>
        <row r="60">
          <cell r="M60">
            <v>355</v>
          </cell>
          <cell r="N60" t="str">
            <v>Pararrayos de 9/10KV</v>
          </cell>
          <cell r="O60" t="str">
            <v>u</v>
          </cell>
          <cell r="P60">
            <v>520000</v>
          </cell>
        </row>
        <row r="61">
          <cell r="M61">
            <v>356</v>
          </cell>
          <cell r="N61" t="str">
            <v>Transformador 37.5KVAconv.</v>
          </cell>
          <cell r="O61" t="str">
            <v>u</v>
          </cell>
          <cell r="P61">
            <v>10900000</v>
          </cell>
        </row>
        <row r="62">
          <cell r="M62">
            <v>357</v>
          </cell>
          <cell r="N62" t="str">
            <v>Luminaria Na 70 W completa</v>
          </cell>
          <cell r="O62" t="str">
            <v>u</v>
          </cell>
          <cell r="P62">
            <v>825000</v>
          </cell>
        </row>
        <row r="63">
          <cell r="M63">
            <v>358</v>
          </cell>
        </row>
        <row r="64">
          <cell r="M64">
            <v>359</v>
          </cell>
        </row>
        <row r="65">
          <cell r="M65">
            <v>360</v>
          </cell>
        </row>
        <row r="66">
          <cell r="M66">
            <v>361</v>
          </cell>
        </row>
        <row r="67">
          <cell r="M67">
            <v>362</v>
          </cell>
        </row>
        <row r="68">
          <cell r="M68">
            <v>363</v>
          </cell>
        </row>
        <row r="69">
          <cell r="M69">
            <v>364</v>
          </cell>
        </row>
        <row r="70">
          <cell r="M70">
            <v>365</v>
          </cell>
        </row>
        <row r="71">
          <cell r="M71">
            <v>366</v>
          </cell>
        </row>
        <row r="72">
          <cell r="M72">
            <v>367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oct2011"/>
      <sheetName val="cronograma1"/>
      <sheetName val="cuadro informacion proyecto"/>
      <sheetName val="replanteo"/>
      <sheetName val="corte,desalojo capa vegetal"/>
      <sheetName val="corte y compensacion"/>
      <sheetName val="relleno compactado"/>
      <sheetName val="relleno mejorado"/>
      <sheetName val="ensayos compactacion"/>
      <sheetName val="acabado obra basica"/>
      <sheetName val="excavacion y desalojo"/>
      <sheetName val="base clase1"/>
      <sheetName val="asfalto"/>
      <sheetName val="adoquin vehicular"/>
      <sheetName val="relleno comp a mano"/>
      <sheetName val="adoquin peatonal"/>
      <sheetName val="relleno en cerramientos"/>
      <sheetName val="excavacion"/>
      <sheetName val="arreglo terreno natural"/>
      <sheetName val="arcilla area verde"/>
      <sheetName val="area verde parterre"/>
      <sheetName val="cesped+plantas"/>
      <sheetName val="area verde amplia"/>
      <sheetName val="arenero"/>
      <sheetName val="juegos infantiles"/>
      <sheetName val="riego areas verdes"/>
      <sheetName val="cancha"/>
      <sheetName val="silice"/>
      <sheetName val="sello zanjas"/>
      <sheetName val="tuberia drenaje"/>
      <sheetName val="canal drenaje"/>
      <sheetName val="tuberia200mm"/>
      <sheetName val="red arcos"/>
      <sheetName val="pintura zona juego"/>
      <sheetName val="tubo6&quot;tablero"/>
      <sheetName val="mallas arcos"/>
      <sheetName val="perfileria tablero"/>
      <sheetName val="tablero vidrio+aro"/>
      <sheetName val="arcos y malla"/>
      <sheetName val="tubo voley"/>
      <sheetName val="net voley"/>
      <sheetName val="cubiertas con travesaños"/>
      <sheetName val="cerram tubo y malla"/>
      <sheetName val="bancas parque"/>
      <sheetName val="pergolas"/>
      <sheetName val="pasamanos acero"/>
      <sheetName val="porton metalico"/>
      <sheetName val="tapa cisterna"/>
      <sheetName val="malla electrosoldada"/>
      <sheetName val="baranda"/>
      <sheetName val="puertas metalicas"/>
      <sheetName val="escalera metalica"/>
      <sheetName val="estructura cub"/>
      <sheetName val="kubiteja"/>
      <sheetName val="acero estructural"/>
      <sheetName val="inst sanitarias garita"/>
      <sheetName val="inst electr y telef garita"/>
      <sheetName val="central AA"/>
      <sheetName val="planta tratamiento"/>
      <sheetName val="instalac sanitaria"/>
      <sheetName val="instalac elect"/>
      <sheetName val="inst sanitarias garita sec"/>
      <sheetName val="inst electr y telef garita sec"/>
      <sheetName val="barra seguridad"/>
      <sheetName val="inst sanit club"/>
      <sheetName val="inst elect club"/>
      <sheetName val="inst elect piscina"/>
      <sheetName val="alumb parque acuat"/>
      <sheetName val="iluminacion malecon"/>
      <sheetName val="poste alumb cancha"/>
      <sheetName val="luminarias"/>
      <sheetName val="tuberia instal elect"/>
      <sheetName val="instal elect pileta"/>
      <sheetName val="cerco electrico"/>
      <sheetName val="circuito seguridad"/>
      <sheetName val="equipo espejo agua"/>
      <sheetName val="juego interactivo barril"/>
      <sheetName val="juego estrella"/>
      <sheetName val="juego hongo"/>
      <sheetName val="instalacion transformador"/>
      <sheetName val="instalacion lamparas selladas"/>
      <sheetName val="instalacion aliment tablero"/>
      <sheetName val="equipo piscina"/>
      <sheetName val="borde piscina"/>
      <sheetName val="luminarias pileta"/>
      <sheetName val="filtro pileta"/>
      <sheetName val="valvulas2&quot;"/>
      <sheetName val="equipo pileta"/>
      <sheetName val="tablero control pileta"/>
      <sheetName val="solucion estabilizadora"/>
      <sheetName val="muro piedra"/>
      <sheetName val="losa cubierta"/>
      <sheetName val="mamposteria"/>
      <sheetName val="enlucido int"/>
      <sheetName val="enlucido ext"/>
      <sheetName val="tumbado falso"/>
      <sheetName val="pintura int"/>
      <sheetName val="pintura ext"/>
      <sheetName val="ventanas alum"/>
      <sheetName val="puertas alum-vid"/>
      <sheetName val="inodoros"/>
      <sheetName val="lavamanos"/>
      <sheetName val="puertas madera"/>
      <sheetName val="ceramica piso"/>
      <sheetName val="ceramica baño"/>
      <sheetName val="enchapado piedra"/>
      <sheetName val="recub ceramica rota"/>
      <sheetName val="impermeabilizacion"/>
      <sheetName val="limpieza"/>
      <sheetName val="muro hormigon"/>
      <sheetName val="cajas hormigon"/>
      <sheetName val="muranglas"/>
      <sheetName val="meson granito"/>
      <sheetName val="fregadero"/>
      <sheetName val="bordillo conf adoq"/>
      <sheetName val="muro ciclovia"/>
      <sheetName val="cerramiento perim"/>
      <sheetName val="cerramiento villas"/>
      <sheetName val="elementos de hormigon"/>
      <sheetName val="contrapiso"/>
      <sheetName val="construccion"/>
      <sheetName val="garitas"/>
      <sheetName val="bordillo cuneta"/>
      <sheetName val="bordillo parterre"/>
      <sheetName val="acera de hormigon"/>
      <sheetName val="pintura transito"/>
      <sheetName val="elementos señalizacion piso"/>
      <sheetName val="señales"/>
      <sheetName val="calculos movto tierra,pav y acm"/>
      <sheetName val="calculos construccion"/>
      <sheetName val="precios unit referenciales"/>
      <sheetName val="BASE DATOS"/>
    </sheetNames>
    <sheetDataSet>
      <sheetData sheetId="0">
        <row r="3">
          <cell r="B3">
            <v>40820</v>
          </cell>
        </row>
        <row r="8">
          <cell r="B8" t="str">
            <v>FASE 1 DE CONSTRUCCION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>
        <row r="4">
          <cell r="F4">
            <v>0.2677107744535846</v>
          </cell>
        </row>
      </sheetData>
      <sheetData sheetId="131">
        <row r="4">
          <cell r="B4" t="str">
            <v>MATERIALES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."/>
      <sheetName val="COSTOS"/>
      <sheetName val="010"/>
      <sheetName val="009"/>
      <sheetName val="008"/>
      <sheetName val="007"/>
      <sheetName val="006"/>
      <sheetName val="005"/>
      <sheetName val="004"/>
      <sheetName val="003"/>
      <sheetName val="002"/>
      <sheetName val="001"/>
    </sheetNames>
    <sheetDataSet>
      <sheetData sheetId="0"/>
      <sheetData sheetId="1">
        <row r="14">
          <cell r="A14" t="str">
            <v>CODIGO</v>
          </cell>
          <cell r="B14" t="str">
            <v>DESCRIPCION</v>
          </cell>
          <cell r="C14" t="str">
            <v>U</v>
          </cell>
          <cell r="F14" t="str">
            <v>C. UNIT.</v>
          </cell>
        </row>
        <row r="15">
          <cell r="A15" t="str">
            <v>AC1000</v>
          </cell>
          <cell r="B15" t="str">
            <v>ACERO EN VARILLAS</v>
          </cell>
        </row>
        <row r="16">
          <cell r="A16" t="str">
            <v>AC1010</v>
          </cell>
          <cell r="B16" t="str">
            <v>Varillas grado Interm. corrugado 8-32 mm.</v>
          </cell>
          <cell r="C16" t="str">
            <v>QQ</v>
          </cell>
          <cell r="D16">
            <v>0</v>
          </cell>
          <cell r="E16">
            <v>25000</v>
          </cell>
        </row>
        <row r="17">
          <cell r="A17" t="str">
            <v>AC1020</v>
          </cell>
          <cell r="B17" t="str">
            <v>Varillas grado extrad. corrugado 8-32 mm.</v>
          </cell>
          <cell r="C17" t="str">
            <v>QQ</v>
          </cell>
          <cell r="D17">
            <v>0</v>
          </cell>
          <cell r="E17">
            <v>25000</v>
          </cell>
        </row>
        <row r="18">
          <cell r="A18" t="str">
            <v>AC1028</v>
          </cell>
          <cell r="B18" t="str">
            <v>Varilla cuadrada ½"</v>
          </cell>
          <cell r="C18" t="str">
            <v>M</v>
          </cell>
          <cell r="D18">
            <v>0</v>
          </cell>
          <cell r="E18">
            <v>25000</v>
          </cell>
        </row>
        <row r="19">
          <cell r="A19" t="str">
            <v>AC1029</v>
          </cell>
          <cell r="B19" t="str">
            <v>Varillas liso 6 mm.</v>
          </cell>
          <cell r="C19" t="str">
            <v>kg.</v>
          </cell>
          <cell r="D19">
            <v>0</v>
          </cell>
          <cell r="E19">
            <v>25000</v>
          </cell>
        </row>
        <row r="20">
          <cell r="A20" t="str">
            <v>AC1030</v>
          </cell>
          <cell r="B20" t="str">
            <v>Varillas liso intermedio de 8-32 mm.</v>
          </cell>
          <cell r="C20" t="str">
            <v>QQ</v>
          </cell>
          <cell r="D20">
            <v>0</v>
          </cell>
          <cell r="E20">
            <v>25000</v>
          </cell>
        </row>
        <row r="21">
          <cell r="A21" t="str">
            <v>AC1031</v>
          </cell>
          <cell r="B21" t="str">
            <v>Acero refuerzo en barras FY=4200Kg/cm²</v>
          </cell>
          <cell r="C21" t="str">
            <v>kg.</v>
          </cell>
          <cell r="D21">
            <v>0</v>
          </cell>
          <cell r="E21">
            <v>25000</v>
          </cell>
        </row>
        <row r="22">
          <cell r="A22" t="str">
            <v>AC1032</v>
          </cell>
          <cell r="B22" t="str">
            <v>Argollas 12 mm. Cromadas</v>
          </cell>
          <cell r="C22" t="str">
            <v>U</v>
          </cell>
          <cell r="D22">
            <v>0</v>
          </cell>
          <cell r="E22">
            <v>25000</v>
          </cell>
        </row>
        <row r="23">
          <cell r="A23" t="str">
            <v>AC1040</v>
          </cell>
          <cell r="B23" t="str">
            <v>Columna electrosoldada C-1</v>
          </cell>
          <cell r="C23" t="str">
            <v>M</v>
          </cell>
          <cell r="D23">
            <v>0</v>
          </cell>
          <cell r="E23">
            <v>25000</v>
          </cell>
        </row>
        <row r="24">
          <cell r="A24" t="str">
            <v>AC1050</v>
          </cell>
          <cell r="B24" t="str">
            <v>Columna prefabricada C-4</v>
          </cell>
          <cell r="C24" t="str">
            <v>M</v>
          </cell>
          <cell r="D24">
            <v>0</v>
          </cell>
          <cell r="E24">
            <v>25000</v>
          </cell>
        </row>
        <row r="25">
          <cell r="A25" t="str">
            <v>AC1060</v>
          </cell>
          <cell r="B25" t="str">
            <v>Viga prefabricada V-1</v>
          </cell>
          <cell r="C25" t="str">
            <v>M</v>
          </cell>
          <cell r="D25">
            <v>0</v>
          </cell>
          <cell r="E25">
            <v>25000</v>
          </cell>
        </row>
        <row r="26">
          <cell r="A26" t="str">
            <v>AC1070</v>
          </cell>
          <cell r="B26" t="str">
            <v>Viga prefabricada V-4</v>
          </cell>
          <cell r="C26" t="str">
            <v>M</v>
          </cell>
          <cell r="D26">
            <v>0</v>
          </cell>
          <cell r="E26">
            <v>25000</v>
          </cell>
        </row>
        <row r="27">
          <cell r="A27" t="str">
            <v>AC1071</v>
          </cell>
          <cell r="B27" t="str">
            <v>Alambre galvanizado #18</v>
          </cell>
          <cell r="C27" t="str">
            <v>kg.</v>
          </cell>
          <cell r="D27">
            <v>0</v>
          </cell>
          <cell r="E27">
            <v>25000</v>
          </cell>
        </row>
        <row r="28">
          <cell r="A28" t="str">
            <v>AC1073</v>
          </cell>
          <cell r="B28" t="str">
            <v>Rejilla sumidero 0.30x0.30</v>
          </cell>
          <cell r="C28" t="str">
            <v>U</v>
          </cell>
          <cell r="D28">
            <v>0</v>
          </cell>
          <cell r="E28">
            <v>25000</v>
          </cell>
        </row>
        <row r="29">
          <cell r="A29" t="str">
            <v>AC1074</v>
          </cell>
          <cell r="B29" t="str">
            <v>Marco , rejilla para tapa de cámara 0.70x0.70x0.15</v>
          </cell>
          <cell r="C29" t="str">
            <v>U</v>
          </cell>
          <cell r="D29">
            <v>0</v>
          </cell>
          <cell r="E29">
            <v>25000</v>
          </cell>
        </row>
        <row r="30">
          <cell r="A30" t="str">
            <v>AC1075</v>
          </cell>
          <cell r="B30" t="str">
            <v>Rejilla sumidero 0.55x0.40 ø1"</v>
          </cell>
          <cell r="C30" t="str">
            <v>U</v>
          </cell>
          <cell r="D30">
            <v>0</v>
          </cell>
          <cell r="E30">
            <v>25000</v>
          </cell>
        </row>
        <row r="31">
          <cell r="A31" t="str">
            <v>AC1076</v>
          </cell>
          <cell r="B31" t="str">
            <v>Marco y contramarco metálico</v>
          </cell>
          <cell r="C31" t="str">
            <v>U</v>
          </cell>
          <cell r="D31">
            <v>0</v>
          </cell>
          <cell r="E31">
            <v>25000</v>
          </cell>
        </row>
        <row r="32">
          <cell r="A32" t="str">
            <v>AC1077</v>
          </cell>
          <cell r="B32" t="str">
            <v>Tapa metálica con accesorio</v>
          </cell>
          <cell r="C32" t="str">
            <v>U</v>
          </cell>
          <cell r="D32">
            <v>0</v>
          </cell>
          <cell r="E32">
            <v>25000</v>
          </cell>
        </row>
        <row r="33">
          <cell r="A33" t="str">
            <v>AC1078</v>
          </cell>
          <cell r="B33" t="str">
            <v>Malla electrosoldada 10 mm. (25x25)</v>
          </cell>
          <cell r="C33" t="str">
            <v>M²</v>
          </cell>
          <cell r="D33">
            <v>0</v>
          </cell>
          <cell r="E33">
            <v>25000</v>
          </cell>
        </row>
        <row r="34">
          <cell r="A34" t="str">
            <v>AC1079</v>
          </cell>
          <cell r="B34" t="str">
            <v>Alambre recocido #18</v>
          </cell>
          <cell r="C34" t="str">
            <v>kg.</v>
          </cell>
          <cell r="D34">
            <v>0</v>
          </cell>
          <cell r="E34">
            <v>25000</v>
          </cell>
        </row>
        <row r="35">
          <cell r="A35" t="str">
            <v>AC1080</v>
          </cell>
          <cell r="B35" t="str">
            <v>Malla electrosoldada 3.10 (6.25x2.40)R-188</v>
          </cell>
          <cell r="C35" t="str">
            <v>M²</v>
          </cell>
          <cell r="D35">
            <v>0</v>
          </cell>
          <cell r="E35">
            <v>25000</v>
          </cell>
        </row>
        <row r="36">
          <cell r="A36" t="str">
            <v>AC1081</v>
          </cell>
          <cell r="B36" t="str">
            <v>Malla electrosoldada 8mm. (6.25x2.40) 100x50 mm.</v>
          </cell>
          <cell r="C36" t="str">
            <v>M²</v>
          </cell>
          <cell r="D36">
            <v>0</v>
          </cell>
          <cell r="E36">
            <v>25000</v>
          </cell>
        </row>
        <row r="37">
          <cell r="A37" t="str">
            <v>AC1082</v>
          </cell>
          <cell r="B37" t="str">
            <v>Malla electrosoldada 5.5 mm. (6.25x2.40) 15x15</v>
          </cell>
          <cell r="C37" t="str">
            <v>M²</v>
          </cell>
          <cell r="D37">
            <v>0</v>
          </cell>
          <cell r="E37">
            <v>25000</v>
          </cell>
        </row>
        <row r="38">
          <cell r="A38" t="str">
            <v>AM1500</v>
          </cell>
          <cell r="B38" t="str">
            <v>ALCANTARILLA METALICA</v>
          </cell>
          <cell r="D38">
            <v>0</v>
          </cell>
          <cell r="E38">
            <v>25000</v>
          </cell>
        </row>
        <row r="39">
          <cell r="A39" t="str">
            <v>AM1501</v>
          </cell>
          <cell r="B39" t="str">
            <v>Tubería met. encajable  Diam. = 42", Cal.42</v>
          </cell>
          <cell r="C39" t="str">
            <v>M</v>
          </cell>
          <cell r="D39">
            <v>0</v>
          </cell>
          <cell r="E39">
            <v>25000</v>
          </cell>
        </row>
        <row r="40">
          <cell r="A40" t="str">
            <v>AM1502</v>
          </cell>
          <cell r="B40" t="str">
            <v>Tubería met. encajableDiam.=42", Cal.12</v>
          </cell>
          <cell r="C40" t="str">
            <v>M</v>
          </cell>
          <cell r="D40">
            <v>0</v>
          </cell>
          <cell r="E40">
            <v>25000</v>
          </cell>
        </row>
        <row r="41">
          <cell r="A41" t="str">
            <v>EM2000</v>
          </cell>
          <cell r="B41" t="str">
            <v>PERFILES METALICOS</v>
          </cell>
          <cell r="D41">
            <v>0</v>
          </cell>
          <cell r="E41">
            <v>25000</v>
          </cell>
        </row>
        <row r="42">
          <cell r="A42" t="str">
            <v>EM2010</v>
          </cell>
          <cell r="B42" t="str">
            <v>Angulos 25x25x2</v>
          </cell>
          <cell r="C42" t="str">
            <v>M</v>
          </cell>
          <cell r="D42">
            <v>0</v>
          </cell>
          <cell r="E42">
            <v>25000</v>
          </cell>
        </row>
        <row r="43">
          <cell r="A43" t="str">
            <v>EM2011</v>
          </cell>
          <cell r="B43" t="str">
            <v>Angulos 25x25x3</v>
          </cell>
          <cell r="C43" t="str">
            <v>M</v>
          </cell>
          <cell r="D43">
            <v>0</v>
          </cell>
          <cell r="E43">
            <v>25000</v>
          </cell>
        </row>
        <row r="44">
          <cell r="A44" t="str">
            <v>EM2012</v>
          </cell>
          <cell r="B44" t="str">
            <v>Angulos 25x25x4</v>
          </cell>
          <cell r="C44" t="str">
            <v>M</v>
          </cell>
          <cell r="D44">
            <v>0</v>
          </cell>
          <cell r="E44">
            <v>25000</v>
          </cell>
        </row>
        <row r="45">
          <cell r="A45" t="str">
            <v>EM2013</v>
          </cell>
          <cell r="B45" t="str">
            <v>Acero estructural (platina,perfil, corrreas, tubos, planchas, etc)</v>
          </cell>
          <cell r="C45" t="str">
            <v>kg.</v>
          </cell>
          <cell r="D45">
            <v>0.63</v>
          </cell>
          <cell r="E45">
            <v>25000</v>
          </cell>
          <cell r="F45">
            <v>15744</v>
          </cell>
        </row>
        <row r="46">
          <cell r="A46" t="str">
            <v>EM2018</v>
          </cell>
          <cell r="B46" t="str">
            <v>Angulos 30x30x3</v>
          </cell>
          <cell r="C46" t="str">
            <v>M</v>
          </cell>
          <cell r="D46">
            <v>0</v>
          </cell>
          <cell r="E46">
            <v>25000</v>
          </cell>
        </row>
        <row r="47">
          <cell r="A47" t="str">
            <v>EM2019</v>
          </cell>
          <cell r="B47" t="str">
            <v>Angulos 40x40x4</v>
          </cell>
          <cell r="C47" t="str">
            <v>M</v>
          </cell>
          <cell r="D47">
            <v>0</v>
          </cell>
          <cell r="E47">
            <v>25000</v>
          </cell>
        </row>
        <row r="48">
          <cell r="A48" t="str">
            <v>EM2020</v>
          </cell>
          <cell r="B48" t="str">
            <v>Angulos 50x50x4</v>
          </cell>
          <cell r="C48" t="str">
            <v>M</v>
          </cell>
          <cell r="D48">
            <v>0</v>
          </cell>
          <cell r="E48">
            <v>25000</v>
          </cell>
        </row>
        <row r="49">
          <cell r="A49" t="str">
            <v>EM2029</v>
          </cell>
          <cell r="B49" t="str">
            <v>Angulos 50x50x4 2.93 KG/M</v>
          </cell>
          <cell r="C49" t="str">
            <v>M</v>
          </cell>
          <cell r="D49">
            <v>0</v>
          </cell>
          <cell r="E49">
            <v>25000</v>
          </cell>
        </row>
        <row r="50">
          <cell r="A50" t="str">
            <v>EM2030</v>
          </cell>
          <cell r="B50" t="str">
            <v>Angulos 50x50x5</v>
          </cell>
          <cell r="C50" t="str">
            <v>M</v>
          </cell>
          <cell r="D50">
            <v>0</v>
          </cell>
          <cell r="E50">
            <v>25000</v>
          </cell>
        </row>
        <row r="51">
          <cell r="A51" t="str">
            <v>EM2031</v>
          </cell>
          <cell r="B51" t="str">
            <v>Angulos 50x25x2</v>
          </cell>
          <cell r="C51" t="str">
            <v>M</v>
          </cell>
          <cell r="D51">
            <v>0</v>
          </cell>
          <cell r="E51">
            <v>25000</v>
          </cell>
        </row>
        <row r="52">
          <cell r="A52" t="str">
            <v>EM2040</v>
          </cell>
          <cell r="B52" t="str">
            <v>Angulos 75x75x4</v>
          </cell>
          <cell r="C52" t="str">
            <v>kg.</v>
          </cell>
          <cell r="D52">
            <v>0</v>
          </cell>
          <cell r="E52">
            <v>25000</v>
          </cell>
        </row>
        <row r="53">
          <cell r="A53" t="str">
            <v>EM2050</v>
          </cell>
          <cell r="B53" t="str">
            <v>Angulos 100x100x6</v>
          </cell>
          <cell r="C53" t="str">
            <v>kg.</v>
          </cell>
          <cell r="D53">
            <v>0</v>
          </cell>
          <cell r="E53">
            <v>25000</v>
          </cell>
        </row>
        <row r="54">
          <cell r="A54" t="str">
            <v>EM2060</v>
          </cell>
          <cell r="B54" t="str">
            <v>Angulos 150x150x6</v>
          </cell>
          <cell r="C54" t="str">
            <v>kg.</v>
          </cell>
          <cell r="D54">
            <v>0</v>
          </cell>
          <cell r="E54">
            <v>25000</v>
          </cell>
        </row>
        <row r="55">
          <cell r="A55" t="str">
            <v>EM2070</v>
          </cell>
          <cell r="B55" t="str">
            <v>Angulos 250x250x6</v>
          </cell>
          <cell r="C55" t="str">
            <v>kg.</v>
          </cell>
          <cell r="D55">
            <v>0</v>
          </cell>
          <cell r="E55">
            <v>25000</v>
          </cell>
        </row>
        <row r="56">
          <cell r="A56" t="str">
            <v>EM2080</v>
          </cell>
          <cell r="B56" t="str">
            <v>Canales 50x25x2</v>
          </cell>
          <cell r="C56" t="str">
            <v>kg.</v>
          </cell>
          <cell r="D56">
            <v>0</v>
          </cell>
          <cell r="E56">
            <v>25000</v>
          </cell>
        </row>
        <row r="57">
          <cell r="A57" t="str">
            <v>EM2090</v>
          </cell>
          <cell r="B57" t="str">
            <v>Canales 80x40x6</v>
          </cell>
          <cell r="C57" t="str">
            <v>kg.</v>
          </cell>
          <cell r="D57">
            <v>0</v>
          </cell>
          <cell r="E57">
            <v>25000</v>
          </cell>
        </row>
        <row r="58">
          <cell r="A58" t="str">
            <v>EM2100</v>
          </cell>
          <cell r="B58" t="str">
            <v>Canales 100x50x2</v>
          </cell>
          <cell r="C58" t="str">
            <v>kg.</v>
          </cell>
          <cell r="D58">
            <v>0</v>
          </cell>
          <cell r="E58">
            <v>25000</v>
          </cell>
        </row>
        <row r="59">
          <cell r="A59" t="str">
            <v>EM2110</v>
          </cell>
          <cell r="B59" t="str">
            <v>Canales 100x50x3</v>
          </cell>
          <cell r="C59" t="str">
            <v>kg.</v>
          </cell>
          <cell r="D59">
            <v>0</v>
          </cell>
          <cell r="E59">
            <v>25000</v>
          </cell>
        </row>
        <row r="60">
          <cell r="A60" t="str">
            <v>EM2120</v>
          </cell>
          <cell r="B60" t="str">
            <v>Canales 100x50x4</v>
          </cell>
          <cell r="C60" t="str">
            <v>kg.</v>
          </cell>
          <cell r="D60">
            <v>0</v>
          </cell>
          <cell r="E60">
            <v>25000</v>
          </cell>
        </row>
        <row r="61">
          <cell r="A61" t="str">
            <v>EM2130</v>
          </cell>
          <cell r="B61" t="str">
            <v>Canales 100x50x5</v>
          </cell>
          <cell r="C61" t="str">
            <v>kg.</v>
          </cell>
          <cell r="D61">
            <v>0</v>
          </cell>
          <cell r="E61">
            <v>25000</v>
          </cell>
        </row>
        <row r="62">
          <cell r="A62" t="str">
            <v>EM2140</v>
          </cell>
          <cell r="B62" t="str">
            <v>Canales 200x60x6</v>
          </cell>
          <cell r="C62" t="str">
            <v>kg.</v>
          </cell>
          <cell r="D62">
            <v>0</v>
          </cell>
          <cell r="E62">
            <v>25000</v>
          </cell>
        </row>
        <row r="63">
          <cell r="A63" t="str">
            <v>EM2150</v>
          </cell>
          <cell r="B63" t="str">
            <v>Correas100x50x15x2</v>
          </cell>
          <cell r="C63" t="str">
            <v>kg.</v>
          </cell>
          <cell r="D63">
            <v>0</v>
          </cell>
          <cell r="E63">
            <v>25000</v>
          </cell>
        </row>
        <row r="64">
          <cell r="A64" t="str">
            <v>EM2160</v>
          </cell>
          <cell r="B64" t="str">
            <v>Correas 100x50x15x3</v>
          </cell>
          <cell r="C64" t="str">
            <v>kg.</v>
          </cell>
          <cell r="D64">
            <v>0</v>
          </cell>
          <cell r="E64">
            <v>25000</v>
          </cell>
        </row>
        <row r="65">
          <cell r="A65" t="str">
            <v>EM2170</v>
          </cell>
          <cell r="B65" t="str">
            <v>Correas 100x50x30x5</v>
          </cell>
          <cell r="C65" t="str">
            <v>kg.</v>
          </cell>
          <cell r="D65">
            <v>0</v>
          </cell>
          <cell r="E65">
            <v>25000</v>
          </cell>
        </row>
        <row r="66">
          <cell r="A66" t="str">
            <v>EM2175</v>
          </cell>
          <cell r="B66" t="str">
            <v>Correas 125x50x15x3</v>
          </cell>
          <cell r="C66" t="str">
            <v>kg.</v>
          </cell>
          <cell r="D66">
            <v>0</v>
          </cell>
          <cell r="E66">
            <v>25000</v>
          </cell>
        </row>
        <row r="67">
          <cell r="A67" t="str">
            <v>EM2179</v>
          </cell>
          <cell r="B67" t="str">
            <v>Planchas perforada . Ø perf.=0.9 mm.</v>
          </cell>
          <cell r="C67" t="str">
            <v>M²</v>
          </cell>
          <cell r="D67">
            <v>0</v>
          </cell>
          <cell r="E67">
            <v>25000</v>
          </cell>
        </row>
        <row r="68">
          <cell r="A68" t="str">
            <v>EM2180</v>
          </cell>
          <cell r="B68" t="str">
            <v>Planchas 1,22x2,44x3</v>
          </cell>
          <cell r="C68" t="str">
            <v>kg.</v>
          </cell>
          <cell r="D68">
            <v>0</v>
          </cell>
          <cell r="E68">
            <v>25000</v>
          </cell>
        </row>
        <row r="69">
          <cell r="A69" t="str">
            <v>EM2190</v>
          </cell>
          <cell r="B69" t="str">
            <v>Planchas 1,22x2,44x4</v>
          </cell>
          <cell r="C69" t="str">
            <v>kg.</v>
          </cell>
          <cell r="D69">
            <v>0</v>
          </cell>
          <cell r="E69">
            <v>25000</v>
          </cell>
        </row>
        <row r="70">
          <cell r="A70" t="str">
            <v>EM2191</v>
          </cell>
          <cell r="B70" t="str">
            <v>Planchas 1/20"x1.2 negra</v>
          </cell>
          <cell r="C70" t="str">
            <v>M²</v>
          </cell>
          <cell r="D70">
            <v>0</v>
          </cell>
          <cell r="E70">
            <v>25000</v>
          </cell>
        </row>
        <row r="71">
          <cell r="A71" t="str">
            <v>EM2192</v>
          </cell>
          <cell r="B71" t="str">
            <v>Planchas 1/16"</v>
          </cell>
          <cell r="C71" t="str">
            <v>M²</v>
          </cell>
          <cell r="D71">
            <v>0</v>
          </cell>
          <cell r="E71">
            <v>25000</v>
          </cell>
        </row>
        <row r="72">
          <cell r="A72" t="str">
            <v>EM2199</v>
          </cell>
          <cell r="B72" t="str">
            <v>Tubo cuadrado 1" x 1.5mm</v>
          </cell>
          <cell r="C72" t="str">
            <v>U</v>
          </cell>
          <cell r="D72">
            <v>0</v>
          </cell>
          <cell r="E72">
            <v>25000</v>
          </cell>
        </row>
        <row r="73">
          <cell r="A73" t="str">
            <v>EM2203</v>
          </cell>
          <cell r="B73" t="str">
            <v>Platina 2" x 3/16"</v>
          </cell>
          <cell r="C73" t="str">
            <v>M</v>
          </cell>
          <cell r="D73">
            <v>0</v>
          </cell>
          <cell r="E73">
            <v>25000</v>
          </cell>
        </row>
        <row r="74">
          <cell r="A74" t="str">
            <v>EM2204</v>
          </cell>
          <cell r="B74" t="str">
            <v>Platina 2" x ¼"</v>
          </cell>
          <cell r="C74" t="str">
            <v>M</v>
          </cell>
          <cell r="D74">
            <v>0</v>
          </cell>
          <cell r="E74">
            <v>25000</v>
          </cell>
        </row>
        <row r="75">
          <cell r="A75" t="str">
            <v>EM2205</v>
          </cell>
          <cell r="B75" t="str">
            <v>Platina 2½" x 3/16"</v>
          </cell>
          <cell r="C75" t="str">
            <v>M</v>
          </cell>
          <cell r="D75">
            <v>0</v>
          </cell>
          <cell r="E75">
            <v>25000</v>
          </cell>
        </row>
        <row r="76">
          <cell r="A76" t="str">
            <v>EM2206</v>
          </cell>
          <cell r="B76" t="str">
            <v>Platina 1/2" x 3/16"</v>
          </cell>
          <cell r="C76" t="str">
            <v>U</v>
          </cell>
          <cell r="D76">
            <v>0</v>
          </cell>
          <cell r="E76">
            <v>25000</v>
          </cell>
        </row>
        <row r="77">
          <cell r="A77" t="str">
            <v>EM2207</v>
          </cell>
          <cell r="B77" t="str">
            <v>Platina 1/2" x 1/8"</v>
          </cell>
          <cell r="C77" t="str">
            <v>M</v>
          </cell>
          <cell r="D77">
            <v>0</v>
          </cell>
          <cell r="E77">
            <v>25000</v>
          </cell>
        </row>
        <row r="78">
          <cell r="A78" t="str">
            <v>EM2208</v>
          </cell>
          <cell r="B78" t="str">
            <v>Platina 1 1/2" x 1/8"</v>
          </cell>
          <cell r="C78" t="str">
            <v>M</v>
          </cell>
          <cell r="D78">
            <v>0</v>
          </cell>
          <cell r="E78">
            <v>25000</v>
          </cell>
        </row>
        <row r="79">
          <cell r="A79" t="str">
            <v>EM2209</v>
          </cell>
          <cell r="B79" t="str">
            <v>Platina 1" x 3/16"</v>
          </cell>
          <cell r="C79" t="str">
            <v>U</v>
          </cell>
          <cell r="D79">
            <v>0</v>
          </cell>
          <cell r="E79">
            <v>25000</v>
          </cell>
        </row>
        <row r="80">
          <cell r="A80" t="str">
            <v>EM2210</v>
          </cell>
          <cell r="B80" t="str">
            <v>Platina 1 1/4" x 1/4"</v>
          </cell>
          <cell r="C80" t="str">
            <v>M</v>
          </cell>
          <cell r="D80">
            <v>0</v>
          </cell>
          <cell r="E80">
            <v>25000</v>
          </cell>
        </row>
        <row r="81">
          <cell r="A81" t="str">
            <v>EM2211</v>
          </cell>
          <cell r="B81" t="str">
            <v>Platina 3" x  1/4"</v>
          </cell>
          <cell r="C81" t="str">
            <v>M</v>
          </cell>
          <cell r="D81">
            <v>0</v>
          </cell>
          <cell r="E81">
            <v>25000</v>
          </cell>
        </row>
        <row r="82">
          <cell r="A82" t="str">
            <v>EM2212</v>
          </cell>
          <cell r="B82" t="str">
            <v>Pernos</v>
          </cell>
          <cell r="C82" t="str">
            <v>U</v>
          </cell>
          <cell r="D82">
            <v>0</v>
          </cell>
          <cell r="E82">
            <v>25000</v>
          </cell>
        </row>
        <row r="83">
          <cell r="A83" t="str">
            <v>EM2213</v>
          </cell>
          <cell r="B83" t="str">
            <v>Caucho A= 2 cm.</v>
          </cell>
          <cell r="C83" t="str">
            <v>M</v>
          </cell>
          <cell r="D83">
            <v>0</v>
          </cell>
          <cell r="E83">
            <v>25000</v>
          </cell>
        </row>
        <row r="84">
          <cell r="A84" t="str">
            <v>EM2215</v>
          </cell>
          <cell r="B84" t="str">
            <v>Perno carneade 3/8" x 1½"</v>
          </cell>
          <cell r="C84" t="str">
            <v>U</v>
          </cell>
          <cell r="D84">
            <v>0</v>
          </cell>
          <cell r="E84">
            <v>25000</v>
          </cell>
        </row>
        <row r="85">
          <cell r="A85" t="str">
            <v>EM2216</v>
          </cell>
          <cell r="B85" t="str">
            <v>Malla metálica Ideal  50x100 mm</v>
          </cell>
          <cell r="C85" t="str">
            <v>M²</v>
          </cell>
          <cell r="D85">
            <v>0</v>
          </cell>
          <cell r="E85">
            <v>25000</v>
          </cell>
        </row>
        <row r="86">
          <cell r="A86" t="str">
            <v>EM2240</v>
          </cell>
          <cell r="B86" t="str">
            <v>Tubo galvanizado ø¾"</v>
          </cell>
          <cell r="C86" t="str">
            <v>M</v>
          </cell>
          <cell r="D86">
            <v>0</v>
          </cell>
          <cell r="E86">
            <v>25000</v>
          </cell>
        </row>
        <row r="87">
          <cell r="A87" t="str">
            <v>EM2241</v>
          </cell>
          <cell r="B87" t="str">
            <v>Tubo galvanizado 1"</v>
          </cell>
          <cell r="C87" t="str">
            <v>M</v>
          </cell>
          <cell r="D87">
            <v>0</v>
          </cell>
          <cell r="E87">
            <v>25000</v>
          </cell>
        </row>
        <row r="88">
          <cell r="A88" t="str">
            <v>EM2242</v>
          </cell>
          <cell r="B88" t="str">
            <v>Tubo galvanizado ø2"</v>
          </cell>
          <cell r="C88" t="str">
            <v>M</v>
          </cell>
          <cell r="D88">
            <v>0</v>
          </cell>
          <cell r="E88">
            <v>25000</v>
          </cell>
        </row>
        <row r="89">
          <cell r="A89" t="str">
            <v>EM2243</v>
          </cell>
          <cell r="B89" t="str">
            <v>Tubo galvanizado ø2¼"</v>
          </cell>
          <cell r="C89" t="str">
            <v>M</v>
          </cell>
          <cell r="D89">
            <v>0</v>
          </cell>
          <cell r="E89">
            <v>25000</v>
          </cell>
        </row>
        <row r="90">
          <cell r="A90" t="str">
            <v>EM2244</v>
          </cell>
          <cell r="B90" t="str">
            <v>Tubo galvanizado ø3"</v>
          </cell>
          <cell r="C90" t="str">
            <v>M</v>
          </cell>
          <cell r="D90">
            <v>0</v>
          </cell>
          <cell r="E90">
            <v>25000</v>
          </cell>
        </row>
        <row r="91">
          <cell r="A91" t="str">
            <v>EM2245</v>
          </cell>
          <cell r="B91" t="str">
            <v xml:space="preserve">Tubo galvanizado ø2" </v>
          </cell>
          <cell r="C91" t="str">
            <v>M</v>
          </cell>
          <cell r="D91">
            <v>0</v>
          </cell>
          <cell r="E91">
            <v>25000</v>
          </cell>
        </row>
        <row r="92">
          <cell r="A92" t="str">
            <v>EM2246</v>
          </cell>
          <cell r="B92" t="str">
            <v>Tubo cuadrado 2" ‡2 mm.</v>
          </cell>
          <cell r="C92" t="str">
            <v>M</v>
          </cell>
          <cell r="D92">
            <v>0</v>
          </cell>
          <cell r="E92">
            <v>25000</v>
          </cell>
        </row>
        <row r="93">
          <cell r="A93" t="str">
            <v>EM2247</v>
          </cell>
          <cell r="B93" t="str">
            <v>Tubo galvanizado 1½"</v>
          </cell>
          <cell r="C93" t="str">
            <v>M</v>
          </cell>
          <cell r="D93">
            <v>0</v>
          </cell>
          <cell r="E93">
            <v>25000</v>
          </cell>
        </row>
        <row r="94">
          <cell r="A94" t="str">
            <v>EM2248</v>
          </cell>
          <cell r="B94" t="str">
            <v>Tubo galvanizado 2½"</v>
          </cell>
          <cell r="C94" t="str">
            <v>M</v>
          </cell>
          <cell r="D94">
            <v>0</v>
          </cell>
          <cell r="E94">
            <v>25000</v>
          </cell>
        </row>
        <row r="95">
          <cell r="A95" t="str">
            <v>EM2249</v>
          </cell>
          <cell r="B95" t="str">
            <v>Soldadura</v>
          </cell>
          <cell r="C95" t="str">
            <v>kg.</v>
          </cell>
          <cell r="D95">
            <v>2.3199999999999998</v>
          </cell>
          <cell r="E95">
            <v>25000</v>
          </cell>
          <cell r="F95">
            <v>58000</v>
          </cell>
        </row>
        <row r="96">
          <cell r="A96" t="str">
            <v>EM2250</v>
          </cell>
          <cell r="B96" t="str">
            <v>Soldadura 60-11 1/8</v>
          </cell>
          <cell r="C96" t="str">
            <v>lb</v>
          </cell>
          <cell r="D96">
            <v>0</v>
          </cell>
          <cell r="E96">
            <v>25000</v>
          </cell>
        </row>
        <row r="97">
          <cell r="A97" t="str">
            <v>EM2251</v>
          </cell>
          <cell r="B97" t="str">
            <v>Cañeria galvanizada 1"</v>
          </cell>
          <cell r="C97" t="str">
            <v>u</v>
          </cell>
          <cell r="D97">
            <v>0</v>
          </cell>
          <cell r="E97">
            <v>25000</v>
          </cell>
        </row>
        <row r="98">
          <cell r="A98" t="str">
            <v>EM2252</v>
          </cell>
          <cell r="B98" t="str">
            <v>Cañeria galvanizada 2"</v>
          </cell>
          <cell r="C98" t="str">
            <v>u</v>
          </cell>
          <cell r="D98">
            <v>0</v>
          </cell>
          <cell r="E98">
            <v>25000</v>
          </cell>
        </row>
        <row r="99">
          <cell r="A99" t="str">
            <v>EM2253</v>
          </cell>
          <cell r="B99" t="str">
            <v>Cañeria galvanizada 2 1/2"</v>
          </cell>
          <cell r="C99" t="str">
            <v>u</v>
          </cell>
          <cell r="D99">
            <v>0</v>
          </cell>
          <cell r="E99">
            <v>25000</v>
          </cell>
        </row>
        <row r="100">
          <cell r="A100" t="str">
            <v>AL3000</v>
          </cell>
          <cell r="B100" t="str">
            <v>ALUMINIO Y VIDRIO</v>
          </cell>
          <cell r="D100">
            <v>0</v>
          </cell>
          <cell r="E100">
            <v>25000</v>
          </cell>
        </row>
        <row r="101">
          <cell r="A101" t="str">
            <v>AL3010</v>
          </cell>
          <cell r="B101" t="str">
            <v>Vidrio claro de 3 mm. (importado)</v>
          </cell>
          <cell r="C101" t="str">
            <v>M²</v>
          </cell>
          <cell r="D101">
            <v>0</v>
          </cell>
          <cell r="E101">
            <v>25000</v>
          </cell>
        </row>
        <row r="102">
          <cell r="A102" t="str">
            <v>AL3020</v>
          </cell>
          <cell r="B102" t="str">
            <v>Vidrio claro de 4 mm. (importado)</v>
          </cell>
          <cell r="C102" t="str">
            <v>M²</v>
          </cell>
          <cell r="D102">
            <v>0</v>
          </cell>
          <cell r="E102">
            <v>25000</v>
          </cell>
        </row>
        <row r="103">
          <cell r="A103" t="str">
            <v>AL3030</v>
          </cell>
          <cell r="B103" t="str">
            <v>Vidrio claro de 5 mm. (importado)</v>
          </cell>
          <cell r="C103" t="str">
            <v>M²</v>
          </cell>
          <cell r="D103">
            <v>0</v>
          </cell>
          <cell r="E103">
            <v>25000</v>
          </cell>
        </row>
        <row r="104">
          <cell r="A104" t="str">
            <v>AL3040</v>
          </cell>
          <cell r="B104" t="str">
            <v>Vidrio claro de 6 mm. (importado)</v>
          </cell>
          <cell r="C104" t="str">
            <v>M²</v>
          </cell>
          <cell r="D104">
            <v>0</v>
          </cell>
          <cell r="E104">
            <v>25000</v>
          </cell>
        </row>
        <row r="105">
          <cell r="A105" t="str">
            <v>AL3050</v>
          </cell>
          <cell r="B105" t="str">
            <v>Vidrio bronce de 3 mm. (importado)</v>
          </cell>
          <cell r="C105" t="str">
            <v>M²</v>
          </cell>
          <cell r="D105">
            <v>0</v>
          </cell>
          <cell r="E105">
            <v>25000</v>
          </cell>
        </row>
        <row r="106">
          <cell r="A106" t="str">
            <v>AL3060</v>
          </cell>
          <cell r="B106" t="str">
            <v>Vidrio bronce de 4 mm. (importado)</v>
          </cell>
          <cell r="C106" t="str">
            <v>M²</v>
          </cell>
          <cell r="D106">
            <v>0</v>
          </cell>
          <cell r="E106">
            <v>25000</v>
          </cell>
        </row>
        <row r="107">
          <cell r="A107" t="str">
            <v>AL3070</v>
          </cell>
          <cell r="B107" t="str">
            <v>Vidrio bronce de 5 mm. (importado)</v>
          </cell>
          <cell r="C107" t="str">
            <v>M²</v>
          </cell>
          <cell r="D107">
            <v>0</v>
          </cell>
          <cell r="E107">
            <v>25000</v>
          </cell>
        </row>
        <row r="108">
          <cell r="A108" t="str">
            <v>AL3080</v>
          </cell>
          <cell r="B108" t="str">
            <v>Puerta corrediza (4m2) 2 hojas</v>
          </cell>
          <cell r="C108" t="str">
            <v>M²</v>
          </cell>
          <cell r="D108">
            <v>0</v>
          </cell>
          <cell r="E108">
            <v>25000</v>
          </cell>
        </row>
        <row r="109">
          <cell r="A109" t="str">
            <v>AL3090</v>
          </cell>
          <cell r="B109" t="str">
            <v>Puerta de baño  (2.25m2) natural panor</v>
          </cell>
          <cell r="C109" t="str">
            <v>M²</v>
          </cell>
          <cell r="D109">
            <v>0</v>
          </cell>
          <cell r="E109">
            <v>25000</v>
          </cell>
        </row>
        <row r="110">
          <cell r="A110" t="str">
            <v>AL3100</v>
          </cell>
          <cell r="B110" t="str">
            <v>Ventana corrediza de A1/Vd. natural malla</v>
          </cell>
          <cell r="C110" t="str">
            <v>M²</v>
          </cell>
          <cell r="D110">
            <v>0</v>
          </cell>
          <cell r="E110">
            <v>25000</v>
          </cell>
        </row>
        <row r="111">
          <cell r="A111" t="str">
            <v>AL3110</v>
          </cell>
          <cell r="B111" t="str">
            <v>Ventana celosía (aluminio y vidrio)</v>
          </cell>
          <cell r="C111" t="str">
            <v>M²</v>
          </cell>
          <cell r="D111">
            <v>0</v>
          </cell>
          <cell r="E111">
            <v>25000</v>
          </cell>
        </row>
        <row r="112">
          <cell r="A112" t="str">
            <v>AL3121</v>
          </cell>
          <cell r="B112" t="str">
            <v>Ventana fija (1m2)</v>
          </cell>
          <cell r="C112" t="str">
            <v>M²</v>
          </cell>
          <cell r="D112">
            <v>0</v>
          </cell>
          <cell r="E112">
            <v>25000</v>
          </cell>
        </row>
        <row r="113">
          <cell r="A113" t="str">
            <v>AL3131</v>
          </cell>
          <cell r="B113" t="str">
            <v>Base (vent. celosía)</v>
          </cell>
          <cell r="C113" t="str">
            <v>ml</v>
          </cell>
          <cell r="D113">
            <v>0</v>
          </cell>
          <cell r="E113">
            <v>25000</v>
          </cell>
        </row>
        <row r="114">
          <cell r="A114" t="str">
            <v>AL3132</v>
          </cell>
          <cell r="B114" t="str">
            <v>Cabezal (vent. celosía)</v>
          </cell>
          <cell r="C114" t="str">
            <v>ml</v>
          </cell>
          <cell r="D114">
            <v>0</v>
          </cell>
          <cell r="E114">
            <v>25000</v>
          </cell>
        </row>
        <row r="115">
          <cell r="A115" t="str">
            <v>AL3133</v>
          </cell>
          <cell r="B115" t="str">
            <v>Barra operadora (vent. celosía)</v>
          </cell>
          <cell r="C115" t="str">
            <v>ml</v>
          </cell>
          <cell r="D115">
            <v>0</v>
          </cell>
          <cell r="E115">
            <v>25000</v>
          </cell>
        </row>
        <row r="116">
          <cell r="A116" t="str">
            <v>AL3134</v>
          </cell>
          <cell r="B116" t="str">
            <v>Vidrio cortado 4mm. (vent. celosía)</v>
          </cell>
          <cell r="C116" t="str">
            <v>M²</v>
          </cell>
          <cell r="D116">
            <v>0</v>
          </cell>
          <cell r="E116">
            <v>25000</v>
          </cell>
        </row>
        <row r="117">
          <cell r="A117" t="str">
            <v>AL3135</v>
          </cell>
          <cell r="B117" t="str">
            <v>Operador (ventana celosía)</v>
          </cell>
          <cell r="C117" t="str">
            <v>U</v>
          </cell>
          <cell r="D117">
            <v>0</v>
          </cell>
          <cell r="E117">
            <v>25000</v>
          </cell>
        </row>
        <row r="118">
          <cell r="A118" t="str">
            <v>AL3136</v>
          </cell>
          <cell r="B118" t="str">
            <v>Remaches (vent. celosia)</v>
          </cell>
          <cell r="C118" t="str">
            <v>U</v>
          </cell>
          <cell r="D118">
            <v>0</v>
          </cell>
          <cell r="E118">
            <v>25000</v>
          </cell>
        </row>
        <row r="119">
          <cell r="A119" t="str">
            <v>AQ4000</v>
          </cell>
          <cell r="B119" t="str">
            <v>ADOQUINES</v>
          </cell>
          <cell r="D119">
            <v>0</v>
          </cell>
          <cell r="E119">
            <v>25000</v>
          </cell>
        </row>
        <row r="120">
          <cell r="A120" t="str">
            <v>AQ4010</v>
          </cell>
          <cell r="B120" t="str">
            <v>Peatonal gris (exagonal), 35/m2</v>
          </cell>
          <cell r="C120" t="str">
            <v>M²</v>
          </cell>
          <cell r="D120">
            <v>0</v>
          </cell>
          <cell r="E120">
            <v>25000</v>
          </cell>
        </row>
        <row r="121">
          <cell r="A121" t="str">
            <v>AQ4011</v>
          </cell>
          <cell r="B121" t="str">
            <v>Adoquín a colores f'c=350 kg/cm² ‡0.06.- Incl. Transporte</v>
          </cell>
          <cell r="C121" t="str">
            <v>M²</v>
          </cell>
          <cell r="D121">
            <v>0</v>
          </cell>
          <cell r="E121">
            <v>25000</v>
          </cell>
        </row>
        <row r="122">
          <cell r="A122" t="str">
            <v>AQ4012</v>
          </cell>
          <cell r="B122" t="str">
            <v>Adoquín aplomado f'c=350 kg/cm² ‡0.06</v>
          </cell>
          <cell r="C122" t="str">
            <v>M²</v>
          </cell>
          <cell r="D122">
            <v>0</v>
          </cell>
          <cell r="E122">
            <v>25000</v>
          </cell>
        </row>
        <row r="123">
          <cell r="A123" t="str">
            <v>AQ4013</v>
          </cell>
          <cell r="B123" t="str">
            <v>Adoquín peatonal f'c=300 kg/cm² ‡0.08</v>
          </cell>
          <cell r="C123" t="str">
            <v>M²</v>
          </cell>
          <cell r="D123">
            <v>0</v>
          </cell>
          <cell r="E123">
            <v>25000</v>
          </cell>
        </row>
        <row r="124">
          <cell r="A124" t="str">
            <v>AQ4020</v>
          </cell>
          <cell r="B124" t="str">
            <v>Peatonal gris (cruz)AC-P 6X22.5X25 cm</v>
          </cell>
          <cell r="C124" t="str">
            <v>U</v>
          </cell>
          <cell r="D124">
            <v>0</v>
          </cell>
          <cell r="E124">
            <v>25000</v>
          </cell>
        </row>
        <row r="125">
          <cell r="A125" t="str">
            <v>AQ4030</v>
          </cell>
          <cell r="B125" t="str">
            <v>Peatonal rojo (cruz), 6x22.x25 cm</v>
          </cell>
          <cell r="C125" t="str">
            <v>U</v>
          </cell>
          <cell r="D125">
            <v>0</v>
          </cell>
          <cell r="E125">
            <v>25000</v>
          </cell>
        </row>
        <row r="126">
          <cell r="A126" t="str">
            <v>AQ4040</v>
          </cell>
          <cell r="B126" t="str">
            <v>Vehicular gris exagonal, 35/m2</v>
          </cell>
          <cell r="C126" t="str">
            <v>M²</v>
          </cell>
          <cell r="D126">
            <v>0</v>
          </cell>
          <cell r="E126">
            <v>25000</v>
          </cell>
        </row>
        <row r="127">
          <cell r="A127" t="str">
            <v>AQ4050</v>
          </cell>
          <cell r="B127" t="str">
            <v>Vehicular gris (cruz)9X29X29, AD-1</v>
          </cell>
          <cell r="C127" t="str">
            <v>U</v>
          </cell>
          <cell r="D127">
            <v>0</v>
          </cell>
          <cell r="E127">
            <v>25000</v>
          </cell>
        </row>
        <row r="128">
          <cell r="A128" t="str">
            <v>AQ4060</v>
          </cell>
          <cell r="B128" t="str">
            <v>Vehicular rojo  (cruz) 9.22X5.25 CM</v>
          </cell>
          <cell r="C128" t="str">
            <v>U</v>
          </cell>
          <cell r="D128">
            <v>0</v>
          </cell>
          <cell r="E128">
            <v>25000</v>
          </cell>
        </row>
        <row r="129">
          <cell r="A129" t="str">
            <v>AQ4070</v>
          </cell>
          <cell r="B129" t="str">
            <v>Vehicular gris (trébol), 9x10.5x20.5, AD-2</v>
          </cell>
          <cell r="C129" t="str">
            <v>U</v>
          </cell>
          <cell r="D129">
            <v>0</v>
          </cell>
          <cell r="E129">
            <v>25000</v>
          </cell>
        </row>
        <row r="130">
          <cell r="A130" t="str">
            <v>AG5000</v>
          </cell>
          <cell r="B130" t="str">
            <v>AGLOMERANTES</v>
          </cell>
          <cell r="D130">
            <v>0</v>
          </cell>
          <cell r="E130">
            <v>25000</v>
          </cell>
        </row>
        <row r="131">
          <cell r="A131" t="str">
            <v>AG5015</v>
          </cell>
          <cell r="B131" t="str">
            <v>Asfalto AP-3</v>
          </cell>
          <cell r="C131" t="str">
            <v>gln</v>
          </cell>
          <cell r="D131">
            <v>0</v>
          </cell>
          <cell r="E131">
            <v>25000</v>
          </cell>
        </row>
        <row r="132">
          <cell r="A132" t="str">
            <v>AG5020</v>
          </cell>
          <cell r="B132" t="str">
            <v>Cemento tipo I (50 Kg.)</v>
          </cell>
          <cell r="C132" t="str">
            <v>Sco</v>
          </cell>
          <cell r="D132">
            <v>4.58</v>
          </cell>
          <cell r="E132">
            <v>25000</v>
          </cell>
          <cell r="F132">
            <v>114500</v>
          </cell>
        </row>
        <row r="133">
          <cell r="A133" t="str">
            <v>AG5030</v>
          </cell>
          <cell r="B133" t="str">
            <v>Cemento al granel tipo I</v>
          </cell>
          <cell r="C133" t="str">
            <v>TM</v>
          </cell>
          <cell r="D133">
            <v>0</v>
          </cell>
          <cell r="E133">
            <v>25000</v>
          </cell>
        </row>
        <row r="134">
          <cell r="A134" t="str">
            <v>AG5031</v>
          </cell>
          <cell r="B134" t="str">
            <v>Mortero</v>
          </cell>
          <cell r="C134" t="str">
            <v>M³</v>
          </cell>
          <cell r="D134">
            <v>0</v>
          </cell>
          <cell r="E134">
            <v>25000</v>
          </cell>
        </row>
        <row r="135">
          <cell r="A135" t="str">
            <v>AG5040</v>
          </cell>
          <cell r="B135" t="str">
            <v>Cemento blanco (50 Kg.)</v>
          </cell>
          <cell r="C135" t="str">
            <v>sc</v>
          </cell>
          <cell r="D135">
            <v>0</v>
          </cell>
          <cell r="E135">
            <v>25000</v>
          </cell>
        </row>
        <row r="136">
          <cell r="A136" t="str">
            <v>AG5041</v>
          </cell>
          <cell r="B136" t="str">
            <v>Cemento blanco</v>
          </cell>
          <cell r="C136" t="str">
            <v>kg.</v>
          </cell>
          <cell r="D136">
            <v>0</v>
          </cell>
          <cell r="E136">
            <v>25000</v>
          </cell>
        </row>
        <row r="137">
          <cell r="A137" t="str">
            <v>AG5060</v>
          </cell>
          <cell r="B137" t="str">
            <v>Cal P-24 , (25 kg)</v>
          </cell>
          <cell r="C137" t="str">
            <v>sc</v>
          </cell>
          <cell r="D137">
            <v>0</v>
          </cell>
          <cell r="E137">
            <v>25000</v>
          </cell>
        </row>
        <row r="138">
          <cell r="A138" t="str">
            <v>AG5070</v>
          </cell>
          <cell r="B138" t="str">
            <v>Cementina (25 Kg.)</v>
          </cell>
          <cell r="C138" t="str">
            <v>sc</v>
          </cell>
          <cell r="D138">
            <v>0</v>
          </cell>
          <cell r="E138">
            <v>25000</v>
          </cell>
        </row>
        <row r="139">
          <cell r="A139" t="str">
            <v>AG5080</v>
          </cell>
          <cell r="B139" t="str">
            <v>Albalux (25 Kg.)</v>
          </cell>
          <cell r="C139" t="str">
            <v>sc</v>
          </cell>
          <cell r="D139">
            <v>0</v>
          </cell>
          <cell r="E139">
            <v>25000</v>
          </cell>
        </row>
        <row r="140">
          <cell r="A140" t="str">
            <v>AG5090</v>
          </cell>
          <cell r="B140" t="str">
            <v>Yeso</v>
          </cell>
          <cell r="C140" t="str">
            <v>Lb.</v>
          </cell>
          <cell r="D140">
            <v>0</v>
          </cell>
          <cell r="E140">
            <v>25000</v>
          </cell>
        </row>
        <row r="141">
          <cell r="A141" t="str">
            <v>A6000</v>
          </cell>
          <cell r="B141" t="str">
            <v>AGREGADOS</v>
          </cell>
          <cell r="D141">
            <v>0</v>
          </cell>
          <cell r="E141">
            <v>25000</v>
          </cell>
        </row>
        <row r="142">
          <cell r="A142" t="str">
            <v>A6010</v>
          </cell>
          <cell r="B142" t="str">
            <v>Cascajo grueso (incl. Transporte)</v>
          </cell>
          <cell r="C142" t="str">
            <v>M³</v>
          </cell>
          <cell r="D142">
            <v>1.78</v>
          </cell>
          <cell r="E142">
            <v>25000</v>
          </cell>
          <cell r="F142">
            <v>39000</v>
          </cell>
        </row>
        <row r="143">
          <cell r="A143" t="str">
            <v>A6020</v>
          </cell>
          <cell r="B143" t="str">
            <v>Cascajo fino (incl. Transporte)</v>
          </cell>
          <cell r="C143" t="str">
            <v>M³</v>
          </cell>
          <cell r="D143">
            <v>1.78</v>
          </cell>
          <cell r="E143">
            <v>25000</v>
          </cell>
          <cell r="F143">
            <v>39000</v>
          </cell>
        </row>
        <row r="144">
          <cell r="A144" t="str">
            <v>A6021</v>
          </cell>
          <cell r="B144" t="str">
            <v>Sub-base clase 1(incl. Transporte)</v>
          </cell>
          <cell r="C144" t="str">
            <v>M³</v>
          </cell>
          <cell r="D144">
            <v>0</v>
          </cell>
          <cell r="E144">
            <v>25000</v>
          </cell>
        </row>
        <row r="145">
          <cell r="A145" t="str">
            <v>A6022</v>
          </cell>
          <cell r="B145" t="str">
            <v>Sub-base clase II (incl. Transporte)</v>
          </cell>
          <cell r="C145" t="str">
            <v>M³</v>
          </cell>
          <cell r="D145">
            <v>0</v>
          </cell>
          <cell r="E145">
            <v>25000</v>
          </cell>
        </row>
        <row r="146">
          <cell r="A146" t="str">
            <v>A6029</v>
          </cell>
          <cell r="B146" t="str">
            <v>Piedra de cantera tipo río H=1.00 - 2.00 M. (incl. Transp.)</v>
          </cell>
          <cell r="C146" t="str">
            <v>M³</v>
          </cell>
          <cell r="D146">
            <v>0</v>
          </cell>
          <cell r="E146">
            <v>25000</v>
          </cell>
        </row>
        <row r="147">
          <cell r="A147" t="str">
            <v>A6030</v>
          </cell>
          <cell r="B147" t="str">
            <v>Piedra chispa #7 (incl. Transporte)</v>
          </cell>
          <cell r="C147" t="str">
            <v>M³</v>
          </cell>
          <cell r="D147">
            <v>0</v>
          </cell>
          <cell r="E147">
            <v>25000</v>
          </cell>
        </row>
        <row r="148">
          <cell r="A148" t="str">
            <v>A6035</v>
          </cell>
          <cell r="B148" t="str">
            <v>Piedra # 3/4 (incl. Transporte)</v>
          </cell>
          <cell r="C148" t="str">
            <v>M³</v>
          </cell>
          <cell r="D148">
            <v>5.8</v>
          </cell>
          <cell r="E148">
            <v>25000</v>
          </cell>
          <cell r="F148">
            <v>145000</v>
          </cell>
        </row>
        <row r="149">
          <cell r="A149" t="str">
            <v>A6040</v>
          </cell>
          <cell r="B149" t="str">
            <v>Piedra #4 (incl. Transporte)</v>
          </cell>
          <cell r="C149" t="str">
            <v>M³</v>
          </cell>
          <cell r="D149">
            <v>5.8</v>
          </cell>
          <cell r="E149">
            <v>25000</v>
          </cell>
          <cell r="F149">
            <v>145000</v>
          </cell>
        </row>
        <row r="150">
          <cell r="A150" t="str">
            <v>A6050</v>
          </cell>
          <cell r="B150" t="str">
            <v>Piedra base (incl. Transporte)</v>
          </cell>
          <cell r="C150" t="str">
            <v>U</v>
          </cell>
          <cell r="D150">
            <v>0</v>
          </cell>
          <cell r="E150">
            <v>25000</v>
          </cell>
        </row>
        <row r="151">
          <cell r="A151" t="str">
            <v>A6051</v>
          </cell>
          <cell r="B151" t="str">
            <v>Granito lavado</v>
          </cell>
          <cell r="C151" t="str">
            <v>sc</v>
          </cell>
          <cell r="D151">
            <v>0</v>
          </cell>
          <cell r="E151">
            <v>25000</v>
          </cell>
        </row>
        <row r="152">
          <cell r="A152" t="str">
            <v>A6052</v>
          </cell>
          <cell r="B152" t="str">
            <v xml:space="preserve">Piedra molón </v>
          </cell>
          <cell r="C152" t="str">
            <v>M³</v>
          </cell>
          <cell r="D152">
            <v>0</v>
          </cell>
          <cell r="E152">
            <v>25000</v>
          </cell>
        </row>
        <row r="153">
          <cell r="A153" t="str">
            <v>A6053</v>
          </cell>
          <cell r="B153" t="str">
            <v>Piedra laja decorativa</v>
          </cell>
          <cell r="C153" t="str">
            <v>M²</v>
          </cell>
          <cell r="D153">
            <v>0</v>
          </cell>
          <cell r="E153">
            <v>25000</v>
          </cell>
        </row>
        <row r="154">
          <cell r="A154" t="str">
            <v>A6054</v>
          </cell>
          <cell r="B154" t="str">
            <v>Piedra Bola (incluye transporte)</v>
          </cell>
          <cell r="C154" t="str">
            <v>M³</v>
          </cell>
          <cell r="D154">
            <v>2.2000000000000002</v>
          </cell>
          <cell r="E154">
            <v>25000</v>
          </cell>
          <cell r="F154">
            <v>55000</v>
          </cell>
        </row>
        <row r="155">
          <cell r="A155" t="str">
            <v>A6055</v>
          </cell>
          <cell r="B155" t="str">
            <v>Piedra Bola de río ømáx.= 10 cm. (incluye transporte)</v>
          </cell>
          <cell r="C155" t="str">
            <v>M³</v>
          </cell>
          <cell r="D155">
            <v>0</v>
          </cell>
          <cell r="E155">
            <v>25000</v>
          </cell>
        </row>
        <row r="156">
          <cell r="A156" t="str">
            <v>A6060</v>
          </cell>
          <cell r="B156" t="str">
            <v>Arena Corriente (incluye transporte)</v>
          </cell>
          <cell r="C156" t="str">
            <v>M³</v>
          </cell>
          <cell r="D156">
            <v>5.4</v>
          </cell>
          <cell r="E156">
            <v>25000</v>
          </cell>
          <cell r="F156">
            <v>135000</v>
          </cell>
        </row>
        <row r="157">
          <cell r="A157" t="str">
            <v>A6070</v>
          </cell>
          <cell r="B157" t="str">
            <v>Arena Babahoyo (incluye transporte)</v>
          </cell>
          <cell r="C157" t="str">
            <v>M³</v>
          </cell>
          <cell r="D157">
            <v>5.4</v>
          </cell>
          <cell r="E157">
            <v>25000</v>
          </cell>
          <cell r="F157">
            <v>135000</v>
          </cell>
        </row>
        <row r="158">
          <cell r="A158" t="str">
            <v>A6071</v>
          </cell>
          <cell r="B158" t="str">
            <v>Arcilla rojiza</v>
          </cell>
          <cell r="C158" t="str">
            <v>M³</v>
          </cell>
          <cell r="D158">
            <v>0</v>
          </cell>
          <cell r="E158">
            <v>25000</v>
          </cell>
        </row>
        <row r="159">
          <cell r="A159" t="str">
            <v>A6080</v>
          </cell>
          <cell r="B159" t="str">
            <v>Agua</v>
          </cell>
          <cell r="C159" t="str">
            <v>Gln</v>
          </cell>
          <cell r="D159">
            <v>0.01</v>
          </cell>
          <cell r="E159">
            <v>25000</v>
          </cell>
          <cell r="F159">
            <v>150</v>
          </cell>
        </row>
        <row r="160">
          <cell r="A160" t="str">
            <v>AZ7000</v>
          </cell>
          <cell r="B160" t="str">
            <v>AZULEJOS Y RECUBRIMIENTOS PARA PAREDES</v>
          </cell>
        </row>
        <row r="161">
          <cell r="A161" t="str">
            <v>AZ7010</v>
          </cell>
          <cell r="B161" t="str">
            <v>Unicolor superior tonos suaves</v>
          </cell>
          <cell r="C161" t="str">
            <v>M²</v>
          </cell>
          <cell r="D161">
            <v>0</v>
          </cell>
          <cell r="E161">
            <v>25000</v>
          </cell>
        </row>
        <row r="162">
          <cell r="A162" t="str">
            <v>AZ7020</v>
          </cell>
          <cell r="B162" t="str">
            <v>Unicolor (11x11 )superior tonos oscuros</v>
          </cell>
          <cell r="C162" t="str">
            <v>M²</v>
          </cell>
          <cell r="D162">
            <v>0</v>
          </cell>
          <cell r="E162">
            <v>25000</v>
          </cell>
        </row>
        <row r="163">
          <cell r="A163" t="str">
            <v>AZ7030</v>
          </cell>
          <cell r="B163" t="str">
            <v>Decorados (11x11)superior fondo suave</v>
          </cell>
          <cell r="C163" t="str">
            <v>M²</v>
          </cell>
          <cell r="D163">
            <v>0</v>
          </cell>
          <cell r="E163">
            <v>25000</v>
          </cell>
        </row>
        <row r="164">
          <cell r="A164" t="str">
            <v>AZ7040</v>
          </cell>
          <cell r="B164" t="str">
            <v>Decorados (11x11)superior fondo colores</v>
          </cell>
          <cell r="C164" t="str">
            <v>M²</v>
          </cell>
          <cell r="D164">
            <v>0</v>
          </cell>
          <cell r="E164">
            <v>25000</v>
          </cell>
        </row>
        <row r="165">
          <cell r="A165" t="str">
            <v>AZ7050</v>
          </cell>
          <cell r="B165" t="str">
            <v>Unicolor texturado (11x11)sup. suave</v>
          </cell>
          <cell r="C165" t="str">
            <v>M²</v>
          </cell>
          <cell r="D165">
            <v>0</v>
          </cell>
          <cell r="E165">
            <v>25000</v>
          </cell>
        </row>
        <row r="166">
          <cell r="A166" t="str">
            <v>AZ7060</v>
          </cell>
          <cell r="B166" t="str">
            <v>Unicolor texturado (11x11)sup. colores</v>
          </cell>
          <cell r="C166" t="str">
            <v>M²</v>
          </cell>
          <cell r="D166">
            <v>0</v>
          </cell>
          <cell r="E166">
            <v>25000</v>
          </cell>
        </row>
        <row r="167">
          <cell r="A167" t="str">
            <v>AZ7070</v>
          </cell>
          <cell r="B167" t="str">
            <v>Decorado  (20x20) superior</v>
          </cell>
          <cell r="C167" t="str">
            <v>M²</v>
          </cell>
          <cell r="D167">
            <v>0</v>
          </cell>
          <cell r="E167">
            <v>25000</v>
          </cell>
        </row>
        <row r="168">
          <cell r="A168" t="str">
            <v>AZ7080</v>
          </cell>
          <cell r="B168" t="str">
            <v>Unicolor (20x20) Fantasía super suave</v>
          </cell>
          <cell r="C168" t="str">
            <v>M²</v>
          </cell>
          <cell r="D168">
            <v>0</v>
          </cell>
          <cell r="E168">
            <v>25000</v>
          </cell>
        </row>
        <row r="169">
          <cell r="A169" t="str">
            <v>AZ7090</v>
          </cell>
          <cell r="B169" t="str">
            <v>Decorado (20x20) superior</v>
          </cell>
          <cell r="C169" t="str">
            <v>U</v>
          </cell>
          <cell r="D169">
            <v>0</v>
          </cell>
          <cell r="E169">
            <v>25000</v>
          </cell>
        </row>
        <row r="170">
          <cell r="A170" t="str">
            <v>AZ7100</v>
          </cell>
          <cell r="B170" t="str">
            <v>Unicolor (20x20) superior</v>
          </cell>
          <cell r="C170" t="str">
            <v>M²</v>
          </cell>
          <cell r="D170">
            <v>0</v>
          </cell>
          <cell r="E170">
            <v>25000</v>
          </cell>
        </row>
        <row r="171">
          <cell r="A171" t="str">
            <v>AZ7110</v>
          </cell>
          <cell r="B171" t="str">
            <v>Papel tapiz simplex A</v>
          </cell>
          <cell r="C171" t="str">
            <v>Rl</v>
          </cell>
          <cell r="D171">
            <v>0</v>
          </cell>
          <cell r="E171">
            <v>25000</v>
          </cell>
        </row>
        <row r="172">
          <cell r="A172" t="str">
            <v>AZ7120</v>
          </cell>
          <cell r="B172" t="str">
            <v>Papel tapiz simplex B</v>
          </cell>
          <cell r="C172" t="str">
            <v>Rl</v>
          </cell>
          <cell r="D172">
            <v>0</v>
          </cell>
          <cell r="E172">
            <v>25000</v>
          </cell>
        </row>
        <row r="173">
          <cell r="A173" t="str">
            <v>AZ7130</v>
          </cell>
          <cell r="B173" t="str">
            <v>Papel tapiz simplex C</v>
          </cell>
          <cell r="C173" t="str">
            <v>Rl</v>
          </cell>
          <cell r="D173">
            <v>0</v>
          </cell>
          <cell r="E173">
            <v>25000</v>
          </cell>
        </row>
        <row r="174">
          <cell r="A174" t="str">
            <v>AZ7140</v>
          </cell>
          <cell r="B174" t="str">
            <v>Papel tapiz simplex D</v>
          </cell>
          <cell r="C174" t="str">
            <v>Rl</v>
          </cell>
          <cell r="D174">
            <v>0</v>
          </cell>
          <cell r="E174">
            <v>25000</v>
          </cell>
        </row>
        <row r="175">
          <cell r="A175" t="str">
            <v>AZ7150</v>
          </cell>
          <cell r="B175" t="str">
            <v>Papel tapiz dúplex E</v>
          </cell>
          <cell r="C175" t="str">
            <v>Rl</v>
          </cell>
          <cell r="D175">
            <v>0</v>
          </cell>
          <cell r="E175">
            <v>25000</v>
          </cell>
        </row>
        <row r="176">
          <cell r="A176" t="str">
            <v>AZ7160</v>
          </cell>
          <cell r="B176" t="str">
            <v>Papel tapiz dúplex (5.3m2)</v>
          </cell>
          <cell r="C176" t="str">
            <v>Rl</v>
          </cell>
          <cell r="D176">
            <v>0</v>
          </cell>
          <cell r="E176">
            <v>25000</v>
          </cell>
        </row>
        <row r="177">
          <cell r="A177" t="str">
            <v>AZ7170</v>
          </cell>
          <cell r="B177" t="str">
            <v>Papel tapiz dúplex G</v>
          </cell>
          <cell r="C177" t="str">
            <v>Rl</v>
          </cell>
          <cell r="D177">
            <v>0</v>
          </cell>
          <cell r="E177">
            <v>25000</v>
          </cell>
        </row>
        <row r="178">
          <cell r="A178" t="str">
            <v>AZ7180</v>
          </cell>
          <cell r="B178" t="str">
            <v>Papel tapiz dúplex H</v>
          </cell>
          <cell r="C178" t="str">
            <v>Rl</v>
          </cell>
          <cell r="D178">
            <v>0</v>
          </cell>
          <cell r="E178">
            <v>25000</v>
          </cell>
        </row>
        <row r="179">
          <cell r="A179" t="str">
            <v>AZ7190</v>
          </cell>
          <cell r="B179" t="str">
            <v>Fórmica plástica 4' x B'  colores surtidos</v>
          </cell>
          <cell r="C179" t="str">
            <v>U</v>
          </cell>
          <cell r="D179">
            <v>0</v>
          </cell>
          <cell r="E179">
            <v>25000</v>
          </cell>
        </row>
        <row r="180">
          <cell r="A180" t="str">
            <v>AZ7200</v>
          </cell>
          <cell r="B180" t="str">
            <v>Cemento plástico</v>
          </cell>
          <cell r="C180" t="str">
            <v>Lb</v>
          </cell>
          <cell r="D180">
            <v>0</v>
          </cell>
          <cell r="E180">
            <v>25000</v>
          </cell>
        </row>
        <row r="181">
          <cell r="A181" t="str">
            <v>AZ7203</v>
          </cell>
          <cell r="B181" t="str">
            <v>Prokrete  R</v>
          </cell>
          <cell r="C181" t="str">
            <v>gl</v>
          </cell>
          <cell r="D181">
            <v>0</v>
          </cell>
          <cell r="E181">
            <v>25000</v>
          </cell>
        </row>
        <row r="182">
          <cell r="A182" t="str">
            <v>AZ7204</v>
          </cell>
          <cell r="B182" t="str">
            <v>Prokrete  N</v>
          </cell>
          <cell r="C182" t="str">
            <v>gl</v>
          </cell>
          <cell r="D182">
            <v>0</v>
          </cell>
          <cell r="E182">
            <v>25000</v>
          </cell>
        </row>
        <row r="183">
          <cell r="A183" t="str">
            <v>AZ7208</v>
          </cell>
          <cell r="B183" t="str">
            <v>Prokrete 100  R</v>
          </cell>
          <cell r="C183" t="str">
            <v>gl</v>
          </cell>
          <cell r="D183">
            <v>0</v>
          </cell>
          <cell r="E183">
            <v>25000</v>
          </cell>
        </row>
        <row r="184">
          <cell r="A184" t="str">
            <v>AZ7210</v>
          </cell>
          <cell r="B184" t="str">
            <v>Porcelana en polvo blanca</v>
          </cell>
          <cell r="C184" t="str">
            <v>Lb</v>
          </cell>
          <cell r="D184">
            <v>0</v>
          </cell>
          <cell r="E184">
            <v>25000</v>
          </cell>
        </row>
        <row r="185">
          <cell r="A185" t="str">
            <v>PS8000</v>
          </cell>
          <cell r="B185" t="str">
            <v>BALDOSAS Y RECUBRIMIENTOS PARA PISOS</v>
          </cell>
          <cell r="D185">
            <v>0</v>
          </cell>
          <cell r="E185">
            <v>25000</v>
          </cell>
        </row>
        <row r="186">
          <cell r="A186" t="str">
            <v>PS8010</v>
          </cell>
          <cell r="B186" t="str">
            <v>Blanca grano piedra  3-4   30x30</v>
          </cell>
          <cell r="C186" t="str">
            <v>M²</v>
          </cell>
          <cell r="D186">
            <v>0</v>
          </cell>
          <cell r="E186">
            <v>25000</v>
          </cell>
        </row>
        <row r="187">
          <cell r="A187" t="str">
            <v>PS8020</v>
          </cell>
          <cell r="B187" t="str">
            <v>Blanca grano piedra  3-4   50x50</v>
          </cell>
          <cell r="C187" t="str">
            <v>M²</v>
          </cell>
          <cell r="D187">
            <v>0</v>
          </cell>
          <cell r="E187">
            <v>25000</v>
          </cell>
        </row>
        <row r="188">
          <cell r="A188" t="str">
            <v>PS8030</v>
          </cell>
          <cell r="B188" t="str">
            <v>Gris grano piedra   30x30</v>
          </cell>
          <cell r="C188" t="str">
            <v>M²</v>
          </cell>
          <cell r="D188">
            <v>0</v>
          </cell>
          <cell r="E188">
            <v>25000</v>
          </cell>
        </row>
        <row r="189">
          <cell r="A189" t="str">
            <v>PS8040</v>
          </cell>
          <cell r="B189" t="str">
            <v>Gris grano piedra   50x50</v>
          </cell>
          <cell r="C189" t="str">
            <v>M²</v>
          </cell>
          <cell r="D189">
            <v>0</v>
          </cell>
          <cell r="E189">
            <v>25000</v>
          </cell>
        </row>
        <row r="190">
          <cell r="A190" t="str">
            <v>PS8050</v>
          </cell>
          <cell r="B190" t="str">
            <v>Blanca grano piedra 2   30x30</v>
          </cell>
          <cell r="C190" t="str">
            <v>M²</v>
          </cell>
          <cell r="D190">
            <v>0</v>
          </cell>
          <cell r="E190">
            <v>25000</v>
          </cell>
        </row>
        <row r="191">
          <cell r="A191" t="str">
            <v>PS8060</v>
          </cell>
          <cell r="B191" t="str">
            <v>Blanca grano piedra 2   50x50</v>
          </cell>
          <cell r="C191" t="str">
            <v>M²</v>
          </cell>
          <cell r="D191">
            <v>0</v>
          </cell>
          <cell r="E191">
            <v>25000</v>
          </cell>
        </row>
        <row r="192">
          <cell r="A192" t="str">
            <v>PS8068</v>
          </cell>
          <cell r="B192" t="str">
            <v>Baldosa gres natural 40x40</v>
          </cell>
          <cell r="C192" t="str">
            <v>M²</v>
          </cell>
          <cell r="D192">
            <v>0</v>
          </cell>
          <cell r="E192">
            <v>25000</v>
          </cell>
        </row>
        <row r="193">
          <cell r="A193" t="str">
            <v>PS8069</v>
          </cell>
          <cell r="B193" t="str">
            <v>Baldosa gres natural 30x30</v>
          </cell>
          <cell r="C193" t="str">
            <v>M²</v>
          </cell>
          <cell r="D193">
            <v>0</v>
          </cell>
          <cell r="E193">
            <v>25000</v>
          </cell>
        </row>
        <row r="194">
          <cell r="A194" t="str">
            <v>PS8070</v>
          </cell>
          <cell r="B194" t="str">
            <v>Gris grano piedra 2  30x30</v>
          </cell>
          <cell r="C194" t="str">
            <v>M²</v>
          </cell>
          <cell r="D194">
            <v>0</v>
          </cell>
          <cell r="E194">
            <v>25000</v>
          </cell>
        </row>
        <row r="195">
          <cell r="A195" t="str">
            <v>PS8071</v>
          </cell>
          <cell r="B195" t="str">
            <v xml:space="preserve">Baldosa granito 30 x 30 </v>
          </cell>
          <cell r="C195" t="str">
            <v>M²</v>
          </cell>
          <cell r="D195">
            <v>0</v>
          </cell>
          <cell r="E195">
            <v>25000</v>
          </cell>
        </row>
        <row r="196">
          <cell r="A196" t="str">
            <v>PS8080</v>
          </cell>
          <cell r="B196" t="str">
            <v>Blanca grano mármol 3-4  30x30</v>
          </cell>
          <cell r="C196" t="str">
            <v>M²</v>
          </cell>
          <cell r="D196">
            <v>0</v>
          </cell>
          <cell r="E196">
            <v>25000</v>
          </cell>
        </row>
        <row r="197">
          <cell r="A197" t="str">
            <v>PS8090</v>
          </cell>
          <cell r="B197" t="str">
            <v>Blanca grano mármol 3-4   50x50</v>
          </cell>
          <cell r="C197" t="str">
            <v>M²</v>
          </cell>
          <cell r="D197">
            <v>0</v>
          </cell>
          <cell r="E197">
            <v>25000</v>
          </cell>
        </row>
        <row r="198">
          <cell r="A198" t="str">
            <v>PS8100</v>
          </cell>
          <cell r="B198" t="str">
            <v>Blanca de grano de marmol 5-6    (50x50)</v>
          </cell>
          <cell r="C198" t="str">
            <v>M²</v>
          </cell>
          <cell r="D198">
            <v>0</v>
          </cell>
          <cell r="E198">
            <v>25000</v>
          </cell>
        </row>
        <row r="199">
          <cell r="A199" t="str">
            <v>PS8101</v>
          </cell>
          <cell r="B199" t="str">
            <v>Baldosa de gris vitrificado  (40x40)</v>
          </cell>
          <cell r="C199" t="str">
            <v>M²</v>
          </cell>
          <cell r="D199">
            <v>0</v>
          </cell>
          <cell r="E199">
            <v>25000</v>
          </cell>
        </row>
        <row r="200">
          <cell r="A200" t="str">
            <v>PS8110</v>
          </cell>
          <cell r="B200" t="str">
            <v>Antideslizante roja  (30x30)</v>
          </cell>
          <cell r="C200" t="str">
            <v>M²</v>
          </cell>
          <cell r="D200">
            <v>0</v>
          </cell>
          <cell r="E200">
            <v>25000</v>
          </cell>
        </row>
        <row r="201">
          <cell r="A201" t="str">
            <v>PS8120</v>
          </cell>
          <cell r="B201" t="str">
            <v>Antideslizante amarilla  (30x30)</v>
          </cell>
          <cell r="C201" t="str">
            <v>M²</v>
          </cell>
          <cell r="D201">
            <v>0</v>
          </cell>
          <cell r="E201">
            <v>25000</v>
          </cell>
        </row>
        <row r="202">
          <cell r="A202" t="str">
            <v>PS8130</v>
          </cell>
          <cell r="B202" t="str">
            <v>Antideslizante blanca   (30x30)</v>
          </cell>
          <cell r="C202" t="str">
            <v>M²</v>
          </cell>
          <cell r="D202">
            <v>0</v>
          </cell>
          <cell r="E202">
            <v>25000</v>
          </cell>
        </row>
        <row r="203">
          <cell r="A203" t="str">
            <v>PS8140</v>
          </cell>
          <cell r="B203" t="str">
            <v>Antideslizante gris   (30x30)</v>
          </cell>
          <cell r="C203" t="str">
            <v>M²</v>
          </cell>
          <cell r="D203">
            <v>0</v>
          </cell>
          <cell r="E203">
            <v>25000</v>
          </cell>
        </row>
        <row r="204">
          <cell r="A204" t="str">
            <v>PS8150</v>
          </cell>
          <cell r="B204" t="str">
            <v>Marmettone  (15x30)</v>
          </cell>
          <cell r="C204" t="str">
            <v>M²</v>
          </cell>
          <cell r="D204">
            <v>0</v>
          </cell>
          <cell r="E204">
            <v>25000</v>
          </cell>
        </row>
        <row r="205">
          <cell r="A205" t="str">
            <v>PS8160</v>
          </cell>
          <cell r="B205" t="str">
            <v>Mármol blanco    (15x30)</v>
          </cell>
          <cell r="C205" t="str">
            <v>M²</v>
          </cell>
          <cell r="D205">
            <v>0</v>
          </cell>
          <cell r="E205">
            <v>25000</v>
          </cell>
        </row>
        <row r="206">
          <cell r="A206" t="str">
            <v>PS8163</v>
          </cell>
          <cell r="B206" t="str">
            <v>Marmolina</v>
          </cell>
          <cell r="C206" t="str">
            <v>lb</v>
          </cell>
          <cell r="D206">
            <v>0</v>
          </cell>
          <cell r="E206">
            <v>25000</v>
          </cell>
        </row>
        <row r="207">
          <cell r="A207" t="str">
            <v>PS8164</v>
          </cell>
          <cell r="B207" t="str">
            <v>Marmol sintetico (1.00 x 0.56)</v>
          </cell>
          <cell r="C207" t="str">
            <v>ml</v>
          </cell>
          <cell r="D207">
            <v>0</v>
          </cell>
          <cell r="E207">
            <v>25000</v>
          </cell>
        </row>
        <row r="208">
          <cell r="A208" t="str">
            <v>PS8166</v>
          </cell>
          <cell r="B208" t="str">
            <v>Alfombra bucle plano</v>
          </cell>
          <cell r="C208" t="str">
            <v>M²</v>
          </cell>
          <cell r="D208">
            <v>0</v>
          </cell>
          <cell r="E208">
            <v>25000</v>
          </cell>
        </row>
        <row r="209">
          <cell r="A209" t="str">
            <v>PS8170</v>
          </cell>
          <cell r="B209" t="str">
            <v>Vinyl paraca, parquepak, futura e=1,6mm</v>
          </cell>
          <cell r="C209" t="str">
            <v>M²</v>
          </cell>
          <cell r="D209">
            <v>0</v>
          </cell>
          <cell r="E209">
            <v>25000</v>
          </cell>
        </row>
        <row r="210">
          <cell r="A210" t="str">
            <v>PS8180</v>
          </cell>
          <cell r="B210" t="str">
            <v>Vinyl paraca, parquepak, futura e=3,2mm</v>
          </cell>
          <cell r="C210" t="str">
            <v>M²</v>
          </cell>
          <cell r="D210">
            <v>0</v>
          </cell>
          <cell r="E210">
            <v>25000</v>
          </cell>
        </row>
        <row r="211">
          <cell r="A211" t="str">
            <v>PS8181</v>
          </cell>
          <cell r="B211" t="str">
            <v>Polvo de fraguar</v>
          </cell>
          <cell r="C211" t="str">
            <v>kg.</v>
          </cell>
          <cell r="D211">
            <v>0</v>
          </cell>
          <cell r="E211">
            <v>25000</v>
          </cell>
        </row>
        <row r="212">
          <cell r="A212" t="str">
            <v>VV8200</v>
          </cell>
          <cell r="B212" t="str">
            <v>VARIOS</v>
          </cell>
          <cell r="D212">
            <v>0</v>
          </cell>
          <cell r="E212">
            <v>25000</v>
          </cell>
        </row>
        <row r="213">
          <cell r="A213" t="str">
            <v>VV8201</v>
          </cell>
          <cell r="B213" t="str">
            <v>Net con seguridad (0.70x9.00)</v>
          </cell>
          <cell r="C213" t="str">
            <v>M</v>
          </cell>
          <cell r="D213">
            <v>0</v>
          </cell>
          <cell r="E213">
            <v>25000</v>
          </cell>
        </row>
        <row r="214">
          <cell r="A214" t="str">
            <v>VV8202</v>
          </cell>
          <cell r="B214" t="str">
            <v>Net (0.60x0.80)</v>
          </cell>
          <cell r="C214" t="str">
            <v>U</v>
          </cell>
          <cell r="D214">
            <v>0</v>
          </cell>
          <cell r="E214">
            <v>25000</v>
          </cell>
        </row>
        <row r="215">
          <cell r="A215" t="str">
            <v>VV8203</v>
          </cell>
          <cell r="B215" t="str">
            <v>Molduras, reglas, etc</v>
          </cell>
          <cell r="C215" t="str">
            <v>M</v>
          </cell>
          <cell r="D215">
            <v>0</v>
          </cell>
          <cell r="E215">
            <v>25000</v>
          </cell>
        </row>
        <row r="216">
          <cell r="A216" t="str">
            <v>VV8204</v>
          </cell>
          <cell r="B216" t="str">
            <v>Cadenas 5/16"</v>
          </cell>
          <cell r="C216" t="str">
            <v>M</v>
          </cell>
          <cell r="D216">
            <v>0</v>
          </cell>
          <cell r="E216">
            <v>25000</v>
          </cell>
        </row>
        <row r="217">
          <cell r="A217" t="str">
            <v>VV8205</v>
          </cell>
          <cell r="B217" t="str">
            <v>Red de tenis</v>
          </cell>
          <cell r="C217" t="str">
            <v>M²</v>
          </cell>
          <cell r="D217">
            <v>0</v>
          </cell>
          <cell r="E217">
            <v>25000</v>
          </cell>
        </row>
        <row r="218">
          <cell r="A218" t="str">
            <v>VV8206</v>
          </cell>
          <cell r="B218" t="str">
            <v>diesel</v>
          </cell>
          <cell r="C218" t="str">
            <v>Gln</v>
          </cell>
          <cell r="D218">
            <v>0.6</v>
          </cell>
          <cell r="E218">
            <v>25000</v>
          </cell>
          <cell r="F218">
            <v>15000</v>
          </cell>
        </row>
        <row r="219">
          <cell r="A219" t="str">
            <v>VV8207</v>
          </cell>
          <cell r="B219" t="str">
            <v>cepillo metálico</v>
          </cell>
          <cell r="C219" t="str">
            <v>U</v>
          </cell>
          <cell r="D219">
            <v>0.6</v>
          </cell>
          <cell r="E219">
            <v>25001</v>
          </cell>
          <cell r="F219">
            <v>15001</v>
          </cell>
        </row>
        <row r="220">
          <cell r="A220" t="str">
            <v>VV8208</v>
          </cell>
          <cell r="B220" t="str">
            <v>espátula</v>
          </cell>
          <cell r="C220" t="str">
            <v>U</v>
          </cell>
          <cell r="D220">
            <v>0.6</v>
          </cell>
          <cell r="E220">
            <v>25002</v>
          </cell>
          <cell r="F220">
            <v>15002</v>
          </cell>
        </row>
        <row r="221">
          <cell r="A221" t="str">
            <v>VV8209</v>
          </cell>
          <cell r="B221" t="str">
            <v>picota</v>
          </cell>
          <cell r="C221" t="str">
            <v>U</v>
          </cell>
          <cell r="D221">
            <v>4</v>
          </cell>
          <cell r="E221">
            <v>25003</v>
          </cell>
          <cell r="F221">
            <v>15003</v>
          </cell>
        </row>
        <row r="222">
          <cell r="A222" t="str">
            <v>VV8210</v>
          </cell>
          <cell r="B222" t="str">
            <v>Wype</v>
          </cell>
          <cell r="C222" t="str">
            <v>Lba</v>
          </cell>
          <cell r="D222">
            <v>0.8</v>
          </cell>
          <cell r="E222">
            <v>25004</v>
          </cell>
          <cell r="F222">
            <v>15004</v>
          </cell>
        </row>
        <row r="223">
          <cell r="A223" t="str">
            <v>PS8000</v>
          </cell>
          <cell r="B223" t="str">
            <v>BALDOSAS Y RECUBRIMIENTOS PARA PISOS</v>
          </cell>
          <cell r="D223">
            <v>0</v>
          </cell>
          <cell r="E223">
            <v>25000</v>
          </cell>
        </row>
        <row r="224">
          <cell r="A224" t="str">
            <v>PS8230</v>
          </cell>
          <cell r="B224" t="str">
            <v>Ceramica (10x20) Graniti superior tono suave</v>
          </cell>
          <cell r="C224" t="str">
            <v>M²</v>
          </cell>
          <cell r="D224">
            <v>0</v>
          </cell>
          <cell r="E224">
            <v>25000</v>
          </cell>
        </row>
        <row r="225">
          <cell r="A225" t="str">
            <v>PS8270</v>
          </cell>
          <cell r="B225" t="str">
            <v>Ceramica (40x40) Performance superior</v>
          </cell>
          <cell r="C225" t="str">
            <v>M²</v>
          </cell>
          <cell r="D225">
            <v>0</v>
          </cell>
          <cell r="E225">
            <v>25000</v>
          </cell>
        </row>
        <row r="226">
          <cell r="A226" t="str">
            <v>PS8274</v>
          </cell>
          <cell r="B226" t="str">
            <v>Keramicos Gamma (25x25) gris</v>
          </cell>
          <cell r="C226" t="str">
            <v>M²</v>
          </cell>
          <cell r="D226">
            <v>0</v>
          </cell>
          <cell r="E226">
            <v>25000</v>
          </cell>
        </row>
        <row r="227">
          <cell r="A227" t="str">
            <v>PS8280</v>
          </cell>
          <cell r="B227" t="str">
            <v>Parquet teca</v>
          </cell>
          <cell r="C227" t="str">
            <v>M²</v>
          </cell>
          <cell r="D227">
            <v>0</v>
          </cell>
          <cell r="E227">
            <v>25000</v>
          </cell>
        </row>
        <row r="228">
          <cell r="A228" t="str">
            <v>PS8295</v>
          </cell>
          <cell r="B228" t="str">
            <v>Pegamento asfaltico</v>
          </cell>
          <cell r="C228" t="str">
            <v>gln</v>
          </cell>
          <cell r="D228">
            <v>0</v>
          </cell>
          <cell r="E228">
            <v>25000</v>
          </cell>
        </row>
        <row r="229">
          <cell r="A229" t="str">
            <v>PS8296</v>
          </cell>
          <cell r="B229" t="str">
            <v>Piedra Gris "Cuencana"</v>
          </cell>
          <cell r="C229" t="str">
            <v>M²</v>
          </cell>
          <cell r="D229">
            <v>0</v>
          </cell>
          <cell r="E229">
            <v>25000</v>
          </cell>
        </row>
        <row r="230">
          <cell r="A230" t="str">
            <v>BL9000</v>
          </cell>
          <cell r="B230" t="str">
            <v>BLOQUES Y LADRILLOS</v>
          </cell>
          <cell r="D230">
            <v>0</v>
          </cell>
          <cell r="E230">
            <v>25000</v>
          </cell>
        </row>
        <row r="231">
          <cell r="A231" t="str">
            <v>BL9010</v>
          </cell>
          <cell r="B231" t="str">
            <v>Bloque Pesado de hormigón 9x19x39</v>
          </cell>
          <cell r="C231" t="str">
            <v>U</v>
          </cell>
          <cell r="D231">
            <v>0.3</v>
          </cell>
          <cell r="E231">
            <v>25000</v>
          </cell>
        </row>
        <row r="232">
          <cell r="A232" t="str">
            <v>BL9030</v>
          </cell>
          <cell r="B232" t="str">
            <v>Bloque pesado P-11 14x19x39 de cemento</v>
          </cell>
          <cell r="C232" t="str">
            <v>U</v>
          </cell>
          <cell r="D232">
            <v>0</v>
          </cell>
          <cell r="E232">
            <v>25000</v>
          </cell>
        </row>
        <row r="233">
          <cell r="A233" t="str">
            <v>BL9060</v>
          </cell>
          <cell r="B233" t="str">
            <v>Bloque liviano PL-9, 9x19x39, de cemento</v>
          </cell>
          <cell r="C233" t="str">
            <v>U</v>
          </cell>
          <cell r="D233">
            <v>0</v>
          </cell>
          <cell r="E233">
            <v>25000</v>
          </cell>
        </row>
        <row r="234">
          <cell r="A234" t="str">
            <v>BL9070</v>
          </cell>
          <cell r="B234" t="str">
            <v>Bloque liviano 14x19x39 cajonetas, LL-14</v>
          </cell>
          <cell r="C234" t="str">
            <v>U</v>
          </cell>
          <cell r="D234">
            <v>0</v>
          </cell>
          <cell r="E234">
            <v>25000</v>
          </cell>
        </row>
        <row r="235">
          <cell r="A235" t="str">
            <v>BL9080</v>
          </cell>
          <cell r="B235" t="str">
            <v>Bloque liviano19x19x39 cajonetas, LL-19, de cemento</v>
          </cell>
          <cell r="C235" t="str">
            <v>U</v>
          </cell>
          <cell r="D235">
            <v>0</v>
          </cell>
          <cell r="E235">
            <v>25000</v>
          </cell>
        </row>
        <row r="236">
          <cell r="A236" t="str">
            <v>BL9081</v>
          </cell>
          <cell r="B236" t="str">
            <v>Bloque liviano cajoneta</v>
          </cell>
          <cell r="C236" t="str">
            <v>U</v>
          </cell>
          <cell r="D236">
            <v>0</v>
          </cell>
          <cell r="E236">
            <v>25000</v>
          </cell>
        </row>
        <row r="237">
          <cell r="A237" t="str">
            <v>BL9089</v>
          </cell>
          <cell r="B237" t="str">
            <v>Bloque Alfadomus Economico R 6,5x17x40  (15/m2)</v>
          </cell>
          <cell r="C237" t="str">
            <v>U</v>
          </cell>
          <cell r="D237">
            <v>0</v>
          </cell>
          <cell r="E237">
            <v>25000</v>
          </cell>
        </row>
        <row r="238">
          <cell r="A238" t="str">
            <v>BL9090</v>
          </cell>
          <cell r="B238" t="str">
            <v>Bloque de arcilla 20x20x41</v>
          </cell>
          <cell r="C238" t="str">
            <v>U</v>
          </cell>
          <cell r="D238">
            <v>0.64</v>
          </cell>
          <cell r="E238">
            <v>25001</v>
          </cell>
        </row>
        <row r="239">
          <cell r="A239" t="str">
            <v>BL9100</v>
          </cell>
          <cell r="B239" t="str">
            <v>Bloque 8huecos, rayado de arcilla 10x20x40 (12,5/m2)</v>
          </cell>
          <cell r="C239" t="str">
            <v>U</v>
          </cell>
          <cell r="D239">
            <v>0</v>
          </cell>
          <cell r="E239">
            <v>25000</v>
          </cell>
        </row>
        <row r="240">
          <cell r="A240" t="str">
            <v>BL9101</v>
          </cell>
          <cell r="B240" t="str">
            <v>Bloque 4 huecos, rayado de arcilla 8x20x40 (12,5/m2)</v>
          </cell>
          <cell r="C240" t="str">
            <v>U</v>
          </cell>
          <cell r="D240">
            <v>0</v>
          </cell>
          <cell r="E240">
            <v>25000</v>
          </cell>
        </row>
        <row r="241">
          <cell r="A241" t="str">
            <v>BL9102</v>
          </cell>
          <cell r="B241" t="str">
            <v>Bloque ornamental 30x30x10 #2</v>
          </cell>
          <cell r="C241" t="str">
            <v>U</v>
          </cell>
          <cell r="D241">
            <v>0</v>
          </cell>
          <cell r="E241">
            <v>25000</v>
          </cell>
        </row>
        <row r="242">
          <cell r="A242" t="str">
            <v>BL9103</v>
          </cell>
          <cell r="B242" t="str">
            <v>Bloque ornamental 20x20x10 (color ladrillo natural)</v>
          </cell>
          <cell r="C242" t="str">
            <v>U</v>
          </cell>
          <cell r="D242">
            <v>0</v>
          </cell>
          <cell r="E242">
            <v>25000</v>
          </cell>
        </row>
        <row r="243">
          <cell r="A243" t="str">
            <v>BL9104</v>
          </cell>
          <cell r="B243" t="str">
            <v>Ladrillo triturado (Incluye transporte)</v>
          </cell>
          <cell r="C243" t="str">
            <v>M³</v>
          </cell>
          <cell r="D243">
            <v>0</v>
          </cell>
          <cell r="E243">
            <v>25000</v>
          </cell>
        </row>
        <row r="244">
          <cell r="A244" t="str">
            <v>BL9130</v>
          </cell>
          <cell r="B244" t="str">
            <v>Ladrillo chico</v>
          </cell>
          <cell r="C244" t="str">
            <v>millar</v>
          </cell>
          <cell r="D244">
            <v>0</v>
          </cell>
          <cell r="E244">
            <v>25000</v>
          </cell>
        </row>
        <row r="245">
          <cell r="A245" t="str">
            <v>BL9140</v>
          </cell>
          <cell r="B245" t="str">
            <v>Ladrillo corriente (Payo)</v>
          </cell>
          <cell r="C245" t="str">
            <v>millar</v>
          </cell>
          <cell r="D245">
            <v>0</v>
          </cell>
          <cell r="E245">
            <v>25000</v>
          </cell>
        </row>
        <row r="246">
          <cell r="A246" t="str">
            <v>BL9141</v>
          </cell>
          <cell r="B246" t="str">
            <v>Polvo de ladrillo</v>
          </cell>
          <cell r="C246" t="str">
            <v>M³</v>
          </cell>
          <cell r="D246">
            <v>0</v>
          </cell>
          <cell r="E246">
            <v>25000</v>
          </cell>
        </row>
        <row r="247">
          <cell r="A247" t="str">
            <v>BL9142</v>
          </cell>
          <cell r="B247" t="str">
            <v>Bloque piedra pomez 10x20x39</v>
          </cell>
          <cell r="C247" t="str">
            <v>U</v>
          </cell>
          <cell r="D247">
            <v>0</v>
          </cell>
          <cell r="E247">
            <v>25000</v>
          </cell>
        </row>
        <row r="248">
          <cell r="A248" t="str">
            <v>BL9150</v>
          </cell>
          <cell r="B248" t="str">
            <v>JARDINERIA</v>
          </cell>
          <cell r="D248">
            <v>0</v>
          </cell>
          <cell r="E248">
            <v>25000</v>
          </cell>
        </row>
        <row r="249">
          <cell r="A249" t="str">
            <v>BL9151</v>
          </cell>
          <cell r="B249" t="str">
            <v>Tierra vegetal (Incl. Transporte)</v>
          </cell>
          <cell r="C249" t="str">
            <v>M³</v>
          </cell>
          <cell r="D249">
            <v>0</v>
          </cell>
          <cell r="E249">
            <v>25000</v>
          </cell>
        </row>
        <row r="250">
          <cell r="A250" t="str">
            <v>BL9152</v>
          </cell>
          <cell r="B250" t="str">
            <v>Arcilla limosa (Incl. Transporte)</v>
          </cell>
          <cell r="C250" t="str">
            <v>M³</v>
          </cell>
          <cell r="D250">
            <v>0</v>
          </cell>
          <cell r="E250">
            <v>25000</v>
          </cell>
        </row>
        <row r="251">
          <cell r="A251" t="str">
            <v>BL9153</v>
          </cell>
          <cell r="B251" t="str">
            <v>Abono animal</v>
          </cell>
          <cell r="C251" t="str">
            <v>M³</v>
          </cell>
          <cell r="D251">
            <v>0</v>
          </cell>
          <cell r="E251">
            <v>25000</v>
          </cell>
        </row>
        <row r="252">
          <cell r="A252" t="str">
            <v>BL9154</v>
          </cell>
          <cell r="B252" t="str">
            <v>Acacia macrantha (aromo)</v>
          </cell>
          <cell r="C252" t="str">
            <v>U</v>
          </cell>
          <cell r="D252">
            <v>0</v>
          </cell>
          <cell r="E252">
            <v>25000</v>
          </cell>
        </row>
        <row r="253">
          <cell r="A253" t="str">
            <v>BL9155</v>
          </cell>
          <cell r="B253" t="str">
            <v>Jacaranda mimosaefolia (acacia azul)</v>
          </cell>
          <cell r="C253" t="str">
            <v>U</v>
          </cell>
          <cell r="D253">
            <v>0</v>
          </cell>
          <cell r="E253">
            <v>25000</v>
          </cell>
        </row>
        <row r="254">
          <cell r="A254" t="str">
            <v>BL9156</v>
          </cell>
          <cell r="B254" t="str">
            <v>Cassia fístula (acacia amarilla)</v>
          </cell>
          <cell r="C254" t="str">
            <v>U</v>
          </cell>
          <cell r="D254">
            <v>0</v>
          </cell>
          <cell r="E254">
            <v>25000</v>
          </cell>
        </row>
        <row r="255">
          <cell r="A255" t="str">
            <v>BL9157</v>
          </cell>
          <cell r="B255" t="str">
            <v>Pritchardía pacífica (palma abanico)</v>
          </cell>
          <cell r="C255" t="str">
            <v>U</v>
          </cell>
          <cell r="D255">
            <v>0</v>
          </cell>
          <cell r="E255">
            <v>25000</v>
          </cell>
        </row>
        <row r="256">
          <cell r="A256" t="str">
            <v>BL9158</v>
          </cell>
          <cell r="B256" t="str">
            <v>Allamandra violácea (campana rosada)</v>
          </cell>
          <cell r="C256" t="str">
            <v>U</v>
          </cell>
          <cell r="D256">
            <v>0</v>
          </cell>
          <cell r="E256">
            <v>25000</v>
          </cell>
        </row>
        <row r="257">
          <cell r="A257" t="str">
            <v>BL9159</v>
          </cell>
          <cell r="B257" t="str">
            <v>Allamandra cathartica grandiflora (campana amarilla)</v>
          </cell>
          <cell r="C257" t="str">
            <v>U</v>
          </cell>
          <cell r="D257">
            <v>0</v>
          </cell>
          <cell r="E257">
            <v>25000</v>
          </cell>
        </row>
        <row r="258">
          <cell r="A258" t="str">
            <v>BL9160</v>
          </cell>
          <cell r="B258" t="str">
            <v>Ginger purpurata (ginger rojo)</v>
          </cell>
          <cell r="C258" t="str">
            <v>U</v>
          </cell>
          <cell r="D258">
            <v>0</v>
          </cell>
          <cell r="E258">
            <v>25000</v>
          </cell>
        </row>
        <row r="259">
          <cell r="A259" t="str">
            <v>BL9161</v>
          </cell>
          <cell r="B259" t="str">
            <v>Alphinia variegata (alpinia amarilla)</v>
          </cell>
          <cell r="C259" t="str">
            <v>U</v>
          </cell>
          <cell r="D259">
            <v>0</v>
          </cell>
          <cell r="E259">
            <v>25000</v>
          </cell>
        </row>
        <row r="260">
          <cell r="A260" t="str">
            <v>BL9162</v>
          </cell>
          <cell r="B260" t="str">
            <v>Helicóneas enanas</v>
          </cell>
          <cell r="C260" t="str">
            <v>U</v>
          </cell>
          <cell r="D260">
            <v>0</v>
          </cell>
          <cell r="E260">
            <v>25000</v>
          </cell>
        </row>
        <row r="261">
          <cell r="A261" t="str">
            <v>BL9163</v>
          </cell>
          <cell r="B261" t="str">
            <v>Polyscias balfourrama (aralias)</v>
          </cell>
          <cell r="C261" t="str">
            <v>U</v>
          </cell>
          <cell r="D261">
            <v>0</v>
          </cell>
          <cell r="E261">
            <v>25000</v>
          </cell>
        </row>
        <row r="262">
          <cell r="A262" t="str">
            <v>BL9164</v>
          </cell>
          <cell r="B262" t="str">
            <v>Polyscias fructicosa (aralias hoja Fina)</v>
          </cell>
          <cell r="C262" t="str">
            <v>U</v>
          </cell>
          <cell r="D262">
            <v>0</v>
          </cell>
          <cell r="E262">
            <v>25000</v>
          </cell>
        </row>
        <row r="263">
          <cell r="A263" t="str">
            <v>BL9165</v>
          </cell>
          <cell r="B263" t="str">
            <v>Cannas (platanillos)</v>
          </cell>
          <cell r="C263" t="str">
            <v>U</v>
          </cell>
          <cell r="D263">
            <v>0</v>
          </cell>
          <cell r="E263">
            <v>25000</v>
          </cell>
        </row>
        <row r="264">
          <cell r="A264" t="str">
            <v>BL9166</v>
          </cell>
          <cell r="B264" t="str">
            <v>Setcresea púrpura (corazón morado)</v>
          </cell>
          <cell r="C264" t="str">
            <v>U</v>
          </cell>
          <cell r="D264">
            <v>0</v>
          </cell>
          <cell r="E264">
            <v>25000</v>
          </cell>
        </row>
        <row r="265">
          <cell r="A265" t="str">
            <v>BL9167</v>
          </cell>
          <cell r="B265" t="str">
            <v>Dichondra micrantha (césped chino)</v>
          </cell>
          <cell r="C265" t="str">
            <v>M²</v>
          </cell>
          <cell r="D265">
            <v>0</v>
          </cell>
          <cell r="E265">
            <v>25000</v>
          </cell>
        </row>
        <row r="266">
          <cell r="A266" t="str">
            <v>BL9168</v>
          </cell>
          <cell r="B266" t="str">
            <v>Alternanthera bettzickiana (patita de paloma)</v>
          </cell>
          <cell r="C266" t="str">
            <v>U</v>
          </cell>
          <cell r="D266">
            <v>0</v>
          </cell>
          <cell r="E266">
            <v>25000</v>
          </cell>
        </row>
        <row r="267">
          <cell r="A267" t="str">
            <v>BL9169</v>
          </cell>
          <cell r="B267" t="str">
            <v>Stenotaparum secundatum (césped San Agustín)</v>
          </cell>
          <cell r="C267" t="str">
            <v>M²</v>
          </cell>
          <cell r="D267">
            <v>0</v>
          </cell>
          <cell r="E267">
            <v>25000</v>
          </cell>
        </row>
        <row r="268">
          <cell r="A268" t="str">
            <v>BL9170</v>
          </cell>
          <cell r="B268" t="str">
            <v>Terminala catappa (almendro)</v>
          </cell>
          <cell r="C268" t="str">
            <v>U</v>
          </cell>
          <cell r="D268">
            <v>0</v>
          </cell>
          <cell r="E268">
            <v>25000</v>
          </cell>
        </row>
        <row r="269">
          <cell r="A269" t="str">
            <v>BL9171</v>
          </cell>
          <cell r="B269" t="str">
            <v>Plumería rubra (suche rosa)</v>
          </cell>
          <cell r="C269" t="str">
            <v>U</v>
          </cell>
          <cell r="D269">
            <v>0</v>
          </cell>
          <cell r="E269">
            <v>25000</v>
          </cell>
        </row>
        <row r="270">
          <cell r="A270" t="str">
            <v>BL9172</v>
          </cell>
          <cell r="B270" t="str">
            <v>Salix babilónica (sauce llorón)</v>
          </cell>
          <cell r="C270" t="str">
            <v>U</v>
          </cell>
          <cell r="D270">
            <v>0</v>
          </cell>
          <cell r="E270">
            <v>25000</v>
          </cell>
        </row>
        <row r="271">
          <cell r="A271" t="str">
            <v>BL9173</v>
          </cell>
          <cell r="B271" t="str">
            <v>Vitex gigantea (pechiche)</v>
          </cell>
          <cell r="C271" t="str">
            <v>U</v>
          </cell>
          <cell r="D271">
            <v>0</v>
          </cell>
          <cell r="E271">
            <v>25000</v>
          </cell>
        </row>
        <row r="272">
          <cell r="A272" t="str">
            <v>BL9174</v>
          </cell>
          <cell r="B272" t="str">
            <v>Albizia guachapeli (guachapelí)</v>
          </cell>
          <cell r="C272" t="str">
            <v>U</v>
          </cell>
          <cell r="D272">
            <v>0</v>
          </cell>
          <cell r="E272">
            <v>25000</v>
          </cell>
        </row>
        <row r="273">
          <cell r="A273" t="str">
            <v>BL9175</v>
          </cell>
          <cell r="B273" t="str">
            <v>Veitchia merrilli (palma botella)</v>
          </cell>
          <cell r="C273" t="str">
            <v>U</v>
          </cell>
          <cell r="D273">
            <v>0</v>
          </cell>
          <cell r="E273">
            <v>25000</v>
          </cell>
        </row>
        <row r="274">
          <cell r="A274" t="str">
            <v>BL9176</v>
          </cell>
          <cell r="B274" t="str">
            <v>Bougainvillea glabra (flor de verano)</v>
          </cell>
          <cell r="C274" t="str">
            <v>U</v>
          </cell>
          <cell r="D274">
            <v>0</v>
          </cell>
          <cell r="E274">
            <v>25000</v>
          </cell>
        </row>
        <row r="275">
          <cell r="A275" t="str">
            <v>BL9177</v>
          </cell>
          <cell r="B275" t="str">
            <v>Caladium hibridus (caladium)</v>
          </cell>
          <cell r="C275" t="str">
            <v>U</v>
          </cell>
          <cell r="D275">
            <v>0</v>
          </cell>
          <cell r="E275">
            <v>25000</v>
          </cell>
        </row>
        <row r="276">
          <cell r="A276" t="str">
            <v>BL9178</v>
          </cell>
          <cell r="B276" t="str">
            <v>Schefflera arborícola (schefflera enana)</v>
          </cell>
          <cell r="C276" t="str">
            <v>U</v>
          </cell>
          <cell r="D276">
            <v>0</v>
          </cell>
          <cell r="E276">
            <v>25000</v>
          </cell>
        </row>
        <row r="277">
          <cell r="A277" t="str">
            <v>BL9179</v>
          </cell>
          <cell r="B277" t="str">
            <v>Ixora chinensis (ixora china o mediana)</v>
          </cell>
          <cell r="C277" t="str">
            <v>U</v>
          </cell>
          <cell r="D277">
            <v>0</v>
          </cell>
          <cell r="E277">
            <v>25000</v>
          </cell>
        </row>
        <row r="278">
          <cell r="A278" t="str">
            <v>BL9180</v>
          </cell>
          <cell r="B278" t="str">
            <v>Jacobina carnea (camarón rosado)</v>
          </cell>
          <cell r="C278" t="str">
            <v>U</v>
          </cell>
          <cell r="D278">
            <v>0</v>
          </cell>
          <cell r="E278">
            <v>25000</v>
          </cell>
        </row>
        <row r="279">
          <cell r="A279" t="str">
            <v>BL9181</v>
          </cell>
          <cell r="B279" t="str">
            <v>Pachystachys lutea (camarón)</v>
          </cell>
          <cell r="C279" t="str">
            <v>U</v>
          </cell>
          <cell r="D279">
            <v>0</v>
          </cell>
          <cell r="E279">
            <v>25000</v>
          </cell>
        </row>
        <row r="280">
          <cell r="A280" t="str">
            <v>BL9182</v>
          </cell>
          <cell r="B280" t="str">
            <v>Insecticidas-acaricidas, nematicidas</v>
          </cell>
          <cell r="C280" t="str">
            <v>Kg</v>
          </cell>
          <cell r="D280">
            <v>0</v>
          </cell>
          <cell r="E280">
            <v>25000</v>
          </cell>
        </row>
        <row r="281">
          <cell r="A281" t="str">
            <v>BL9183</v>
          </cell>
          <cell r="B281" t="str">
            <v>Samanea Saman (Saman)</v>
          </cell>
          <cell r="C281" t="str">
            <v>U</v>
          </cell>
          <cell r="D281">
            <v>0</v>
          </cell>
          <cell r="E281">
            <v>25000</v>
          </cell>
        </row>
        <row r="282">
          <cell r="A282" t="str">
            <v>BL9184</v>
          </cell>
          <cell r="B282" t="str">
            <v>Cassia javanica (acacio rosado)</v>
          </cell>
          <cell r="C282" t="str">
            <v>U</v>
          </cell>
          <cell r="D282">
            <v>0</v>
          </cell>
          <cell r="E282">
            <v>25000</v>
          </cell>
        </row>
        <row r="283">
          <cell r="A283" t="str">
            <v>BL9185</v>
          </cell>
          <cell r="B283" t="str">
            <v>Merium oleader (laurel)</v>
          </cell>
          <cell r="C283" t="str">
            <v>U</v>
          </cell>
          <cell r="D283">
            <v>0</v>
          </cell>
          <cell r="E283">
            <v>25000</v>
          </cell>
        </row>
        <row r="284">
          <cell r="A284" t="str">
            <v>BL9186</v>
          </cell>
          <cell r="B284" t="str">
            <v>Washingtonea filijera (Palma abánico-california)</v>
          </cell>
          <cell r="C284" t="str">
            <v>U</v>
          </cell>
          <cell r="D284">
            <v>0</v>
          </cell>
          <cell r="E284">
            <v>25000</v>
          </cell>
        </row>
        <row r="285">
          <cell r="A285" t="str">
            <v>BL9187</v>
          </cell>
          <cell r="B285" t="str">
            <v>Mirtus comnumis (mirto)</v>
          </cell>
          <cell r="C285" t="str">
            <v>U</v>
          </cell>
          <cell r="D285">
            <v>0</v>
          </cell>
          <cell r="E285">
            <v>25000</v>
          </cell>
        </row>
        <row r="286">
          <cell r="A286" t="str">
            <v>BL9188</v>
          </cell>
          <cell r="B286" t="str">
            <v>Mephrolepts s/p (helecho macho)</v>
          </cell>
          <cell r="C286" t="str">
            <v>U</v>
          </cell>
          <cell r="D286">
            <v>0</v>
          </cell>
          <cell r="E286">
            <v>25000</v>
          </cell>
        </row>
        <row r="287">
          <cell r="A287" t="str">
            <v>BL9191</v>
          </cell>
          <cell r="B287" t="str">
            <v>Hormonas de enraizamiento</v>
          </cell>
          <cell r="C287" t="str">
            <v>Kg</v>
          </cell>
          <cell r="D287">
            <v>0</v>
          </cell>
          <cell r="E287">
            <v>25000</v>
          </cell>
        </row>
        <row r="288">
          <cell r="A288" t="str">
            <v>BL9192</v>
          </cell>
          <cell r="B288" t="str">
            <v>Portulaca grandiflora (verdolaga)</v>
          </cell>
          <cell r="C288" t="str">
            <v>U</v>
          </cell>
          <cell r="D288">
            <v>0</v>
          </cell>
          <cell r="E288">
            <v>25000</v>
          </cell>
        </row>
        <row r="289">
          <cell r="A289" t="str">
            <v>BL9193</v>
          </cell>
          <cell r="B289" t="str">
            <v>Spathodea campanulata (Tulipán africano)</v>
          </cell>
          <cell r="C289" t="str">
            <v>U</v>
          </cell>
          <cell r="D289">
            <v>0</v>
          </cell>
          <cell r="E289">
            <v>25000</v>
          </cell>
        </row>
        <row r="290">
          <cell r="A290" t="str">
            <v>BL9194</v>
          </cell>
          <cell r="B290" t="str">
            <v>Spondias purpurea (Ciruela)</v>
          </cell>
          <cell r="C290" t="str">
            <v>U</v>
          </cell>
          <cell r="D290">
            <v>0</v>
          </cell>
          <cell r="E290">
            <v>25000</v>
          </cell>
        </row>
        <row r="291">
          <cell r="A291" t="str">
            <v>BL9195</v>
          </cell>
          <cell r="B291" t="str">
            <v>Codiaeum especies e híbridos (Crotillo)</v>
          </cell>
          <cell r="C291" t="str">
            <v>U</v>
          </cell>
          <cell r="D291">
            <v>0</v>
          </cell>
          <cell r="E291">
            <v>25000</v>
          </cell>
        </row>
        <row r="292">
          <cell r="A292" t="str">
            <v>BL9196</v>
          </cell>
          <cell r="B292" t="str">
            <v>Jatropha podagrica (Geranio de papa)</v>
          </cell>
          <cell r="C292" t="str">
            <v>U</v>
          </cell>
          <cell r="D292">
            <v>0</v>
          </cell>
          <cell r="E292">
            <v>25000</v>
          </cell>
        </row>
        <row r="293">
          <cell r="A293" t="str">
            <v>BL9197</v>
          </cell>
          <cell r="B293" t="str">
            <v>Agave angustifolia (penco blanco)</v>
          </cell>
          <cell r="C293" t="str">
            <v>U</v>
          </cell>
          <cell r="D293">
            <v>0</v>
          </cell>
          <cell r="E293">
            <v>25000</v>
          </cell>
        </row>
        <row r="294">
          <cell r="A294" t="str">
            <v>BL9198</v>
          </cell>
          <cell r="B294" t="str">
            <v>Cereus (Cactus riel)</v>
          </cell>
          <cell r="C294" t="str">
            <v>U</v>
          </cell>
          <cell r="D294">
            <v>0</v>
          </cell>
          <cell r="E294">
            <v>25000</v>
          </cell>
        </row>
        <row r="295">
          <cell r="A295" t="str">
            <v>BL9199</v>
          </cell>
          <cell r="B295" t="str">
            <v>Yucca elephantipes (Yuca)</v>
          </cell>
          <cell r="C295" t="str">
            <v>U</v>
          </cell>
          <cell r="D295">
            <v>0</v>
          </cell>
          <cell r="E295">
            <v>25000</v>
          </cell>
        </row>
        <row r="296">
          <cell r="A296" t="str">
            <v>BL9200</v>
          </cell>
          <cell r="B296" t="str">
            <v>Palmeras</v>
          </cell>
          <cell r="C296" t="str">
            <v>U</v>
          </cell>
          <cell r="D296">
            <v>0</v>
          </cell>
          <cell r="E296">
            <v>25000</v>
          </cell>
        </row>
        <row r="297">
          <cell r="A297" t="str">
            <v>HO10000</v>
          </cell>
          <cell r="B297" t="str">
            <v>HORMIGON PREMEZCLADO</v>
          </cell>
          <cell r="D297">
            <v>0</v>
          </cell>
          <cell r="E297">
            <v>25000</v>
          </cell>
        </row>
        <row r="298">
          <cell r="A298" t="str">
            <v>HO10040</v>
          </cell>
          <cell r="B298" t="str">
            <v>Hormigon f'c 210 kg/cm2, bombeable</v>
          </cell>
          <cell r="C298" t="str">
            <v>M3</v>
          </cell>
          <cell r="D298">
            <v>0</v>
          </cell>
          <cell r="E298">
            <v>25000</v>
          </cell>
        </row>
        <row r="299">
          <cell r="A299" t="str">
            <v>HO10041</v>
          </cell>
          <cell r="B299" t="str">
            <v>Hormigon f'c 210 kg/cm2, prep. en sitio</v>
          </cell>
          <cell r="C299" t="str">
            <v>M3</v>
          </cell>
          <cell r="D299">
            <v>0</v>
          </cell>
          <cell r="E299">
            <v>25000</v>
          </cell>
        </row>
        <row r="300">
          <cell r="A300" t="str">
            <v>HO10049</v>
          </cell>
          <cell r="B300" t="str">
            <v>Hormigon f'c 140 kg/cm2, prep. en sitio</v>
          </cell>
          <cell r="C300" t="str">
            <v>M3</v>
          </cell>
          <cell r="D300">
            <v>0</v>
          </cell>
          <cell r="E300">
            <v>25000</v>
          </cell>
        </row>
        <row r="301">
          <cell r="A301" t="str">
            <v>HO10050</v>
          </cell>
          <cell r="B301" t="str">
            <v>Hormigon f'c 240 kg/cm2, bombeable</v>
          </cell>
          <cell r="C301" t="str">
            <v>M3</v>
          </cell>
          <cell r="D301">
            <v>0</v>
          </cell>
          <cell r="E301">
            <v>25000</v>
          </cell>
        </row>
        <row r="302">
          <cell r="A302" t="str">
            <v>HO10060</v>
          </cell>
          <cell r="B302" t="str">
            <v>Hormigon f'c 300 kg/cm², V.D.</v>
          </cell>
          <cell r="C302" t="str">
            <v>M3</v>
          </cell>
          <cell r="D302">
            <v>55</v>
          </cell>
          <cell r="E302">
            <v>25000</v>
          </cell>
        </row>
        <row r="303">
          <cell r="A303" t="str">
            <v>HO10080</v>
          </cell>
          <cell r="B303" t="str">
            <v>Hormigon f'c 320 kg/cm2, bombeable</v>
          </cell>
          <cell r="C303" t="str">
            <v>M3</v>
          </cell>
          <cell r="D303">
            <v>0</v>
          </cell>
          <cell r="E303">
            <v>25000</v>
          </cell>
        </row>
        <row r="304">
          <cell r="A304" t="str">
            <v>HO10090</v>
          </cell>
          <cell r="B304" t="str">
            <v>Hormigon f'c 350 kg/cm2, bombeable</v>
          </cell>
          <cell r="C304" t="str">
            <v>M3</v>
          </cell>
          <cell r="D304">
            <v>0</v>
          </cell>
          <cell r="E304">
            <v>25000</v>
          </cell>
        </row>
        <row r="305">
          <cell r="A305" t="str">
            <v>HO10091</v>
          </cell>
          <cell r="B305" t="str">
            <v>Hormigon f'c 180 kg/cm2, prep. en sitio</v>
          </cell>
          <cell r="C305" t="str">
            <v>M3</v>
          </cell>
          <cell r="D305">
            <v>0</v>
          </cell>
          <cell r="E305">
            <v>25000</v>
          </cell>
        </row>
        <row r="306">
          <cell r="A306" t="str">
            <v>PT11000</v>
          </cell>
          <cell r="B306" t="str">
            <v>MADERA CONTRACHAPADA, PUERTAS, ACCESORIO</v>
          </cell>
          <cell r="D306">
            <v>0</v>
          </cell>
          <cell r="E306">
            <v>25000</v>
          </cell>
        </row>
        <row r="307">
          <cell r="A307" t="str">
            <v>PT11010</v>
          </cell>
          <cell r="B307" t="str">
            <v>Tablero 4x8x5  A</v>
          </cell>
          <cell r="C307" t="str">
            <v>U</v>
          </cell>
          <cell r="D307">
            <v>0</v>
          </cell>
          <cell r="E307">
            <v>25000</v>
          </cell>
        </row>
        <row r="308">
          <cell r="A308" t="str">
            <v>PT11020</v>
          </cell>
          <cell r="B308" t="str">
            <v>Tablero 4x8x5  B</v>
          </cell>
          <cell r="C308" t="str">
            <v>U</v>
          </cell>
          <cell r="D308">
            <v>0</v>
          </cell>
          <cell r="E308">
            <v>25000</v>
          </cell>
        </row>
        <row r="309">
          <cell r="A309" t="str">
            <v>PT11030</v>
          </cell>
          <cell r="B309" t="str">
            <v>Tablero 4x8x5  C</v>
          </cell>
          <cell r="C309" t="str">
            <v>U</v>
          </cell>
          <cell r="D309">
            <v>0</v>
          </cell>
          <cell r="E309">
            <v>25000</v>
          </cell>
        </row>
        <row r="310">
          <cell r="A310" t="str">
            <v>PT11040</v>
          </cell>
          <cell r="B310" t="str">
            <v>Tablero 4x8x9  A</v>
          </cell>
          <cell r="C310" t="str">
            <v>U</v>
          </cell>
          <cell r="D310">
            <v>0</v>
          </cell>
          <cell r="E310">
            <v>25000</v>
          </cell>
        </row>
        <row r="311">
          <cell r="A311" t="str">
            <v>PT11050</v>
          </cell>
          <cell r="B311" t="str">
            <v>Tablero 4x8x9  B</v>
          </cell>
          <cell r="C311" t="str">
            <v>U</v>
          </cell>
          <cell r="D311">
            <v>0</v>
          </cell>
          <cell r="E311">
            <v>25000</v>
          </cell>
        </row>
        <row r="312">
          <cell r="A312" t="str">
            <v>PT11060</v>
          </cell>
          <cell r="B312" t="str">
            <v>Tablero 4x8x9  C</v>
          </cell>
          <cell r="C312" t="str">
            <v>U</v>
          </cell>
          <cell r="D312">
            <v>0</v>
          </cell>
          <cell r="E312">
            <v>25000</v>
          </cell>
        </row>
        <row r="313">
          <cell r="A313" t="str">
            <v>PT11070</v>
          </cell>
          <cell r="B313" t="str">
            <v>Tablero 4x8x12  A</v>
          </cell>
          <cell r="C313" t="str">
            <v>U</v>
          </cell>
          <cell r="D313">
            <v>0</v>
          </cell>
          <cell r="E313">
            <v>25000</v>
          </cell>
        </row>
        <row r="314">
          <cell r="A314" t="str">
            <v>PT11080</v>
          </cell>
          <cell r="B314" t="str">
            <v>Tablero 4x8x12  B</v>
          </cell>
          <cell r="C314" t="str">
            <v>U</v>
          </cell>
          <cell r="D314">
            <v>0</v>
          </cell>
          <cell r="E314">
            <v>25000</v>
          </cell>
        </row>
        <row r="315">
          <cell r="A315" t="str">
            <v>PT11090</v>
          </cell>
          <cell r="B315" t="str">
            <v>Tablero 4x8x12  C</v>
          </cell>
          <cell r="C315" t="str">
            <v>U</v>
          </cell>
          <cell r="D315">
            <v>0</v>
          </cell>
          <cell r="E315">
            <v>25000</v>
          </cell>
        </row>
        <row r="316">
          <cell r="A316" t="str">
            <v>PT11100</v>
          </cell>
          <cell r="B316" t="str">
            <v>Tablero 4x8x15  A</v>
          </cell>
          <cell r="C316" t="str">
            <v>U</v>
          </cell>
          <cell r="D316">
            <v>0</v>
          </cell>
          <cell r="E316">
            <v>25000</v>
          </cell>
        </row>
        <row r="317">
          <cell r="A317" t="str">
            <v>PT11110</v>
          </cell>
          <cell r="B317" t="str">
            <v>Tablero 4x8x15  B</v>
          </cell>
          <cell r="C317" t="str">
            <v>U</v>
          </cell>
          <cell r="D317">
            <v>0</v>
          </cell>
          <cell r="E317">
            <v>25000</v>
          </cell>
        </row>
        <row r="318">
          <cell r="A318" t="str">
            <v>PT11120</v>
          </cell>
          <cell r="B318" t="str">
            <v>Tablero 4x8x15  C</v>
          </cell>
          <cell r="C318" t="str">
            <v>U</v>
          </cell>
          <cell r="D318">
            <v>0</v>
          </cell>
          <cell r="E318">
            <v>25000</v>
          </cell>
        </row>
        <row r="319">
          <cell r="A319" t="str">
            <v>PT11130</v>
          </cell>
          <cell r="B319" t="str">
            <v>Tablero 4x8x18  A</v>
          </cell>
          <cell r="C319" t="str">
            <v>U</v>
          </cell>
          <cell r="D319">
            <v>0</v>
          </cell>
          <cell r="E319">
            <v>25000</v>
          </cell>
        </row>
        <row r="320">
          <cell r="A320" t="str">
            <v>PT11140</v>
          </cell>
          <cell r="B320" t="str">
            <v>Tablero 4x8x18  B</v>
          </cell>
          <cell r="C320" t="str">
            <v>U</v>
          </cell>
          <cell r="D320">
            <v>0</v>
          </cell>
          <cell r="E320">
            <v>25000</v>
          </cell>
        </row>
        <row r="321">
          <cell r="A321" t="str">
            <v>PT11150</v>
          </cell>
          <cell r="B321" t="str">
            <v>Tablero 4x8x18  C</v>
          </cell>
          <cell r="C321" t="str">
            <v>U</v>
          </cell>
          <cell r="D321">
            <v>0</v>
          </cell>
          <cell r="E321">
            <v>25000</v>
          </cell>
        </row>
        <row r="322">
          <cell r="A322" t="str">
            <v>PT11160</v>
          </cell>
          <cell r="B322" t="str">
            <v>Tablero 4x7x5   A</v>
          </cell>
          <cell r="C322" t="str">
            <v>U</v>
          </cell>
          <cell r="D322">
            <v>0</v>
          </cell>
          <cell r="E322">
            <v>25000</v>
          </cell>
        </row>
        <row r="323">
          <cell r="A323" t="str">
            <v>PT11170</v>
          </cell>
          <cell r="B323" t="str">
            <v>Tablero 4x7x5   B</v>
          </cell>
          <cell r="C323" t="str">
            <v>U</v>
          </cell>
          <cell r="D323">
            <v>0</v>
          </cell>
          <cell r="E323">
            <v>25000</v>
          </cell>
        </row>
        <row r="324">
          <cell r="A324" t="str">
            <v>PT11180</v>
          </cell>
          <cell r="B324" t="str">
            <v>Tablero 4x7x5   C</v>
          </cell>
          <cell r="C324" t="str">
            <v>U</v>
          </cell>
          <cell r="D324">
            <v>0</v>
          </cell>
          <cell r="E324">
            <v>25000</v>
          </cell>
        </row>
        <row r="325">
          <cell r="A325" t="str">
            <v>PT11181</v>
          </cell>
          <cell r="B325" t="str">
            <v>Tablero plywood marino ‡12 mm.</v>
          </cell>
          <cell r="C325" t="str">
            <v>M²</v>
          </cell>
          <cell r="D325">
            <v>0</v>
          </cell>
          <cell r="E325">
            <v>25000</v>
          </cell>
        </row>
        <row r="326">
          <cell r="A326" t="str">
            <v>PT11190</v>
          </cell>
          <cell r="B326" t="str">
            <v>Puertas de plywood interiores 2.00x0.60</v>
          </cell>
          <cell r="C326" t="str">
            <v>U</v>
          </cell>
          <cell r="D326">
            <v>0</v>
          </cell>
          <cell r="E326">
            <v>25000</v>
          </cell>
        </row>
        <row r="327">
          <cell r="A327" t="str">
            <v>PT11200</v>
          </cell>
          <cell r="B327" t="str">
            <v>Puertas de plywood interiores 2.00x0.70</v>
          </cell>
          <cell r="C327" t="str">
            <v>U</v>
          </cell>
          <cell r="D327">
            <v>0</v>
          </cell>
          <cell r="E327">
            <v>25000</v>
          </cell>
        </row>
        <row r="328">
          <cell r="A328" t="str">
            <v>PT11210</v>
          </cell>
          <cell r="B328" t="str">
            <v>Puertas de plywood interiores 2.00x0.80</v>
          </cell>
          <cell r="C328" t="str">
            <v>U</v>
          </cell>
          <cell r="D328">
            <v>0</v>
          </cell>
          <cell r="E328">
            <v>25000</v>
          </cell>
        </row>
        <row r="329">
          <cell r="A329" t="str">
            <v>PT11220</v>
          </cell>
          <cell r="B329" t="str">
            <v>Puertas de plywood interiores 2.00x0.90</v>
          </cell>
          <cell r="C329" t="str">
            <v>U</v>
          </cell>
          <cell r="D329">
            <v>0</v>
          </cell>
          <cell r="E329">
            <v>25000</v>
          </cell>
        </row>
        <row r="330">
          <cell r="A330" t="str">
            <v>PT11230</v>
          </cell>
          <cell r="B330" t="str">
            <v>Puertas de plywood interiores 2.00x1.00</v>
          </cell>
          <cell r="C330" t="str">
            <v>U</v>
          </cell>
          <cell r="D330">
            <v>0</v>
          </cell>
          <cell r="E330">
            <v>25000</v>
          </cell>
        </row>
        <row r="331">
          <cell r="A331" t="str">
            <v>PT11240</v>
          </cell>
          <cell r="B331" t="str">
            <v>Puertas de laurel de 2.00x0.60 interior</v>
          </cell>
          <cell r="C331" t="str">
            <v>U</v>
          </cell>
          <cell r="D331">
            <v>0</v>
          </cell>
          <cell r="E331">
            <v>25000</v>
          </cell>
        </row>
        <row r="332">
          <cell r="A332" t="str">
            <v>PT11250</v>
          </cell>
          <cell r="B332" t="str">
            <v>Puertas de laurel de 2.00x0.70 interior</v>
          </cell>
          <cell r="C332" t="str">
            <v>U</v>
          </cell>
          <cell r="D332">
            <v>0</v>
          </cell>
          <cell r="E332">
            <v>25000</v>
          </cell>
        </row>
        <row r="333">
          <cell r="A333" t="str">
            <v>PT11260</v>
          </cell>
          <cell r="B333" t="str">
            <v>Puertas de laurel de 2.00x0.80 interior</v>
          </cell>
          <cell r="C333" t="str">
            <v>U</v>
          </cell>
          <cell r="D333">
            <v>0</v>
          </cell>
          <cell r="E333">
            <v>25000</v>
          </cell>
        </row>
        <row r="334">
          <cell r="A334" t="str">
            <v>PT11270</v>
          </cell>
          <cell r="B334" t="str">
            <v>Puertas de laurel de 2.00x0.90 interior</v>
          </cell>
          <cell r="C334" t="str">
            <v>U</v>
          </cell>
          <cell r="D334">
            <v>0</v>
          </cell>
          <cell r="E334">
            <v>25000</v>
          </cell>
        </row>
        <row r="335">
          <cell r="A335" t="str">
            <v>PT11280</v>
          </cell>
          <cell r="B335" t="str">
            <v>Puertas de laurel de  2.00x1.00 exterior</v>
          </cell>
          <cell r="C335" t="str">
            <v>U</v>
          </cell>
          <cell r="D335">
            <v>0</v>
          </cell>
          <cell r="E335">
            <v>25000</v>
          </cell>
        </row>
        <row r="336">
          <cell r="A336" t="str">
            <v>PT11281</v>
          </cell>
          <cell r="B336" t="str">
            <v>Puertas de laurel de  duelas 2.00x0.80 exterior</v>
          </cell>
          <cell r="C336" t="str">
            <v>U</v>
          </cell>
          <cell r="D336">
            <v>0</v>
          </cell>
          <cell r="E336">
            <v>25000</v>
          </cell>
        </row>
        <row r="337">
          <cell r="A337" t="str">
            <v>PT11282</v>
          </cell>
          <cell r="B337" t="str">
            <v>Puertas de laurel de  duelas 2.00x0.60 exterior</v>
          </cell>
          <cell r="C337" t="str">
            <v>U</v>
          </cell>
          <cell r="D337">
            <v>0</v>
          </cell>
          <cell r="E337">
            <v>25000</v>
          </cell>
        </row>
        <row r="338">
          <cell r="A338" t="str">
            <v>PT11290</v>
          </cell>
          <cell r="B338" t="str">
            <v>Puertas de guayacán 2.00x60 bat. y laca</v>
          </cell>
          <cell r="C338" t="str">
            <v>U</v>
          </cell>
          <cell r="D338">
            <v>0</v>
          </cell>
          <cell r="E338">
            <v>25000</v>
          </cell>
        </row>
        <row r="339">
          <cell r="A339" t="str">
            <v>PT11300</v>
          </cell>
          <cell r="B339" t="str">
            <v>Puertas de guayacán 2.00x0.70 bat. y laca</v>
          </cell>
          <cell r="C339" t="str">
            <v>U</v>
          </cell>
          <cell r="D339">
            <v>0</v>
          </cell>
          <cell r="E339">
            <v>25000</v>
          </cell>
        </row>
        <row r="340">
          <cell r="A340" t="str">
            <v>PT11310</v>
          </cell>
          <cell r="B340" t="str">
            <v>Puertas de guayacán 2.00x0.80 bat. y laca</v>
          </cell>
          <cell r="C340" t="str">
            <v>U</v>
          </cell>
          <cell r="D340">
            <v>0</v>
          </cell>
          <cell r="E340">
            <v>25000</v>
          </cell>
        </row>
        <row r="341">
          <cell r="A341" t="str">
            <v>PT11320</v>
          </cell>
          <cell r="B341" t="str">
            <v>Puertas de guayacán 2.00x0.90 bat. y laca</v>
          </cell>
          <cell r="C341" t="str">
            <v>U</v>
          </cell>
          <cell r="D341">
            <v>0</v>
          </cell>
          <cell r="E341">
            <v>25000</v>
          </cell>
        </row>
        <row r="342">
          <cell r="A342" t="str">
            <v>PT11330</v>
          </cell>
          <cell r="B342" t="str">
            <v>Puertas de guayacán 2.00x1.00 bat y laca</v>
          </cell>
          <cell r="C342" t="str">
            <v>U</v>
          </cell>
          <cell r="D342">
            <v>0</v>
          </cell>
          <cell r="E342">
            <v>25000</v>
          </cell>
        </row>
        <row r="343">
          <cell r="A343" t="str">
            <v>PT11331</v>
          </cell>
          <cell r="B343" t="str">
            <v>Puerta /Teca/Batiente-Jambas (1.00x2.00)M</v>
          </cell>
          <cell r="C343" t="str">
            <v>U</v>
          </cell>
          <cell r="D343">
            <v>0</v>
          </cell>
          <cell r="E343">
            <v>25000</v>
          </cell>
        </row>
        <row r="344">
          <cell r="A344" t="str">
            <v>PT11332</v>
          </cell>
          <cell r="B344" t="str">
            <v>Puerta /Teca/Batiente-Jambas (0.80x2.00)M</v>
          </cell>
          <cell r="C344" t="str">
            <v>U</v>
          </cell>
          <cell r="D344">
            <v>0</v>
          </cell>
          <cell r="E344">
            <v>25000</v>
          </cell>
        </row>
        <row r="345">
          <cell r="A345" t="str">
            <v>PT11333</v>
          </cell>
          <cell r="B345" t="str">
            <v>Puerta /Teca/Batiente-Jambas (0.60x2.00)M</v>
          </cell>
          <cell r="C345" t="str">
            <v>U</v>
          </cell>
          <cell r="D345">
            <v>0</v>
          </cell>
          <cell r="E345">
            <v>25000</v>
          </cell>
        </row>
        <row r="346">
          <cell r="A346" t="str">
            <v>PT11334</v>
          </cell>
          <cell r="B346" t="str">
            <v>Puerta de Cedro /Batiente-Jambas (0.70x1.40)M</v>
          </cell>
          <cell r="C346" t="str">
            <v>U</v>
          </cell>
          <cell r="D346">
            <v>0</v>
          </cell>
          <cell r="E346">
            <v>25000</v>
          </cell>
        </row>
        <row r="347">
          <cell r="A347" t="str">
            <v>PT11340</v>
          </cell>
          <cell r="B347" t="str">
            <v xml:space="preserve">Puertas enrrollables (min 3.5 m2) instak metal </v>
          </cell>
          <cell r="C347" t="str">
            <v>M²</v>
          </cell>
          <cell r="D347">
            <v>0</v>
          </cell>
          <cell r="E347">
            <v>25000</v>
          </cell>
        </row>
        <row r="348">
          <cell r="A348" t="str">
            <v>PT11341</v>
          </cell>
          <cell r="B348" t="str">
            <v>Cerraduras KWIKSET, principal</v>
          </cell>
          <cell r="C348" t="str">
            <v>U</v>
          </cell>
          <cell r="D348">
            <v>0</v>
          </cell>
          <cell r="E348">
            <v>25000</v>
          </cell>
        </row>
        <row r="349">
          <cell r="A349" t="str">
            <v>PT11344</v>
          </cell>
          <cell r="B349" t="str">
            <v>Cerraduras YALE(engrampe)</v>
          </cell>
          <cell r="C349" t="str">
            <v>U</v>
          </cell>
          <cell r="D349">
            <v>0</v>
          </cell>
          <cell r="E349">
            <v>25000</v>
          </cell>
        </row>
        <row r="350">
          <cell r="A350" t="str">
            <v>PT11350</v>
          </cell>
          <cell r="B350" t="str">
            <v>Cerradura principal (cromada)</v>
          </cell>
          <cell r="C350" t="str">
            <v>U</v>
          </cell>
          <cell r="D350">
            <v>0</v>
          </cell>
          <cell r="E350">
            <v>25000</v>
          </cell>
        </row>
        <row r="351">
          <cell r="A351" t="str">
            <v>PT11360</v>
          </cell>
          <cell r="B351" t="str">
            <v>Cerradura principal (inoxidable), FECSA</v>
          </cell>
          <cell r="C351" t="str">
            <v>U</v>
          </cell>
          <cell r="D351">
            <v>0</v>
          </cell>
          <cell r="E351">
            <v>25000</v>
          </cell>
        </row>
        <row r="352">
          <cell r="A352" t="str">
            <v>PT11370</v>
          </cell>
          <cell r="B352" t="str">
            <v>Cerradura dormitorio (cromada)</v>
          </cell>
          <cell r="C352" t="str">
            <v>U</v>
          </cell>
          <cell r="D352">
            <v>0</v>
          </cell>
          <cell r="E352">
            <v>25000</v>
          </cell>
        </row>
        <row r="353">
          <cell r="A353" t="str">
            <v>PT11380</v>
          </cell>
          <cell r="B353" t="str">
            <v>Cerradura dormitorio (inoxidable), FECSA</v>
          </cell>
          <cell r="C353" t="str">
            <v>U</v>
          </cell>
          <cell r="D353">
            <v>0</v>
          </cell>
          <cell r="E353">
            <v>25000</v>
          </cell>
        </row>
        <row r="354">
          <cell r="A354" t="str">
            <v>PT11390</v>
          </cell>
          <cell r="B354" t="str">
            <v>Cerradura baño (cromada)</v>
          </cell>
          <cell r="C354" t="str">
            <v>U</v>
          </cell>
          <cell r="D354">
            <v>0</v>
          </cell>
          <cell r="E354">
            <v>25000</v>
          </cell>
        </row>
        <row r="355">
          <cell r="A355" t="str">
            <v>PT11400</v>
          </cell>
          <cell r="B355" t="str">
            <v>Cerradura baño (inoxidable), FECSA</v>
          </cell>
          <cell r="C355" t="str">
            <v>U</v>
          </cell>
          <cell r="D355">
            <v>0</v>
          </cell>
          <cell r="E355">
            <v>25000</v>
          </cell>
        </row>
        <row r="356">
          <cell r="A356" t="str">
            <v>PT11410</v>
          </cell>
          <cell r="B356" t="str">
            <v>Cerradura terraza (cromada)</v>
          </cell>
          <cell r="C356" t="str">
            <v>U</v>
          </cell>
          <cell r="D356">
            <v>0</v>
          </cell>
          <cell r="E356">
            <v>25000</v>
          </cell>
        </row>
        <row r="357">
          <cell r="A357" t="str">
            <v>PT11420</v>
          </cell>
          <cell r="B357" t="str">
            <v>Cerradura terraza (inoxidable, FECSA)</v>
          </cell>
          <cell r="C357" t="str">
            <v>U</v>
          </cell>
          <cell r="D357">
            <v>0</v>
          </cell>
          <cell r="E357">
            <v>25000</v>
          </cell>
        </row>
        <row r="358">
          <cell r="A358" t="str">
            <v>PT11430</v>
          </cell>
          <cell r="B358" t="str">
            <v>Cerradura pasillo (cromada)</v>
          </cell>
          <cell r="C358" t="str">
            <v>U</v>
          </cell>
          <cell r="D358">
            <v>0</v>
          </cell>
          <cell r="E358">
            <v>25000</v>
          </cell>
        </row>
        <row r="359">
          <cell r="A359" t="str">
            <v>PT11440</v>
          </cell>
          <cell r="B359" t="str">
            <v>Cerradura pasillo (inoxidable)</v>
          </cell>
          <cell r="C359" t="str">
            <v>U</v>
          </cell>
          <cell r="D359">
            <v>0</v>
          </cell>
          <cell r="E359">
            <v>25000</v>
          </cell>
        </row>
        <row r="360">
          <cell r="A360" t="str">
            <v>PT11450</v>
          </cell>
          <cell r="B360" t="str">
            <v>Cerradura vaivén (cromada)</v>
          </cell>
          <cell r="C360" t="str">
            <v>U</v>
          </cell>
          <cell r="D360">
            <v>0</v>
          </cell>
          <cell r="E360">
            <v>25000</v>
          </cell>
        </row>
        <row r="361">
          <cell r="A361" t="str">
            <v>PT11465</v>
          </cell>
          <cell r="B361" t="str">
            <v>Cerradura closet (satinada) pomos, FECSA</v>
          </cell>
          <cell r="C361" t="str">
            <v>U</v>
          </cell>
          <cell r="D361">
            <v>0</v>
          </cell>
          <cell r="E361">
            <v>25000</v>
          </cell>
        </row>
        <row r="362">
          <cell r="A362" t="str">
            <v>PT11470</v>
          </cell>
          <cell r="B362" t="str">
            <v>Bisagra de bronce 3.5" x 3.5" (importada), STANLEY</v>
          </cell>
          <cell r="C362" t="str">
            <v>U</v>
          </cell>
          <cell r="D362">
            <v>0</v>
          </cell>
          <cell r="E362">
            <v>25000</v>
          </cell>
        </row>
        <row r="363">
          <cell r="A363" t="str">
            <v>PT11479</v>
          </cell>
          <cell r="B363" t="str">
            <v>Bisagra dorada de 1/2" x 1 5/16"  con tornillo</v>
          </cell>
          <cell r="C363" t="str">
            <v>par</v>
          </cell>
          <cell r="D363">
            <v>0</v>
          </cell>
          <cell r="E363">
            <v>25000</v>
          </cell>
        </row>
        <row r="364">
          <cell r="A364" t="str">
            <v>PT11480</v>
          </cell>
          <cell r="B364" t="str">
            <v>Bisagra corriente de 3.5" x 3.5",  cromada, FECSA</v>
          </cell>
          <cell r="C364" t="str">
            <v>par</v>
          </cell>
          <cell r="D364">
            <v>0</v>
          </cell>
          <cell r="E364">
            <v>25000</v>
          </cell>
        </row>
        <row r="365">
          <cell r="A365" t="str">
            <v>PT11481</v>
          </cell>
          <cell r="B365" t="str">
            <v>Bisagra cromada de 3.5" x 3.5",  inc. Tornillo</v>
          </cell>
          <cell r="C365" t="str">
            <v>par</v>
          </cell>
          <cell r="D365">
            <v>0</v>
          </cell>
          <cell r="E365">
            <v>25000</v>
          </cell>
        </row>
        <row r="366">
          <cell r="A366" t="str">
            <v>PT11490</v>
          </cell>
          <cell r="B366" t="str">
            <v>Batiente de guayacán  Juego</v>
          </cell>
          <cell r="C366" t="str">
            <v>U</v>
          </cell>
          <cell r="D366">
            <v>0</v>
          </cell>
          <cell r="E366">
            <v>25000</v>
          </cell>
        </row>
        <row r="367">
          <cell r="A367" t="str">
            <v>PT11500</v>
          </cell>
          <cell r="B367" t="str">
            <v>Batiente de laurel   Juego</v>
          </cell>
          <cell r="C367" t="str">
            <v>U</v>
          </cell>
          <cell r="D367">
            <v>0</v>
          </cell>
          <cell r="E367">
            <v>25000</v>
          </cell>
        </row>
        <row r="368">
          <cell r="A368" t="str">
            <v>PT11510</v>
          </cell>
          <cell r="B368" t="str">
            <v>Jambas de guayacán  Juego</v>
          </cell>
          <cell r="C368" t="str">
            <v>U</v>
          </cell>
          <cell r="D368">
            <v>0</v>
          </cell>
          <cell r="E368">
            <v>25000</v>
          </cell>
        </row>
        <row r="369">
          <cell r="A369" t="str">
            <v>PT11520</v>
          </cell>
          <cell r="B369" t="str">
            <v>Jambas de laurel   Juego</v>
          </cell>
          <cell r="C369" t="str">
            <v>U</v>
          </cell>
          <cell r="D369">
            <v>0</v>
          </cell>
          <cell r="E369">
            <v>25000</v>
          </cell>
        </row>
        <row r="370">
          <cell r="A370" t="str">
            <v>PT11530</v>
          </cell>
          <cell r="B370" t="str">
            <v>Duelas de teca</v>
          </cell>
          <cell r="C370" t="str">
            <v>M²</v>
          </cell>
          <cell r="D370">
            <v>0</v>
          </cell>
          <cell r="E370">
            <v>25000</v>
          </cell>
        </row>
        <row r="371">
          <cell r="A371" t="str">
            <v>PT11531</v>
          </cell>
          <cell r="B371" t="str">
            <v>Rastreras de laurel de 60x240</v>
          </cell>
          <cell r="C371" t="str">
            <v>ml</v>
          </cell>
          <cell r="D371">
            <v>0</v>
          </cell>
          <cell r="E371">
            <v>25000</v>
          </cell>
        </row>
        <row r="372">
          <cell r="A372" t="str">
            <v>PT11540</v>
          </cell>
          <cell r="B372" t="str">
            <v>Duelas de laurel</v>
          </cell>
          <cell r="C372" t="str">
            <v>M²</v>
          </cell>
          <cell r="D372">
            <v>0</v>
          </cell>
          <cell r="E372">
            <v>25000</v>
          </cell>
        </row>
        <row r="373">
          <cell r="A373" t="str">
            <v>PT11550</v>
          </cell>
          <cell r="B373" t="str">
            <v>Pasamano de teca</v>
          </cell>
          <cell r="C373" t="str">
            <v>ml</v>
          </cell>
          <cell r="D373">
            <v>0</v>
          </cell>
          <cell r="E373">
            <v>25000</v>
          </cell>
        </row>
        <row r="374">
          <cell r="A374" t="str">
            <v>PT11551</v>
          </cell>
          <cell r="B374" t="str">
            <v>Pasamano de guayacan</v>
          </cell>
          <cell r="C374" t="str">
            <v>ml</v>
          </cell>
          <cell r="D374">
            <v>0</v>
          </cell>
          <cell r="E374">
            <v>25000</v>
          </cell>
        </row>
        <row r="375">
          <cell r="A375" t="str">
            <v>EC12000</v>
          </cell>
          <cell r="B375" t="str">
            <v>MATERIAL PARA ENCOFRADO</v>
          </cell>
          <cell r="D375">
            <v>0</v>
          </cell>
          <cell r="E375">
            <v>25000</v>
          </cell>
        </row>
        <row r="376">
          <cell r="A376" t="str">
            <v>EC12010</v>
          </cell>
          <cell r="B376" t="str">
            <v>Andamios</v>
          </cell>
          <cell r="C376" t="str">
            <v>M²</v>
          </cell>
          <cell r="D376">
            <v>0</v>
          </cell>
          <cell r="E376">
            <v>25000</v>
          </cell>
        </row>
        <row r="377">
          <cell r="A377" t="str">
            <v>EC12011</v>
          </cell>
          <cell r="B377" t="str">
            <v>Andamios</v>
          </cell>
          <cell r="C377" t="str">
            <v>U</v>
          </cell>
          <cell r="D377">
            <v>0</v>
          </cell>
          <cell r="E377">
            <v>25000</v>
          </cell>
        </row>
        <row r="378">
          <cell r="A378" t="str">
            <v>EC12012</v>
          </cell>
          <cell r="B378" t="str">
            <v>Andamios de caña</v>
          </cell>
          <cell r="C378" t="str">
            <v>Gbl</v>
          </cell>
          <cell r="D378">
            <v>0</v>
          </cell>
          <cell r="E378">
            <v>25001</v>
          </cell>
        </row>
        <row r="379">
          <cell r="A379" t="str">
            <v>EC12030</v>
          </cell>
          <cell r="B379" t="str">
            <v>Soga D=1"</v>
          </cell>
          <cell r="C379" t="str">
            <v>M</v>
          </cell>
          <cell r="D379">
            <v>0.15</v>
          </cell>
          <cell r="E379">
            <v>25000</v>
          </cell>
        </row>
        <row r="380">
          <cell r="A380" t="str">
            <v>EC12040</v>
          </cell>
          <cell r="B380" t="str">
            <v>Caña Rolliza</v>
          </cell>
          <cell r="C380" t="str">
            <v>U</v>
          </cell>
          <cell r="D380">
            <v>1.5</v>
          </cell>
          <cell r="E380">
            <v>25000</v>
          </cell>
        </row>
        <row r="381">
          <cell r="A381" t="str">
            <v>EC12042</v>
          </cell>
          <cell r="B381" t="str">
            <v>Cana picada</v>
          </cell>
          <cell r="C381" t="str">
            <v>U</v>
          </cell>
          <cell r="D381">
            <v>0</v>
          </cell>
          <cell r="E381">
            <v>25000</v>
          </cell>
        </row>
        <row r="382">
          <cell r="A382" t="str">
            <v>EC12045</v>
          </cell>
          <cell r="B382" t="str">
            <v>Clavos de acero 1 1/2" (finos negros)</v>
          </cell>
          <cell r="C382" t="str">
            <v>Kg</v>
          </cell>
          <cell r="D382">
            <v>0</v>
          </cell>
          <cell r="E382">
            <v>25000</v>
          </cell>
        </row>
        <row r="383">
          <cell r="A383" t="str">
            <v>EC12050</v>
          </cell>
          <cell r="B383" t="str">
            <v>Clavos de 1 1/2" x14</v>
          </cell>
          <cell r="C383" t="str">
            <v>Kg.</v>
          </cell>
          <cell r="D383">
            <v>0</v>
          </cell>
          <cell r="E383">
            <v>25000</v>
          </cell>
        </row>
        <row r="384">
          <cell r="A384" t="str">
            <v>EC12060</v>
          </cell>
          <cell r="B384" t="str">
            <v xml:space="preserve">Cuartón de Encofrado </v>
          </cell>
          <cell r="C384" t="str">
            <v>U</v>
          </cell>
          <cell r="D384">
            <v>0</v>
          </cell>
          <cell r="E384">
            <v>25000</v>
          </cell>
        </row>
        <row r="385">
          <cell r="A385" t="str">
            <v>EC12070</v>
          </cell>
          <cell r="B385" t="str">
            <v>Tablas de encofrado de 1"</v>
          </cell>
          <cell r="C385" t="str">
            <v>U</v>
          </cell>
          <cell r="D385">
            <v>0</v>
          </cell>
          <cell r="E385">
            <v>25000</v>
          </cell>
        </row>
        <row r="386">
          <cell r="A386" t="str">
            <v>EC12071</v>
          </cell>
          <cell r="B386" t="str">
            <v>Encofrado</v>
          </cell>
          <cell r="C386" t="str">
            <v>M</v>
          </cell>
          <cell r="D386">
            <v>0</v>
          </cell>
          <cell r="E386">
            <v>25000</v>
          </cell>
        </row>
        <row r="387">
          <cell r="A387" t="str">
            <v>EC12072</v>
          </cell>
          <cell r="B387" t="str">
            <v>Encofrado</v>
          </cell>
          <cell r="C387" t="str">
            <v>U</v>
          </cell>
          <cell r="D387">
            <v>0</v>
          </cell>
          <cell r="E387">
            <v>25000</v>
          </cell>
        </row>
        <row r="388">
          <cell r="A388" t="str">
            <v>EC12073</v>
          </cell>
          <cell r="B388" t="str">
            <v>Encofrado</v>
          </cell>
          <cell r="C388" t="str">
            <v>M²</v>
          </cell>
          <cell r="D388">
            <v>7.5</v>
          </cell>
          <cell r="E388">
            <v>25000</v>
          </cell>
        </row>
        <row r="389">
          <cell r="A389" t="str">
            <v>EC12074</v>
          </cell>
          <cell r="B389" t="str">
            <v>Encofrado</v>
          </cell>
          <cell r="C389" t="str">
            <v>M³</v>
          </cell>
          <cell r="D389">
            <v>0</v>
          </cell>
          <cell r="E389">
            <v>25000</v>
          </cell>
        </row>
        <row r="390">
          <cell r="A390" t="str">
            <v>EC12075</v>
          </cell>
          <cell r="B390" t="str">
            <v>Encofrado</v>
          </cell>
          <cell r="C390" t="str">
            <v>U</v>
          </cell>
          <cell r="D390">
            <v>0</v>
          </cell>
          <cell r="E390">
            <v>25000</v>
          </cell>
        </row>
        <row r="391">
          <cell r="A391" t="str">
            <v>EC12078</v>
          </cell>
          <cell r="B391" t="str">
            <v>Moyullo de madera</v>
          </cell>
          <cell r="C391" t="str">
            <v>M</v>
          </cell>
          <cell r="D391">
            <v>0</v>
          </cell>
          <cell r="E391">
            <v>25000</v>
          </cell>
        </row>
        <row r="392">
          <cell r="A392" t="str">
            <v>EC12079</v>
          </cell>
          <cell r="B392" t="str">
            <v>Tablón</v>
          </cell>
          <cell r="C392" t="str">
            <v>M</v>
          </cell>
          <cell r="D392">
            <v>0</v>
          </cell>
          <cell r="E392">
            <v>25000</v>
          </cell>
        </row>
        <row r="393">
          <cell r="A393" t="str">
            <v>EC12080</v>
          </cell>
          <cell r="B393" t="str">
            <v>Tiras de encofrado de 1" x 3"</v>
          </cell>
          <cell r="C393" t="str">
            <v>U</v>
          </cell>
          <cell r="D393">
            <v>0</v>
          </cell>
          <cell r="E393">
            <v>25000</v>
          </cell>
        </row>
        <row r="394">
          <cell r="A394" t="str">
            <v>EC12090</v>
          </cell>
          <cell r="B394" t="str">
            <v>Clavos de 2" a 8"</v>
          </cell>
          <cell r="C394" t="str">
            <v>Kg.</v>
          </cell>
          <cell r="D394">
            <v>0</v>
          </cell>
          <cell r="E394">
            <v>25000</v>
          </cell>
        </row>
        <row r="395">
          <cell r="A395" t="str">
            <v>EC12100</v>
          </cell>
          <cell r="B395" t="str">
            <v>Clavos de 3"30Kg</v>
          </cell>
          <cell r="C395" t="str">
            <v>cj</v>
          </cell>
          <cell r="D395">
            <v>0</v>
          </cell>
          <cell r="E395">
            <v>25000</v>
          </cell>
        </row>
        <row r="396">
          <cell r="A396" t="str">
            <v>EC12109</v>
          </cell>
          <cell r="B396" t="str">
            <v>Tablón de chanul ‡1"</v>
          </cell>
          <cell r="C396" t="str">
            <v>M</v>
          </cell>
          <cell r="D396">
            <v>0</v>
          </cell>
          <cell r="E396">
            <v>25000</v>
          </cell>
        </row>
        <row r="397">
          <cell r="A397" t="str">
            <v>EC12110</v>
          </cell>
          <cell r="B397" t="str">
            <v>Cuarton de chanul 3x4"</v>
          </cell>
          <cell r="C397" t="str">
            <v>M</v>
          </cell>
          <cell r="D397">
            <v>0</v>
          </cell>
          <cell r="E397">
            <v>25000</v>
          </cell>
        </row>
        <row r="398">
          <cell r="A398" t="str">
            <v>EC12111</v>
          </cell>
          <cell r="B398" t="str">
            <v>Cuarton de chanul 3x5"</v>
          </cell>
          <cell r="C398" t="str">
            <v>M</v>
          </cell>
          <cell r="D398">
            <v>0</v>
          </cell>
          <cell r="E398">
            <v>25000</v>
          </cell>
        </row>
        <row r="399">
          <cell r="A399" t="str">
            <v>EC12120</v>
          </cell>
          <cell r="B399" t="str">
            <v>Cuartones 2x3x5, chanul</v>
          </cell>
          <cell r="C399" t="str">
            <v>M</v>
          </cell>
          <cell r="D399">
            <v>0</v>
          </cell>
          <cell r="E399">
            <v>25000</v>
          </cell>
        </row>
        <row r="400">
          <cell r="A400" t="str">
            <v>EC12130</v>
          </cell>
          <cell r="B400" t="str">
            <v>Cuartones 2x4x4, chanul</v>
          </cell>
          <cell r="C400" t="str">
            <v>M</v>
          </cell>
          <cell r="D400">
            <v>0</v>
          </cell>
          <cell r="E400">
            <v>25000</v>
          </cell>
        </row>
        <row r="401">
          <cell r="A401" t="str">
            <v>EC12140</v>
          </cell>
          <cell r="B401" t="str">
            <v>Cuartones 2x4x5, chanul</v>
          </cell>
          <cell r="C401" t="str">
            <v>U</v>
          </cell>
          <cell r="D401">
            <v>0</v>
          </cell>
          <cell r="E401">
            <v>25000</v>
          </cell>
        </row>
        <row r="402">
          <cell r="A402" t="str">
            <v>EC12150</v>
          </cell>
          <cell r="B402" t="str">
            <v>Tiras de chanul 2" x 2"</v>
          </cell>
          <cell r="C402" t="str">
            <v>M</v>
          </cell>
          <cell r="D402">
            <v>0</v>
          </cell>
          <cell r="E402">
            <v>25000</v>
          </cell>
        </row>
        <row r="403">
          <cell r="A403" t="str">
            <v>EC12151</v>
          </cell>
          <cell r="B403" t="str">
            <v>Tiras de chanul 1" x 3"</v>
          </cell>
          <cell r="C403" t="str">
            <v>M</v>
          </cell>
          <cell r="D403">
            <v>0</v>
          </cell>
          <cell r="E403">
            <v>25000</v>
          </cell>
        </row>
        <row r="404">
          <cell r="A404" t="str">
            <v>EC12152</v>
          </cell>
          <cell r="B404" t="str">
            <v>Viga de chanul 10x20 cm.</v>
          </cell>
          <cell r="C404" t="str">
            <v>M</v>
          </cell>
          <cell r="D404">
            <v>0</v>
          </cell>
          <cell r="E404">
            <v>25000</v>
          </cell>
        </row>
        <row r="405">
          <cell r="A405" t="str">
            <v>EC12153</v>
          </cell>
          <cell r="B405" t="str">
            <v>Pilar de chanul 0.10x0.10</v>
          </cell>
          <cell r="C405" t="str">
            <v>M</v>
          </cell>
          <cell r="D405">
            <v>0</v>
          </cell>
          <cell r="E405">
            <v>25000</v>
          </cell>
        </row>
        <row r="406">
          <cell r="A406" t="str">
            <v>EC12160</v>
          </cell>
          <cell r="B406" t="str">
            <v>Vigueta extensible (GB II)</v>
          </cell>
          <cell r="C406" t="str">
            <v>mes</v>
          </cell>
          <cell r="D406">
            <v>0</v>
          </cell>
          <cell r="E406">
            <v>25000</v>
          </cell>
        </row>
        <row r="407">
          <cell r="A407" t="str">
            <v>EC12161</v>
          </cell>
          <cell r="B407" t="str">
            <v>Molde SYMONS 8' x 24"</v>
          </cell>
          <cell r="C407" t="str">
            <v>mes</v>
          </cell>
          <cell r="D407">
            <v>0</v>
          </cell>
          <cell r="E407">
            <v>25000</v>
          </cell>
        </row>
        <row r="408">
          <cell r="A408" t="str">
            <v>EC12163</v>
          </cell>
          <cell r="B408" t="str">
            <v>Molde SYMONS 8' x 22"</v>
          </cell>
          <cell r="C408" t="str">
            <v>mes</v>
          </cell>
          <cell r="D408">
            <v>0</v>
          </cell>
          <cell r="E408">
            <v>25000</v>
          </cell>
        </row>
        <row r="409">
          <cell r="A409" t="str">
            <v>EC12164</v>
          </cell>
          <cell r="B409" t="str">
            <v>Molde SYMONS 8' x20"</v>
          </cell>
          <cell r="C409" t="str">
            <v>mes</v>
          </cell>
          <cell r="D409">
            <v>0</v>
          </cell>
          <cell r="E409">
            <v>25000</v>
          </cell>
        </row>
        <row r="410">
          <cell r="A410" t="str">
            <v>EC12166</v>
          </cell>
          <cell r="B410" t="str">
            <v>Molde SYMONS 8' x18"</v>
          </cell>
          <cell r="C410" t="str">
            <v>mes</v>
          </cell>
          <cell r="D410">
            <v>0</v>
          </cell>
          <cell r="E410">
            <v>25000</v>
          </cell>
        </row>
        <row r="411">
          <cell r="A411" t="str">
            <v>EC12168</v>
          </cell>
          <cell r="B411" t="str">
            <v>Molde SYMONS 8' x 16"</v>
          </cell>
          <cell r="C411" t="str">
            <v xml:space="preserve">mes </v>
          </cell>
          <cell r="D411">
            <v>0</v>
          </cell>
          <cell r="E411">
            <v>25000</v>
          </cell>
        </row>
        <row r="412">
          <cell r="A412" t="str">
            <v>EC12170</v>
          </cell>
          <cell r="B412" t="str">
            <v>MoldeSYMONS 8' x 14"</v>
          </cell>
          <cell r="C412" t="str">
            <v>mes</v>
          </cell>
          <cell r="D412">
            <v>0</v>
          </cell>
          <cell r="E412">
            <v>25000</v>
          </cell>
        </row>
        <row r="413">
          <cell r="A413" t="str">
            <v>EC12172</v>
          </cell>
          <cell r="B413" t="str">
            <v>Molde SYMONS 8' x 12"</v>
          </cell>
          <cell r="C413" t="str">
            <v>mes</v>
          </cell>
          <cell r="D413">
            <v>0</v>
          </cell>
          <cell r="E413">
            <v>25000</v>
          </cell>
        </row>
        <row r="414">
          <cell r="A414" t="str">
            <v>EC12174</v>
          </cell>
          <cell r="B414" t="str">
            <v>Molde SYMONS 8' x 10"</v>
          </cell>
          <cell r="C414" t="str">
            <v>mes</v>
          </cell>
          <cell r="D414">
            <v>0</v>
          </cell>
          <cell r="E414">
            <v>25000</v>
          </cell>
        </row>
        <row r="415">
          <cell r="A415" t="str">
            <v>EC12176</v>
          </cell>
          <cell r="B415" t="str">
            <v>Molde SYMONS 8' x 8"</v>
          </cell>
          <cell r="C415" t="str">
            <v>mes</v>
          </cell>
          <cell r="D415">
            <v>0</v>
          </cell>
          <cell r="E415">
            <v>25000</v>
          </cell>
        </row>
        <row r="416">
          <cell r="A416" t="str">
            <v>EC12178</v>
          </cell>
          <cell r="B416" t="str">
            <v>Molde 8' x 6"</v>
          </cell>
          <cell r="C416" t="str">
            <v>mes</v>
          </cell>
          <cell r="D416">
            <v>0</v>
          </cell>
          <cell r="E416">
            <v>25000</v>
          </cell>
        </row>
        <row r="417">
          <cell r="A417" t="str">
            <v>EC12180</v>
          </cell>
          <cell r="B417" t="str">
            <v>Molde SYMONS 8' x 4"</v>
          </cell>
          <cell r="C417" t="str">
            <v>mes</v>
          </cell>
          <cell r="D417">
            <v>0</v>
          </cell>
          <cell r="E417">
            <v>25000</v>
          </cell>
        </row>
        <row r="418">
          <cell r="A418" t="str">
            <v>EC12182</v>
          </cell>
          <cell r="B418" t="str">
            <v>Esquina interior  8'</v>
          </cell>
          <cell r="C418" t="str">
            <v>mes</v>
          </cell>
          <cell r="D418">
            <v>0</v>
          </cell>
          <cell r="E418">
            <v>25000</v>
          </cell>
        </row>
        <row r="419">
          <cell r="A419" t="str">
            <v>EC12184</v>
          </cell>
          <cell r="B419" t="str">
            <v>Esquina exterior 8'</v>
          </cell>
          <cell r="C419" t="str">
            <v>mes</v>
          </cell>
          <cell r="D419">
            <v>0</v>
          </cell>
          <cell r="E419">
            <v>25000</v>
          </cell>
        </row>
        <row r="420">
          <cell r="A420" t="str">
            <v>EC12186</v>
          </cell>
          <cell r="B420" t="str">
            <v>Angular de suplemento 8'</v>
          </cell>
          <cell r="C420" t="str">
            <v>mes</v>
          </cell>
          <cell r="D420">
            <v>0</v>
          </cell>
          <cell r="E420">
            <v>25000</v>
          </cell>
        </row>
        <row r="421">
          <cell r="A421" t="str">
            <v>EC12188</v>
          </cell>
          <cell r="B421" t="str">
            <v>Marco Pecco 3' - 6'</v>
          </cell>
          <cell r="C421" t="str">
            <v>mes</v>
          </cell>
          <cell r="D421">
            <v>0</v>
          </cell>
          <cell r="E421">
            <v>25000</v>
          </cell>
        </row>
        <row r="422">
          <cell r="A422" t="str">
            <v>EC12190</v>
          </cell>
          <cell r="B422" t="str">
            <v>Tramo de andamio (altura 1.83m)</v>
          </cell>
          <cell r="C422" t="str">
            <v>mes</v>
          </cell>
          <cell r="D422">
            <v>0</v>
          </cell>
          <cell r="E422">
            <v>25000</v>
          </cell>
        </row>
        <row r="423">
          <cell r="A423" t="str">
            <v>EC12192</v>
          </cell>
          <cell r="B423" t="str">
            <v xml:space="preserve">Ruedas de 8" de caucho </v>
          </cell>
          <cell r="C423" t="str">
            <v>mes</v>
          </cell>
          <cell r="D423">
            <v>0</v>
          </cell>
          <cell r="E423">
            <v>25000</v>
          </cell>
        </row>
        <row r="424">
          <cell r="A424" t="str">
            <v>EC12194</v>
          </cell>
          <cell r="B424" t="str">
            <v>Plataforma de 7'</v>
          </cell>
          <cell r="C424" t="str">
            <v>mes</v>
          </cell>
          <cell r="D424">
            <v>0</v>
          </cell>
          <cell r="E424">
            <v>25000</v>
          </cell>
        </row>
        <row r="425">
          <cell r="A425" t="str">
            <v>EC12196</v>
          </cell>
          <cell r="B425" t="str">
            <v>Puntal acrow (PV - 2)</v>
          </cell>
          <cell r="C425" t="str">
            <v>mes</v>
          </cell>
          <cell r="D425">
            <v>0</v>
          </cell>
          <cell r="E425">
            <v>25000</v>
          </cell>
        </row>
        <row r="426">
          <cell r="A426" t="str">
            <v>EC12200</v>
          </cell>
          <cell r="B426" t="str">
            <v>Candado 30 mm.</v>
          </cell>
          <cell r="C426" t="str">
            <v>U</v>
          </cell>
          <cell r="D426">
            <v>0</v>
          </cell>
          <cell r="E426">
            <v>25000</v>
          </cell>
        </row>
        <row r="427">
          <cell r="A427" t="str">
            <v>CU13000</v>
          </cell>
          <cell r="B427" t="str">
            <v>MATERIALES PARA CUBIERTA</v>
          </cell>
          <cell r="D427">
            <v>0</v>
          </cell>
          <cell r="E427">
            <v>25000</v>
          </cell>
        </row>
        <row r="428">
          <cell r="A428" t="str">
            <v>CU13010</v>
          </cell>
          <cell r="B428" t="str">
            <v>Plancha de zinc de 6'</v>
          </cell>
          <cell r="C428" t="str">
            <v>U</v>
          </cell>
          <cell r="D428">
            <v>0</v>
          </cell>
          <cell r="E428">
            <v>25000</v>
          </cell>
        </row>
        <row r="429">
          <cell r="A429" t="str">
            <v>CU13020</v>
          </cell>
          <cell r="B429" t="str">
            <v>Planchas de zinc de 7'</v>
          </cell>
          <cell r="C429" t="str">
            <v>U</v>
          </cell>
          <cell r="D429">
            <v>0</v>
          </cell>
          <cell r="E429">
            <v>25000</v>
          </cell>
        </row>
        <row r="430">
          <cell r="A430" t="str">
            <v>CU13030</v>
          </cell>
          <cell r="B430" t="str">
            <v>Planchas de zinc de 8'</v>
          </cell>
          <cell r="C430" t="str">
            <v>U</v>
          </cell>
          <cell r="D430">
            <v>0</v>
          </cell>
          <cell r="E430">
            <v>25000</v>
          </cell>
        </row>
        <row r="431">
          <cell r="A431" t="str">
            <v>CU13040</v>
          </cell>
          <cell r="B431" t="str">
            <v>Planchas de zinc de 10'</v>
          </cell>
          <cell r="C431" t="str">
            <v>U</v>
          </cell>
          <cell r="D431">
            <v>0</v>
          </cell>
          <cell r="E431">
            <v>25000</v>
          </cell>
        </row>
        <row r="432">
          <cell r="A432" t="str">
            <v>CU13050</v>
          </cell>
          <cell r="B432" t="str">
            <v>Plancha ondulada 10 (6')</v>
          </cell>
          <cell r="C432" t="str">
            <v>U</v>
          </cell>
          <cell r="D432">
            <v>0</v>
          </cell>
          <cell r="E432">
            <v>25000</v>
          </cell>
        </row>
        <row r="433">
          <cell r="A433" t="str">
            <v>CU13060</v>
          </cell>
          <cell r="B433" t="str">
            <v>Eternit 2.44x0.92 (8')</v>
          </cell>
          <cell r="C433" t="str">
            <v>U</v>
          </cell>
          <cell r="D433">
            <v>0</v>
          </cell>
          <cell r="E433">
            <v>25000</v>
          </cell>
        </row>
        <row r="434">
          <cell r="A434" t="str">
            <v>CU13066</v>
          </cell>
          <cell r="B434" t="str">
            <v>Elementos de fijación</v>
          </cell>
          <cell r="C434" t="str">
            <v>GLB</v>
          </cell>
          <cell r="D434">
            <v>0</v>
          </cell>
          <cell r="E434">
            <v>25000</v>
          </cell>
        </row>
        <row r="435">
          <cell r="A435" t="str">
            <v>CU13067</v>
          </cell>
          <cell r="B435" t="str">
            <v>Elementos de fijación</v>
          </cell>
          <cell r="C435" t="str">
            <v>U</v>
          </cell>
          <cell r="D435">
            <v>0</v>
          </cell>
          <cell r="E435">
            <v>25000</v>
          </cell>
        </row>
        <row r="436">
          <cell r="A436" t="str">
            <v>CU13068</v>
          </cell>
          <cell r="B436" t="str">
            <v>Elementos de fijación</v>
          </cell>
          <cell r="C436" t="str">
            <v>U</v>
          </cell>
          <cell r="D436">
            <v>0</v>
          </cell>
          <cell r="E436">
            <v>25000</v>
          </cell>
        </row>
        <row r="437">
          <cell r="A437" t="str">
            <v>CU13069</v>
          </cell>
          <cell r="B437" t="str">
            <v>Elementos de fijación</v>
          </cell>
          <cell r="C437" t="str">
            <v>M²</v>
          </cell>
          <cell r="D437">
            <v>0</v>
          </cell>
          <cell r="E437">
            <v>25000</v>
          </cell>
        </row>
        <row r="438">
          <cell r="A438" t="str">
            <v>CU13070</v>
          </cell>
          <cell r="B438" t="str">
            <v>Ardex sencillo 1,83x0.54 (6')</v>
          </cell>
          <cell r="C438" t="str">
            <v>U</v>
          </cell>
          <cell r="D438">
            <v>0</v>
          </cell>
          <cell r="E438">
            <v>25000</v>
          </cell>
        </row>
        <row r="439">
          <cell r="A439" t="str">
            <v>CU13080</v>
          </cell>
          <cell r="B439" t="str">
            <v>Ardex gigante 2,44x1.06 (8')</v>
          </cell>
          <cell r="C439" t="str">
            <v>U</v>
          </cell>
          <cell r="D439">
            <v>0</v>
          </cell>
          <cell r="E439">
            <v>25000</v>
          </cell>
        </row>
        <row r="440">
          <cell r="A440" t="str">
            <v>CU13081</v>
          </cell>
          <cell r="B440" t="str">
            <v>Plancha ardex 8'</v>
          </cell>
          <cell r="C440" t="str">
            <v>U</v>
          </cell>
          <cell r="D440">
            <v>0</v>
          </cell>
          <cell r="E440">
            <v>25000</v>
          </cell>
        </row>
        <row r="441">
          <cell r="A441" t="str">
            <v>CU13090</v>
          </cell>
          <cell r="B441" t="str">
            <v>Canalit 5x1</v>
          </cell>
          <cell r="C441" t="str">
            <v>U</v>
          </cell>
          <cell r="D441">
            <v>0</v>
          </cell>
          <cell r="E441">
            <v>25000</v>
          </cell>
        </row>
        <row r="442">
          <cell r="A442" t="str">
            <v>CU13100</v>
          </cell>
          <cell r="B442" t="str">
            <v>Canalit 7,5x1</v>
          </cell>
          <cell r="C442" t="str">
            <v>U</v>
          </cell>
          <cell r="D442">
            <v>0</v>
          </cell>
          <cell r="E442">
            <v>25000</v>
          </cell>
        </row>
        <row r="443">
          <cell r="A443" t="str">
            <v>CU13101</v>
          </cell>
          <cell r="B443" t="str">
            <v>Maxiplaca 3.5ml</v>
          </cell>
          <cell r="C443" t="str">
            <v>U</v>
          </cell>
          <cell r="D443">
            <v>0</v>
          </cell>
          <cell r="E443">
            <v>25000</v>
          </cell>
        </row>
        <row r="444">
          <cell r="A444" t="str">
            <v>CU13102</v>
          </cell>
          <cell r="B444" t="str">
            <v>Maxiplaca 3.75ml</v>
          </cell>
          <cell r="C444" t="str">
            <v>U</v>
          </cell>
          <cell r="D444">
            <v>0</v>
          </cell>
          <cell r="E444">
            <v>25000</v>
          </cell>
        </row>
        <row r="445">
          <cell r="A445" t="str">
            <v>CU13120</v>
          </cell>
          <cell r="B445" t="str">
            <v>Gancho J 125 mm (5.0PG) conjunto</v>
          </cell>
          <cell r="C445" t="str">
            <v>U</v>
          </cell>
          <cell r="D445">
            <v>0</v>
          </cell>
          <cell r="E445">
            <v>25000</v>
          </cell>
        </row>
        <row r="446">
          <cell r="A446" t="str">
            <v>CU13130</v>
          </cell>
          <cell r="B446" t="str">
            <v>Láminas plásticas 1.83x0.82 (6') Tipo eternit</v>
          </cell>
          <cell r="C446" t="str">
            <v>U</v>
          </cell>
          <cell r="D446">
            <v>0</v>
          </cell>
          <cell r="E446">
            <v>25000</v>
          </cell>
        </row>
        <row r="447">
          <cell r="A447" t="str">
            <v>CU13140</v>
          </cell>
          <cell r="B447" t="str">
            <v>Láminas plásticas 2.44x0.82 (8') Tipo eternit</v>
          </cell>
          <cell r="C447" t="str">
            <v>U</v>
          </cell>
          <cell r="D447">
            <v>0</v>
          </cell>
          <cell r="E447">
            <v>25000</v>
          </cell>
        </row>
        <row r="448">
          <cell r="A448" t="str">
            <v>CU13141</v>
          </cell>
          <cell r="B448" t="str">
            <v>Estilpanel AR-2000 ‡0.30 mm.</v>
          </cell>
          <cell r="C448" t="str">
            <v>M²</v>
          </cell>
          <cell r="D448">
            <v>5.21</v>
          </cell>
          <cell r="E448">
            <v>25000</v>
          </cell>
          <cell r="F448">
            <v>130200</v>
          </cell>
        </row>
        <row r="449">
          <cell r="A449" t="str">
            <v>CU13142</v>
          </cell>
          <cell r="B449" t="str">
            <v>Estilpanel AR-2000 ‡0.40 mm.</v>
          </cell>
          <cell r="C449" t="str">
            <v>M²</v>
          </cell>
          <cell r="D449">
            <v>6.5</v>
          </cell>
          <cell r="E449">
            <v>25000</v>
          </cell>
          <cell r="F449">
            <v>162400</v>
          </cell>
        </row>
        <row r="450">
          <cell r="A450" t="str">
            <v>CU13143</v>
          </cell>
          <cell r="B450" t="str">
            <v>Canalón 10x10x0.6</v>
          </cell>
          <cell r="C450" t="str">
            <v>M</v>
          </cell>
          <cell r="D450">
            <v>3.6</v>
          </cell>
          <cell r="E450">
            <v>25000</v>
          </cell>
          <cell r="F450">
            <v>90000</v>
          </cell>
        </row>
        <row r="451">
          <cell r="A451" t="str">
            <v>CU13150</v>
          </cell>
          <cell r="B451" t="str">
            <v>Tanque para agua rect. con tapa 375 lts.</v>
          </cell>
          <cell r="C451" t="str">
            <v>U</v>
          </cell>
          <cell r="D451">
            <v>0</v>
          </cell>
          <cell r="E451">
            <v>25000</v>
          </cell>
        </row>
        <row r="452">
          <cell r="A452" t="str">
            <v>CU13160</v>
          </cell>
          <cell r="B452" t="str">
            <v>Tanque para agua cilíndrico 200 lts. S/T</v>
          </cell>
          <cell r="C452" t="str">
            <v>U</v>
          </cell>
          <cell r="D452">
            <v>0</v>
          </cell>
          <cell r="E452">
            <v>25000</v>
          </cell>
        </row>
        <row r="453">
          <cell r="A453" t="str">
            <v>CU13170</v>
          </cell>
          <cell r="B453" t="str">
            <v>Tanque para agua cónico de 500 lts. S/T</v>
          </cell>
          <cell r="C453" t="str">
            <v>U</v>
          </cell>
          <cell r="D453">
            <v>0</v>
          </cell>
          <cell r="E453">
            <v>25000</v>
          </cell>
        </row>
        <row r="454">
          <cell r="A454" t="str">
            <v>CU13180</v>
          </cell>
          <cell r="B454" t="str">
            <v>Teja curva esmaltada - tapa 30 cm. (15xm²)</v>
          </cell>
          <cell r="C454" t="str">
            <v>U</v>
          </cell>
          <cell r="D454">
            <v>0</v>
          </cell>
          <cell r="E454">
            <v>25000</v>
          </cell>
        </row>
        <row r="455">
          <cell r="A455" t="str">
            <v>CU13181</v>
          </cell>
          <cell r="B455" t="str">
            <v>Teja curva esmaltada - canal 30 cm. (15xm²)</v>
          </cell>
          <cell r="C455" t="str">
            <v>U</v>
          </cell>
          <cell r="D455">
            <v>0</v>
          </cell>
          <cell r="E455">
            <v>25000</v>
          </cell>
        </row>
        <row r="456">
          <cell r="A456" t="str">
            <v>CU13190</v>
          </cell>
          <cell r="B456" t="str">
            <v xml:space="preserve">Tirafondos de 4" </v>
          </cell>
          <cell r="C456" t="str">
            <v>U</v>
          </cell>
          <cell r="D456">
            <v>0</v>
          </cell>
          <cell r="E456">
            <v>25000</v>
          </cell>
        </row>
        <row r="457">
          <cell r="A457" t="str">
            <v>CU13200</v>
          </cell>
          <cell r="B457" t="str">
            <v>Caballete universal Eternit P10</v>
          </cell>
          <cell r="C457" t="str">
            <v>U</v>
          </cell>
          <cell r="D457">
            <v>0</v>
          </cell>
          <cell r="E457">
            <v>25000</v>
          </cell>
        </row>
        <row r="458">
          <cell r="A458" t="str">
            <v>CU13201</v>
          </cell>
          <cell r="B458" t="str">
            <v>Tumbado acústico imp. plancha 0.60x1.20</v>
          </cell>
          <cell r="C458" t="str">
            <v>M²</v>
          </cell>
          <cell r="D458">
            <v>0</v>
          </cell>
          <cell r="E458">
            <v>25000</v>
          </cell>
        </row>
        <row r="459">
          <cell r="A459" t="str">
            <v>CU13202</v>
          </cell>
          <cell r="B459" t="str">
            <v>Perfil aluminio 1 x 1/2"(6m)</v>
          </cell>
          <cell r="C459" t="str">
            <v>U</v>
          </cell>
          <cell r="D459">
            <v>0</v>
          </cell>
          <cell r="E459">
            <v>25000</v>
          </cell>
        </row>
        <row r="460">
          <cell r="A460" t="str">
            <v>CU13203</v>
          </cell>
          <cell r="B460" t="str">
            <v>Planchas aglomeradas 4x7x4</v>
          </cell>
          <cell r="C460" t="str">
            <v>U</v>
          </cell>
          <cell r="D460">
            <v>0</v>
          </cell>
          <cell r="E460">
            <v>25000</v>
          </cell>
        </row>
        <row r="461">
          <cell r="A461" t="str">
            <v>CU13204</v>
          </cell>
          <cell r="B461" t="str">
            <v>Perfil de aluminio 1x3/4" (6m)</v>
          </cell>
          <cell r="C461" t="str">
            <v>U</v>
          </cell>
          <cell r="D461">
            <v>0</v>
          </cell>
          <cell r="E461">
            <v>25000</v>
          </cell>
        </row>
        <row r="462">
          <cell r="A462" t="str">
            <v>CU13205</v>
          </cell>
          <cell r="B462" t="str">
            <v>Plancha de yeso 1x0.5 m</v>
          </cell>
          <cell r="C462" t="str">
            <v>U</v>
          </cell>
          <cell r="D462">
            <v>0</v>
          </cell>
          <cell r="E462">
            <v>25000</v>
          </cell>
        </row>
        <row r="463">
          <cell r="A463" t="str">
            <v>CU13208</v>
          </cell>
          <cell r="B463" t="str">
            <v>Tumbado de yeso y susp. met. 2'x4'</v>
          </cell>
          <cell r="C463" t="str">
            <v>M²</v>
          </cell>
          <cell r="D463">
            <v>0</v>
          </cell>
          <cell r="E463">
            <v>25000</v>
          </cell>
        </row>
        <row r="464">
          <cell r="A464" t="str">
            <v>CU13209</v>
          </cell>
          <cell r="B464" t="str">
            <v>Accesorios y varios</v>
          </cell>
          <cell r="C464" t="str">
            <v>M</v>
          </cell>
          <cell r="D464">
            <v>0</v>
          </cell>
          <cell r="E464">
            <v>25000</v>
          </cell>
        </row>
        <row r="465">
          <cell r="A465" t="str">
            <v>CU13210</v>
          </cell>
          <cell r="B465" t="str">
            <v>Alfateja plana esmalt.tapa 10/m2</v>
          </cell>
          <cell r="C465" t="str">
            <v>U</v>
          </cell>
          <cell r="D465">
            <v>0</v>
          </cell>
          <cell r="E465">
            <v>25000</v>
          </cell>
        </row>
        <row r="466">
          <cell r="A466" t="str">
            <v>CU13211</v>
          </cell>
          <cell r="B466" t="str">
            <v>Alfateja plana esmalt. canal 10/m2</v>
          </cell>
          <cell r="C466" t="str">
            <v>U</v>
          </cell>
          <cell r="D466">
            <v>0</v>
          </cell>
          <cell r="E466">
            <v>25000</v>
          </cell>
        </row>
        <row r="467">
          <cell r="A467" t="str">
            <v>AP14000</v>
          </cell>
          <cell r="B467" t="str">
            <v>MATERIAL PARA AGUA POTABLE</v>
          </cell>
          <cell r="D467">
            <v>0</v>
          </cell>
          <cell r="E467">
            <v>25000</v>
          </cell>
        </row>
        <row r="468">
          <cell r="A468" t="str">
            <v>EL15000</v>
          </cell>
          <cell r="B468" t="str">
            <v>MATERIALES ELECTRICOS</v>
          </cell>
          <cell r="D468">
            <v>0</v>
          </cell>
          <cell r="E468">
            <v>25000</v>
          </cell>
        </row>
        <row r="469">
          <cell r="A469" t="str">
            <v>EL15004</v>
          </cell>
          <cell r="B469" t="str">
            <v>Alambre Cu TW # 4 AWG</v>
          </cell>
          <cell r="C469" t="str">
            <v>M</v>
          </cell>
          <cell r="D469">
            <v>0</v>
          </cell>
          <cell r="E469">
            <v>25000</v>
          </cell>
        </row>
        <row r="470">
          <cell r="A470" t="str">
            <v>EL15006</v>
          </cell>
          <cell r="B470" t="str">
            <v>Alambre Cu TW # 6 AWG</v>
          </cell>
          <cell r="C470" t="str">
            <v>M</v>
          </cell>
          <cell r="D470">
            <v>0</v>
          </cell>
          <cell r="E470">
            <v>25000</v>
          </cell>
        </row>
        <row r="471">
          <cell r="A471" t="str">
            <v>EL15008</v>
          </cell>
          <cell r="B471" t="str">
            <v>Alambre Cu TW # 8 AWG</v>
          </cell>
          <cell r="C471" t="str">
            <v>M</v>
          </cell>
          <cell r="D471">
            <v>0</v>
          </cell>
          <cell r="E471">
            <v>25000</v>
          </cell>
        </row>
        <row r="472">
          <cell r="A472" t="str">
            <v>EL15010</v>
          </cell>
          <cell r="B472" t="str">
            <v>Alambre Cu TW # 10 AWG</v>
          </cell>
          <cell r="C472" t="str">
            <v>M</v>
          </cell>
          <cell r="D472">
            <v>0</v>
          </cell>
          <cell r="E472">
            <v>25000</v>
          </cell>
        </row>
        <row r="473">
          <cell r="A473" t="str">
            <v>EL15020</v>
          </cell>
          <cell r="B473" t="str">
            <v>Alambre Cu TW # 12 AWG</v>
          </cell>
          <cell r="C473" t="str">
            <v>M</v>
          </cell>
          <cell r="D473">
            <v>0.15</v>
          </cell>
          <cell r="E473">
            <v>25000</v>
          </cell>
          <cell r="F473">
            <v>3750</v>
          </cell>
        </row>
        <row r="474">
          <cell r="A474" t="str">
            <v>EL15030</v>
          </cell>
          <cell r="B474" t="str">
            <v>Alambre Cu TW # 14 AWG</v>
          </cell>
          <cell r="C474" t="str">
            <v>M</v>
          </cell>
          <cell r="D474">
            <v>0</v>
          </cell>
          <cell r="E474">
            <v>25000</v>
          </cell>
        </row>
        <row r="475">
          <cell r="A475" t="str">
            <v>EL15031</v>
          </cell>
          <cell r="B475" t="str">
            <v>Alambre Cu TW # (8 al 16) AWG</v>
          </cell>
          <cell r="C475" t="str">
            <v>M</v>
          </cell>
          <cell r="D475">
            <v>0.16</v>
          </cell>
          <cell r="E475">
            <v>25000</v>
          </cell>
          <cell r="F475">
            <v>4000</v>
          </cell>
        </row>
        <row r="476">
          <cell r="A476" t="str">
            <v>EL15040</v>
          </cell>
          <cell r="B476" t="str">
            <v xml:space="preserve">Alambre telefónico  entorch.  #2 x 22 </v>
          </cell>
          <cell r="C476" t="str">
            <v>M</v>
          </cell>
          <cell r="D476">
            <v>0</v>
          </cell>
          <cell r="E476">
            <v>25000</v>
          </cell>
        </row>
        <row r="477">
          <cell r="A477" t="str">
            <v>EL15050</v>
          </cell>
          <cell r="B477" t="str">
            <v>Alambre gemelo  #12</v>
          </cell>
          <cell r="C477" t="str">
            <v>M</v>
          </cell>
          <cell r="D477">
            <v>0</v>
          </cell>
          <cell r="E477">
            <v>25000</v>
          </cell>
        </row>
        <row r="478">
          <cell r="A478" t="str">
            <v>EL15060</v>
          </cell>
          <cell r="B478" t="str">
            <v>Alambre gemelo  #14</v>
          </cell>
          <cell r="C478" t="str">
            <v>M</v>
          </cell>
          <cell r="D478">
            <v>0</v>
          </cell>
          <cell r="E478">
            <v>25000</v>
          </cell>
        </row>
        <row r="479">
          <cell r="A479" t="str">
            <v>EL15070</v>
          </cell>
          <cell r="B479" t="str">
            <v>Alambre gemelo  #18</v>
          </cell>
          <cell r="C479" t="str">
            <v>M</v>
          </cell>
          <cell r="D479">
            <v>0</v>
          </cell>
          <cell r="E479">
            <v>25000</v>
          </cell>
        </row>
        <row r="480">
          <cell r="A480" t="str">
            <v>EL15071</v>
          </cell>
          <cell r="B480" t="str">
            <v>Alambre gemelo  #16</v>
          </cell>
          <cell r="C480" t="str">
            <v>M</v>
          </cell>
          <cell r="D480">
            <v>0</v>
          </cell>
          <cell r="E480">
            <v>25000</v>
          </cell>
        </row>
        <row r="481">
          <cell r="A481" t="str">
            <v>EL15078</v>
          </cell>
          <cell r="B481" t="str">
            <v>Aplique de pared globo claro IN75 G200 PMI</v>
          </cell>
          <cell r="C481" t="str">
            <v>U</v>
          </cell>
          <cell r="D481">
            <v>0</v>
          </cell>
          <cell r="E481">
            <v>25000</v>
          </cell>
        </row>
        <row r="482">
          <cell r="A482" t="str">
            <v>EL15079</v>
          </cell>
          <cell r="B482" t="str">
            <v>Plastiplomo  2 x 14</v>
          </cell>
          <cell r="C482" t="str">
            <v>M</v>
          </cell>
          <cell r="D482">
            <v>0</v>
          </cell>
          <cell r="E482">
            <v>25000</v>
          </cell>
        </row>
        <row r="483">
          <cell r="A483" t="str">
            <v>EL15080</v>
          </cell>
          <cell r="B483" t="str">
            <v>Boquilla colgante de baquelita</v>
          </cell>
          <cell r="C483" t="str">
            <v>U</v>
          </cell>
          <cell r="D483">
            <v>0</v>
          </cell>
          <cell r="E483">
            <v>25000</v>
          </cell>
        </row>
        <row r="484">
          <cell r="A484" t="str">
            <v>EL15090</v>
          </cell>
          <cell r="B484" t="str">
            <v>Benjamín de baquelita sin cadena</v>
          </cell>
          <cell r="C484" t="str">
            <v>U</v>
          </cell>
          <cell r="D484">
            <v>0</v>
          </cell>
          <cell r="E484">
            <v>25000</v>
          </cell>
        </row>
        <row r="485">
          <cell r="A485" t="str">
            <v>EL15100</v>
          </cell>
          <cell r="B485" t="str">
            <v>Breakers para caja de 15A a 50A  (1p)G.E.</v>
          </cell>
          <cell r="C485" t="str">
            <v>U</v>
          </cell>
          <cell r="D485">
            <v>0</v>
          </cell>
          <cell r="E485">
            <v>25000</v>
          </cell>
        </row>
        <row r="486">
          <cell r="A486" t="str">
            <v>EL15110</v>
          </cell>
          <cell r="B486" t="str">
            <v>Breakers para caja de 20A a 50A  (2p)G.E.</v>
          </cell>
          <cell r="C486" t="str">
            <v>U</v>
          </cell>
          <cell r="D486">
            <v>0</v>
          </cell>
          <cell r="E486">
            <v>25000</v>
          </cell>
        </row>
        <row r="487">
          <cell r="A487" t="str">
            <v>EL15120</v>
          </cell>
          <cell r="B487" t="str">
            <v>Breakers para caja de 100 A (2p)</v>
          </cell>
          <cell r="C487" t="str">
            <v>U</v>
          </cell>
          <cell r="D487">
            <v>0</v>
          </cell>
          <cell r="E487">
            <v>25000</v>
          </cell>
        </row>
        <row r="488">
          <cell r="A488" t="str">
            <v>EL15130</v>
          </cell>
          <cell r="B488" t="str">
            <v>Breakers para caja de 30A a 60A  (3p)</v>
          </cell>
          <cell r="C488" t="str">
            <v>U</v>
          </cell>
          <cell r="D488">
            <v>0</v>
          </cell>
          <cell r="E488">
            <v>25000</v>
          </cell>
        </row>
        <row r="489">
          <cell r="A489" t="str">
            <v>EL15131</v>
          </cell>
          <cell r="B489" t="str">
            <v>Breakers para caja de 150A  (2p)</v>
          </cell>
          <cell r="C489" t="str">
            <v>U</v>
          </cell>
          <cell r="D489">
            <v>0</v>
          </cell>
          <cell r="E489">
            <v>25000</v>
          </cell>
        </row>
        <row r="490">
          <cell r="A490" t="str">
            <v>EL15134</v>
          </cell>
          <cell r="B490" t="str">
            <v>Cable acero ACSR # 1/0 AWG 7h</v>
          </cell>
          <cell r="C490" t="str">
            <v>M</v>
          </cell>
          <cell r="D490">
            <v>0</v>
          </cell>
          <cell r="E490">
            <v>25000</v>
          </cell>
        </row>
        <row r="491">
          <cell r="A491" t="str">
            <v>EL15135</v>
          </cell>
          <cell r="B491" t="str">
            <v>Cable acero ACSR # 2/0 AWG 7h</v>
          </cell>
          <cell r="C491" t="str">
            <v>M</v>
          </cell>
          <cell r="D491">
            <v>0</v>
          </cell>
          <cell r="E491">
            <v>25000</v>
          </cell>
        </row>
        <row r="492">
          <cell r="A492" t="str">
            <v>EL15136</v>
          </cell>
          <cell r="B492" t="str">
            <v xml:space="preserve">Cable AL. Triplex ASC 3 x 6 AWG </v>
          </cell>
          <cell r="C492" t="str">
            <v>M</v>
          </cell>
          <cell r="D492">
            <v>0.5</v>
          </cell>
          <cell r="E492">
            <v>25000</v>
          </cell>
          <cell r="F492">
            <v>12500</v>
          </cell>
        </row>
        <row r="493">
          <cell r="A493" t="str">
            <v>EL15139</v>
          </cell>
          <cell r="B493" t="str">
            <v xml:space="preserve">Cable Cu TW  #12  AWG </v>
          </cell>
          <cell r="C493" t="str">
            <v>M</v>
          </cell>
          <cell r="D493">
            <v>0</v>
          </cell>
          <cell r="E493">
            <v>25000</v>
          </cell>
        </row>
        <row r="494">
          <cell r="A494" t="str">
            <v>EL15140</v>
          </cell>
          <cell r="B494" t="str">
            <v>Cable Cu TW  #2  AWG (100m)</v>
          </cell>
          <cell r="C494" t="str">
            <v>M</v>
          </cell>
          <cell r="D494">
            <v>0</v>
          </cell>
          <cell r="E494">
            <v>25000</v>
          </cell>
        </row>
        <row r="495">
          <cell r="A495" t="str">
            <v>EL15150</v>
          </cell>
          <cell r="B495" t="str">
            <v>Cable Cu TW  #4  AWG (100m)</v>
          </cell>
          <cell r="C495" t="str">
            <v>rollo</v>
          </cell>
          <cell r="D495">
            <v>0</v>
          </cell>
          <cell r="E495">
            <v>25000</v>
          </cell>
        </row>
        <row r="496">
          <cell r="A496" t="str">
            <v>EL15155</v>
          </cell>
          <cell r="B496" t="str">
            <v>Cable Cu TW  #6  AWG (100m)</v>
          </cell>
          <cell r="C496" t="str">
            <v>rollo</v>
          </cell>
          <cell r="D496">
            <v>0</v>
          </cell>
          <cell r="E496">
            <v>25000</v>
          </cell>
        </row>
        <row r="497">
          <cell r="A497" t="str">
            <v>EL15159</v>
          </cell>
          <cell r="B497" t="str">
            <v xml:space="preserve">Cable Cu TW  #8  AWG </v>
          </cell>
          <cell r="C497" t="str">
            <v>M</v>
          </cell>
          <cell r="D497">
            <v>0</v>
          </cell>
          <cell r="E497">
            <v>25000</v>
          </cell>
        </row>
        <row r="498">
          <cell r="A498" t="str">
            <v>EL15160</v>
          </cell>
          <cell r="B498" t="str">
            <v xml:space="preserve">Cable Cu TW  #16  AWG </v>
          </cell>
          <cell r="C498" t="str">
            <v>M</v>
          </cell>
          <cell r="D498">
            <v>0</v>
          </cell>
          <cell r="E498">
            <v>25000</v>
          </cell>
        </row>
        <row r="499">
          <cell r="A499" t="str">
            <v>EL15162</v>
          </cell>
          <cell r="B499" t="str">
            <v>Cable Cu TW # (del 8 al 16)AWG</v>
          </cell>
          <cell r="C499" t="str">
            <v>Ml</v>
          </cell>
          <cell r="D499">
            <v>0</v>
          </cell>
          <cell r="E499">
            <v>25000</v>
          </cell>
        </row>
        <row r="500">
          <cell r="A500" t="str">
            <v>EL15161</v>
          </cell>
          <cell r="B500" t="str">
            <v>Cable TV 2x2o</v>
          </cell>
          <cell r="C500" t="str">
            <v>M</v>
          </cell>
          <cell r="D500">
            <v>0</v>
          </cell>
          <cell r="E500">
            <v>25000</v>
          </cell>
        </row>
        <row r="501">
          <cell r="A501" t="str">
            <v>EL15168</v>
          </cell>
          <cell r="B501" t="str">
            <v>Caja medidor clase 200</v>
          </cell>
          <cell r="C501" t="str">
            <v>U</v>
          </cell>
          <cell r="D501">
            <v>0</v>
          </cell>
          <cell r="E501">
            <v>25000</v>
          </cell>
        </row>
        <row r="502">
          <cell r="A502" t="str">
            <v>EL15170</v>
          </cell>
          <cell r="B502" t="str">
            <v>Conectores de presión de  1/2"</v>
          </cell>
          <cell r="C502" t="str">
            <v>U</v>
          </cell>
          <cell r="D502">
            <v>0</v>
          </cell>
          <cell r="E502">
            <v>25000</v>
          </cell>
        </row>
        <row r="503">
          <cell r="A503" t="str">
            <v>EL15180</v>
          </cell>
          <cell r="B503" t="str">
            <v>Conectores de presión de  3/4"</v>
          </cell>
          <cell r="C503" t="str">
            <v>U</v>
          </cell>
          <cell r="D503">
            <v>0</v>
          </cell>
          <cell r="E503">
            <v>25000</v>
          </cell>
        </row>
        <row r="504">
          <cell r="A504" t="str">
            <v>EL15190</v>
          </cell>
          <cell r="B504" t="str">
            <v>Conectores de presión de  1"</v>
          </cell>
          <cell r="C504" t="str">
            <v>U</v>
          </cell>
          <cell r="D504">
            <v>0</v>
          </cell>
          <cell r="E504">
            <v>25000</v>
          </cell>
        </row>
        <row r="505">
          <cell r="A505" t="str">
            <v>EL15200</v>
          </cell>
          <cell r="B505" t="str">
            <v>Caja octogonal grande nacional</v>
          </cell>
          <cell r="C505" t="str">
            <v>U</v>
          </cell>
          <cell r="D505">
            <v>0</v>
          </cell>
          <cell r="E505">
            <v>25000</v>
          </cell>
        </row>
        <row r="506">
          <cell r="A506" t="str">
            <v>EL15201</v>
          </cell>
          <cell r="B506" t="str">
            <v>Caja octogonal pequena nacional</v>
          </cell>
          <cell r="C506" t="str">
            <v>U</v>
          </cell>
          <cell r="D506">
            <v>0</v>
          </cell>
          <cell r="E506">
            <v>25000</v>
          </cell>
        </row>
        <row r="507">
          <cell r="A507" t="str">
            <v>EL15210</v>
          </cell>
          <cell r="B507" t="str">
            <v>Caja rectangular profunda nacional</v>
          </cell>
          <cell r="C507" t="str">
            <v>U</v>
          </cell>
          <cell r="D507">
            <v>0.28000000000000003</v>
          </cell>
          <cell r="E507">
            <v>25000</v>
          </cell>
          <cell r="F507">
            <v>7000</v>
          </cell>
        </row>
        <row r="508">
          <cell r="A508" t="str">
            <v>EL15211</v>
          </cell>
          <cell r="B508" t="str">
            <v>Caja rectangular baja</v>
          </cell>
          <cell r="C508" t="str">
            <v>U</v>
          </cell>
          <cell r="D508">
            <v>0</v>
          </cell>
          <cell r="E508">
            <v>25000</v>
          </cell>
        </row>
        <row r="509">
          <cell r="A509" t="str">
            <v>EL15220</v>
          </cell>
          <cell r="B509" t="str">
            <v>Caja cuadrada de 4" profunda</v>
          </cell>
          <cell r="C509" t="str">
            <v>U</v>
          </cell>
          <cell r="D509">
            <v>0</v>
          </cell>
          <cell r="E509">
            <v>25000</v>
          </cell>
        </row>
        <row r="510">
          <cell r="A510" t="str">
            <v>EL15224</v>
          </cell>
          <cell r="B510" t="str">
            <v>Caja portafusible 15KV - 100 AMP</v>
          </cell>
          <cell r="C510" t="str">
            <v>U</v>
          </cell>
          <cell r="D510">
            <v>0</v>
          </cell>
          <cell r="E510">
            <v>25000</v>
          </cell>
        </row>
        <row r="511">
          <cell r="A511" t="str">
            <v>EL15226</v>
          </cell>
          <cell r="B511" t="str">
            <v>Caja para central telefonica (30x30)</v>
          </cell>
          <cell r="C511" t="str">
            <v>U</v>
          </cell>
          <cell r="D511">
            <v>0</v>
          </cell>
          <cell r="E511">
            <v>25000</v>
          </cell>
        </row>
        <row r="512">
          <cell r="A512" t="str">
            <v>EL15228</v>
          </cell>
          <cell r="B512" t="str">
            <v>Caja de paso computacion</v>
          </cell>
          <cell r="C512" t="str">
            <v>U</v>
          </cell>
          <cell r="D512">
            <v>0</v>
          </cell>
          <cell r="E512">
            <v>25000</v>
          </cell>
        </row>
        <row r="513">
          <cell r="A513" t="str">
            <v>EL15230</v>
          </cell>
          <cell r="B513" t="str">
            <v>Conectores EMT galv. de 1/2"</v>
          </cell>
          <cell r="C513" t="str">
            <v>U</v>
          </cell>
          <cell r="D513">
            <v>0</v>
          </cell>
          <cell r="E513">
            <v>25000</v>
          </cell>
        </row>
        <row r="514">
          <cell r="A514" t="str">
            <v>EL15240</v>
          </cell>
          <cell r="B514" t="str">
            <v>Conectores EMT de 3/4"</v>
          </cell>
          <cell r="C514" t="str">
            <v>U</v>
          </cell>
          <cell r="D514">
            <v>0</v>
          </cell>
          <cell r="E514">
            <v>25000</v>
          </cell>
        </row>
        <row r="515">
          <cell r="A515" t="str">
            <v>EL15250</v>
          </cell>
          <cell r="B515" t="str">
            <v>Conectores EMT de 1"</v>
          </cell>
          <cell r="C515" t="str">
            <v>U</v>
          </cell>
          <cell r="D515">
            <v>0</v>
          </cell>
          <cell r="E515">
            <v>25000</v>
          </cell>
        </row>
        <row r="516">
          <cell r="A516" t="str">
            <v>EL15251</v>
          </cell>
          <cell r="B516" t="str">
            <v>Conector EMT de 1 1/4"</v>
          </cell>
          <cell r="C516" t="str">
            <v>U</v>
          </cell>
          <cell r="D516">
            <v>0</v>
          </cell>
          <cell r="E516">
            <v>25000</v>
          </cell>
        </row>
        <row r="517">
          <cell r="A517" t="str">
            <v>EL15255</v>
          </cell>
          <cell r="B517" t="str">
            <v>Codo EMT de 3/4"</v>
          </cell>
          <cell r="C517" t="str">
            <v>U</v>
          </cell>
          <cell r="D517">
            <v>0</v>
          </cell>
          <cell r="E517">
            <v>25000</v>
          </cell>
        </row>
        <row r="518">
          <cell r="A518" t="str">
            <v>EL15260</v>
          </cell>
          <cell r="B518" t="str">
            <v>Codo EMT de 1"</v>
          </cell>
          <cell r="C518" t="str">
            <v>U</v>
          </cell>
          <cell r="D518">
            <v>0</v>
          </cell>
          <cell r="E518">
            <v>25000</v>
          </cell>
        </row>
        <row r="519">
          <cell r="A519" t="str">
            <v>EL15270</v>
          </cell>
          <cell r="B519" t="str">
            <v>Codo EMT de 1 1/4"</v>
          </cell>
          <cell r="C519" t="str">
            <v>U</v>
          </cell>
          <cell r="D519">
            <v>0</v>
          </cell>
          <cell r="E519">
            <v>25000</v>
          </cell>
        </row>
        <row r="520">
          <cell r="A520" t="str">
            <v>EL15280</v>
          </cell>
          <cell r="B520" t="str">
            <v>Codos de PVC de 1/2"</v>
          </cell>
          <cell r="C520" t="str">
            <v>U</v>
          </cell>
          <cell r="D520">
            <v>0</v>
          </cell>
          <cell r="E520">
            <v>25000</v>
          </cell>
        </row>
        <row r="521">
          <cell r="A521" t="str">
            <v>EL15290</v>
          </cell>
          <cell r="B521" t="str">
            <v>Codos PVC de 3/4"</v>
          </cell>
          <cell r="C521" t="str">
            <v>U</v>
          </cell>
          <cell r="D521">
            <v>0</v>
          </cell>
          <cell r="E521">
            <v>25000</v>
          </cell>
        </row>
        <row r="522">
          <cell r="A522" t="str">
            <v>EL15300</v>
          </cell>
          <cell r="B522" t="str">
            <v>Codos PVC de 1"</v>
          </cell>
          <cell r="C522" t="str">
            <v>U</v>
          </cell>
          <cell r="D522">
            <v>0</v>
          </cell>
          <cell r="E522">
            <v>25000</v>
          </cell>
        </row>
        <row r="523">
          <cell r="A523" t="str">
            <v>EL15302</v>
          </cell>
          <cell r="B523" t="str">
            <v>Neplo PVC flexible de 1/2 conector    (14800)</v>
          </cell>
          <cell r="C523" t="str">
            <v>U</v>
          </cell>
          <cell r="D523">
            <v>0</v>
          </cell>
          <cell r="E523">
            <v>25000</v>
          </cell>
        </row>
        <row r="524">
          <cell r="A524" t="str">
            <v>EL15305</v>
          </cell>
          <cell r="B524" t="str">
            <v>Foco 100W</v>
          </cell>
          <cell r="C524" t="str">
            <v>U</v>
          </cell>
          <cell r="D524">
            <v>0</v>
          </cell>
          <cell r="E524">
            <v>25000</v>
          </cell>
        </row>
        <row r="525">
          <cell r="A525" t="str">
            <v>EL15306</v>
          </cell>
          <cell r="B525" t="str">
            <v>Foco claro 75W tungs.</v>
          </cell>
          <cell r="C525" t="str">
            <v>U</v>
          </cell>
          <cell r="D525">
            <v>0</v>
          </cell>
          <cell r="E525">
            <v>25000</v>
          </cell>
        </row>
        <row r="526">
          <cell r="A526" t="str">
            <v>EL15310</v>
          </cell>
          <cell r="B526" t="str">
            <v>Grapas plásticas con clavos de 4-7 mm</v>
          </cell>
          <cell r="C526" t="str">
            <v>Mll</v>
          </cell>
          <cell r="D526">
            <v>0</v>
          </cell>
          <cell r="E526">
            <v>25000</v>
          </cell>
        </row>
        <row r="527">
          <cell r="A527" t="str">
            <v>EL15320</v>
          </cell>
          <cell r="B527" t="str">
            <v>Grapas plásticas con clavos de 10-14 mm</v>
          </cell>
          <cell r="C527" t="str">
            <v>Mll</v>
          </cell>
          <cell r="D527">
            <v>0</v>
          </cell>
          <cell r="E527">
            <v>25000</v>
          </cell>
        </row>
        <row r="528">
          <cell r="A528" t="str">
            <v>EL15330</v>
          </cell>
          <cell r="B528" t="str">
            <v>Grapas plásticas con clavos de 3/4"</v>
          </cell>
          <cell r="C528" t="str">
            <v>Mll</v>
          </cell>
          <cell r="D528">
            <v>0</v>
          </cell>
          <cell r="E528">
            <v>25000</v>
          </cell>
        </row>
        <row r="529">
          <cell r="A529" t="str">
            <v>EL15340</v>
          </cell>
          <cell r="B529" t="str">
            <v>Interruptor ticino senillo.</v>
          </cell>
          <cell r="C529" t="str">
            <v>U</v>
          </cell>
          <cell r="D529">
            <v>0</v>
          </cell>
          <cell r="E529">
            <v>25000</v>
          </cell>
        </row>
        <row r="530">
          <cell r="A530" t="str">
            <v>EL15350</v>
          </cell>
          <cell r="B530" t="str">
            <v>Interruptor ticino doble  125 V/15 A.</v>
          </cell>
          <cell r="C530" t="str">
            <v>U</v>
          </cell>
          <cell r="D530">
            <v>0</v>
          </cell>
          <cell r="E530">
            <v>25000</v>
          </cell>
        </row>
        <row r="531">
          <cell r="A531" t="str">
            <v>EL15360</v>
          </cell>
          <cell r="B531" t="str">
            <v>Interruptor veto sencillo</v>
          </cell>
          <cell r="C531" t="str">
            <v>U</v>
          </cell>
          <cell r="D531">
            <v>0</v>
          </cell>
          <cell r="E531">
            <v>25000</v>
          </cell>
        </row>
        <row r="532">
          <cell r="A532" t="str">
            <v>EL15370</v>
          </cell>
          <cell r="B532" t="str">
            <v>Interruptor veto doble</v>
          </cell>
          <cell r="C532" t="str">
            <v>U</v>
          </cell>
          <cell r="D532">
            <v>0</v>
          </cell>
          <cell r="E532">
            <v>25000</v>
          </cell>
        </row>
        <row r="533">
          <cell r="A533" t="str">
            <v>EL15371</v>
          </cell>
          <cell r="B533" t="str">
            <v>Lámpara tipo sombrero chino acríl. de mercurio- 125 W. con foco</v>
          </cell>
          <cell r="C533" t="str">
            <v>U</v>
          </cell>
          <cell r="D533">
            <v>0</v>
          </cell>
          <cell r="E533">
            <v>25000</v>
          </cell>
        </row>
        <row r="534">
          <cell r="A534" t="str">
            <v>EL15372</v>
          </cell>
          <cell r="B534" t="str">
            <v>Lámpara tipo globo acrílico de mercurio- 125 W. Con foco</v>
          </cell>
          <cell r="C534" t="str">
            <v>U</v>
          </cell>
          <cell r="D534">
            <v>0</v>
          </cell>
          <cell r="E534">
            <v>25000</v>
          </cell>
        </row>
        <row r="535">
          <cell r="A535" t="str">
            <v>EL15373</v>
          </cell>
          <cell r="B535" t="str">
            <v>Luminaria sodio 150 WT-cobra/orión c/eq. Eléct.foco,fotocél.y brazo</v>
          </cell>
          <cell r="C535" t="str">
            <v>U</v>
          </cell>
          <cell r="D535">
            <v>0</v>
          </cell>
          <cell r="E535">
            <v>25000</v>
          </cell>
        </row>
        <row r="536">
          <cell r="A536" t="str">
            <v>EL15374</v>
          </cell>
          <cell r="B536" t="str">
            <v>Lámpara tipo cuadrática nac. Sodio 150 W. c/eq. eléct. Foc/brazo</v>
          </cell>
          <cell r="C536" t="str">
            <v>U</v>
          </cell>
          <cell r="D536">
            <v>0</v>
          </cell>
          <cell r="E536">
            <v>25000</v>
          </cell>
        </row>
        <row r="537">
          <cell r="A537" t="str">
            <v>EL15375</v>
          </cell>
          <cell r="B537" t="str">
            <v>Placa para telefono</v>
          </cell>
          <cell r="C537" t="str">
            <v>U</v>
          </cell>
          <cell r="D537">
            <v>0</v>
          </cell>
          <cell r="E537">
            <v>25000</v>
          </cell>
        </row>
        <row r="538">
          <cell r="A538" t="str">
            <v>EL15380</v>
          </cell>
          <cell r="B538" t="str">
            <v>Placas interruptor Eagle baquelita</v>
          </cell>
          <cell r="C538" t="str">
            <v>U</v>
          </cell>
          <cell r="D538">
            <v>0</v>
          </cell>
          <cell r="E538">
            <v>25000</v>
          </cell>
        </row>
        <row r="539">
          <cell r="A539" t="str">
            <v>EL15390</v>
          </cell>
          <cell r="B539" t="str">
            <v>Placas interruptor ticino aluminio</v>
          </cell>
          <cell r="C539" t="str">
            <v>U</v>
          </cell>
          <cell r="D539">
            <v>0</v>
          </cell>
          <cell r="E539">
            <v>25000</v>
          </cell>
        </row>
        <row r="540">
          <cell r="A540" t="str">
            <v>EL15398</v>
          </cell>
          <cell r="B540" t="str">
            <v>Reflector sub-acuático 400 W.-100 v. de colores</v>
          </cell>
          <cell r="C540" t="str">
            <v>U</v>
          </cell>
          <cell r="D540">
            <v>0</v>
          </cell>
          <cell r="E540">
            <v>25000</v>
          </cell>
        </row>
        <row r="541">
          <cell r="A541" t="str">
            <v>EL15399</v>
          </cell>
          <cell r="B541" t="str">
            <v>Reflector HNF-005 c/foco halóg.metal.HPI-T-400 W.c/eq.eléct.240</v>
          </cell>
          <cell r="C541" t="str">
            <v>U</v>
          </cell>
          <cell r="D541">
            <v>0</v>
          </cell>
          <cell r="E541">
            <v>25000</v>
          </cell>
        </row>
        <row r="542">
          <cell r="A542" t="str">
            <v>EL15400</v>
          </cell>
          <cell r="B542" t="str">
            <v>Rosetón de baquelita sin cadena sencillo</v>
          </cell>
          <cell r="C542" t="str">
            <v>U</v>
          </cell>
          <cell r="D542">
            <v>0</v>
          </cell>
          <cell r="E542">
            <v>25000</v>
          </cell>
        </row>
        <row r="543">
          <cell r="A543" t="str">
            <v>EL15410</v>
          </cell>
          <cell r="B543" t="str">
            <v>Socket med. monofásico 2p 4 ptos.  100A</v>
          </cell>
          <cell r="C543" t="str">
            <v>U</v>
          </cell>
          <cell r="D543">
            <v>0</v>
          </cell>
          <cell r="E543">
            <v>25000</v>
          </cell>
        </row>
        <row r="544">
          <cell r="A544" t="str">
            <v>EL15420</v>
          </cell>
          <cell r="B544" t="str">
            <v>Socket medid. monofásico 2p. 4ptos.  200A</v>
          </cell>
          <cell r="C544" t="str">
            <v>U</v>
          </cell>
          <cell r="D544">
            <v>0</v>
          </cell>
          <cell r="E544">
            <v>25000</v>
          </cell>
        </row>
        <row r="545">
          <cell r="A545" t="str">
            <v>EL15430</v>
          </cell>
          <cell r="B545" t="str">
            <v>Socket  trifásico 200A  7 terminales</v>
          </cell>
          <cell r="C545" t="str">
            <v>U</v>
          </cell>
          <cell r="D545">
            <v>0</v>
          </cell>
          <cell r="E545">
            <v>25000</v>
          </cell>
        </row>
        <row r="546">
          <cell r="A546" t="str">
            <v>EL15440</v>
          </cell>
          <cell r="B546" t="str">
            <v>Transformadores Ecuatran 5KVA autoprot.</v>
          </cell>
          <cell r="C546" t="str">
            <v>U</v>
          </cell>
          <cell r="D546">
            <v>0</v>
          </cell>
          <cell r="E546">
            <v>25000</v>
          </cell>
        </row>
        <row r="547">
          <cell r="A547" t="str">
            <v>EL15450</v>
          </cell>
          <cell r="B547" t="str">
            <v>Transformadores Ecuatran 10 KVA autoprot.</v>
          </cell>
          <cell r="C547" t="str">
            <v>U</v>
          </cell>
          <cell r="D547">
            <v>0</v>
          </cell>
          <cell r="E547">
            <v>25000</v>
          </cell>
        </row>
        <row r="548">
          <cell r="A548" t="str">
            <v>EL15460</v>
          </cell>
          <cell r="B548" t="str">
            <v>Transformadores Ecuatran 15 KVA autoprot.</v>
          </cell>
          <cell r="C548" t="str">
            <v>U</v>
          </cell>
          <cell r="D548">
            <v>0</v>
          </cell>
          <cell r="E548">
            <v>25000</v>
          </cell>
        </row>
        <row r="549">
          <cell r="A549" t="str">
            <v>EL15470</v>
          </cell>
          <cell r="B549" t="str">
            <v>Transformador convención. 15 KVA</v>
          </cell>
          <cell r="C549" t="str">
            <v>U</v>
          </cell>
          <cell r="D549">
            <v>0</v>
          </cell>
          <cell r="E549">
            <v>25000</v>
          </cell>
        </row>
        <row r="550">
          <cell r="A550" t="str">
            <v>EL15480</v>
          </cell>
          <cell r="B550" t="str">
            <v>Transformador convención. 10 KVA</v>
          </cell>
          <cell r="C550" t="str">
            <v>U</v>
          </cell>
          <cell r="D550">
            <v>0</v>
          </cell>
          <cell r="E550">
            <v>25000</v>
          </cell>
        </row>
        <row r="551">
          <cell r="A551" t="str">
            <v>EL15500</v>
          </cell>
          <cell r="B551" t="str">
            <v>Transformador convención. 25 KVA</v>
          </cell>
          <cell r="C551" t="str">
            <v>U</v>
          </cell>
          <cell r="D551">
            <v>0</v>
          </cell>
          <cell r="E551">
            <v>25000</v>
          </cell>
        </row>
        <row r="552">
          <cell r="A552" t="str">
            <v>EL15510</v>
          </cell>
          <cell r="B552" t="str">
            <v>Transformador convención. 37.5 KVA</v>
          </cell>
          <cell r="C552" t="str">
            <v>U</v>
          </cell>
          <cell r="D552">
            <v>0</v>
          </cell>
          <cell r="E552">
            <v>25000</v>
          </cell>
        </row>
        <row r="553">
          <cell r="A553" t="str">
            <v>EL15511</v>
          </cell>
          <cell r="B553" t="str">
            <v>Transformador monofásico autoprotegido 37.5 KVA</v>
          </cell>
          <cell r="C553" t="str">
            <v>U</v>
          </cell>
          <cell r="D553">
            <v>0</v>
          </cell>
          <cell r="E553">
            <v>25000</v>
          </cell>
        </row>
        <row r="554">
          <cell r="A554" t="str">
            <v>EL15512</v>
          </cell>
          <cell r="B554" t="str">
            <v>Transformador monofásico autoprotegido 25 KVA</v>
          </cell>
          <cell r="C554" t="str">
            <v>U</v>
          </cell>
          <cell r="D554">
            <v>0</v>
          </cell>
          <cell r="E554">
            <v>25000</v>
          </cell>
        </row>
        <row r="555">
          <cell r="A555" t="str">
            <v>EL15520</v>
          </cell>
          <cell r="B555" t="str">
            <v>Transformador convención. 50 KVA</v>
          </cell>
          <cell r="C555" t="str">
            <v>U</v>
          </cell>
          <cell r="D555">
            <v>0</v>
          </cell>
          <cell r="E555">
            <v>25000</v>
          </cell>
        </row>
        <row r="556">
          <cell r="A556" t="str">
            <v>EL15530</v>
          </cell>
          <cell r="B556" t="str">
            <v>Transformador convención.  75 KVA</v>
          </cell>
          <cell r="C556" t="str">
            <v>U</v>
          </cell>
          <cell r="D556">
            <v>0</v>
          </cell>
          <cell r="E556">
            <v>25000</v>
          </cell>
        </row>
        <row r="557">
          <cell r="A557" t="str">
            <v>EL15540</v>
          </cell>
          <cell r="B557" t="str">
            <v>Transformador convención.  100 KVA</v>
          </cell>
          <cell r="C557" t="str">
            <v>U</v>
          </cell>
          <cell r="D557">
            <v>0</v>
          </cell>
          <cell r="E557">
            <v>25000</v>
          </cell>
        </row>
        <row r="558">
          <cell r="A558" t="str">
            <v>EL15549</v>
          </cell>
          <cell r="B558" t="str">
            <v>Tablero/panel distrib.princ.c/break.,contact.,fotoc.,cable B.Cu.,etc</v>
          </cell>
          <cell r="C558" t="str">
            <v>U</v>
          </cell>
          <cell r="D558">
            <v>0</v>
          </cell>
          <cell r="E558">
            <v>25000</v>
          </cell>
        </row>
        <row r="559">
          <cell r="A559" t="str">
            <v>EL15550</v>
          </cell>
          <cell r="B559" t="str">
            <v>Tablero para un medidor</v>
          </cell>
          <cell r="C559" t="str">
            <v>U</v>
          </cell>
          <cell r="D559">
            <v>0</v>
          </cell>
          <cell r="E559">
            <v>25000</v>
          </cell>
        </row>
        <row r="560">
          <cell r="A560" t="str">
            <v>EL15551</v>
          </cell>
          <cell r="B560" t="str">
            <v>Tablero-control/panel serv. General c/break. Contact. B.Cu., etc.</v>
          </cell>
          <cell r="C560" t="str">
            <v>U</v>
          </cell>
          <cell r="D560">
            <v>0</v>
          </cell>
          <cell r="E560">
            <v>25000</v>
          </cell>
        </row>
        <row r="561">
          <cell r="A561" t="str">
            <v>EL15560</v>
          </cell>
          <cell r="B561" t="str">
            <v>Tablero para dos medidores</v>
          </cell>
          <cell r="C561" t="str">
            <v>U</v>
          </cell>
          <cell r="D561">
            <v>0</v>
          </cell>
          <cell r="E561">
            <v>25000</v>
          </cell>
        </row>
        <row r="562">
          <cell r="A562" t="str">
            <v>EL15569</v>
          </cell>
          <cell r="B562" t="str">
            <v>Tapa metálica con acc.</v>
          </cell>
          <cell r="C562" t="str">
            <v>U</v>
          </cell>
          <cell r="D562">
            <v>0</v>
          </cell>
          <cell r="E562">
            <v>25000</v>
          </cell>
        </row>
        <row r="563">
          <cell r="A563" t="str">
            <v>EL15570</v>
          </cell>
          <cell r="B563" t="str">
            <v>Tapa cuadrada 4" nacional</v>
          </cell>
          <cell r="C563" t="str">
            <v>U</v>
          </cell>
          <cell r="D563">
            <v>0</v>
          </cell>
          <cell r="E563">
            <v>25000</v>
          </cell>
        </row>
        <row r="564">
          <cell r="A564" t="str">
            <v>EL15580</v>
          </cell>
          <cell r="B564" t="str">
            <v>Tapa cuadrada de 5" emt</v>
          </cell>
          <cell r="C564" t="str">
            <v>U</v>
          </cell>
          <cell r="D564">
            <v>0</v>
          </cell>
          <cell r="E564">
            <v>25000</v>
          </cell>
        </row>
        <row r="565">
          <cell r="A565" t="str">
            <v>EL15585</v>
          </cell>
          <cell r="B565" t="str">
            <v>Tapas redondas 3 1/4</v>
          </cell>
          <cell r="C565" t="str">
            <v>U</v>
          </cell>
          <cell r="D565">
            <v>0</v>
          </cell>
          <cell r="E565">
            <v>25000</v>
          </cell>
        </row>
        <row r="566">
          <cell r="A566" t="str">
            <v>EL15586</v>
          </cell>
          <cell r="B566" t="str">
            <v>Reversible EMT de 2"</v>
          </cell>
          <cell r="C566" t="str">
            <v>U</v>
          </cell>
          <cell r="D566">
            <v>0</v>
          </cell>
          <cell r="E566">
            <v>25000</v>
          </cell>
        </row>
        <row r="567">
          <cell r="A567" t="str">
            <v>EL15587</v>
          </cell>
          <cell r="B567" t="str">
            <v>Reversible EMT de 1 1/4"</v>
          </cell>
          <cell r="C567" t="str">
            <v>U</v>
          </cell>
          <cell r="D567">
            <v>0</v>
          </cell>
          <cell r="E567">
            <v>25000</v>
          </cell>
        </row>
        <row r="568">
          <cell r="A568" t="str">
            <v>EL15590</v>
          </cell>
          <cell r="B568" t="str">
            <v>Tubería galv. EMT de 1/2" x 3m.</v>
          </cell>
          <cell r="C568" t="str">
            <v>U</v>
          </cell>
          <cell r="D568">
            <v>0</v>
          </cell>
          <cell r="E568">
            <v>25000</v>
          </cell>
        </row>
        <row r="569">
          <cell r="A569" t="str">
            <v>EL15600</v>
          </cell>
          <cell r="B569" t="str">
            <v>Tubería galv. EMT 3/4" x 3m</v>
          </cell>
          <cell r="C569" t="str">
            <v>U</v>
          </cell>
          <cell r="D569">
            <v>0</v>
          </cell>
          <cell r="E569">
            <v>25000</v>
          </cell>
        </row>
        <row r="570">
          <cell r="A570" t="str">
            <v>EL15610</v>
          </cell>
          <cell r="B570" t="str">
            <v>Tubería galv. EMT 1" x 3m</v>
          </cell>
          <cell r="C570" t="str">
            <v>U</v>
          </cell>
          <cell r="D570">
            <v>0</v>
          </cell>
          <cell r="E570">
            <v>25000</v>
          </cell>
        </row>
        <row r="571">
          <cell r="A571" t="str">
            <v>EL15612</v>
          </cell>
          <cell r="B571" t="str">
            <v>Tubería galv. EMT 1 1/2" x 3m</v>
          </cell>
          <cell r="C571" t="str">
            <v>U</v>
          </cell>
          <cell r="D571">
            <v>0</v>
          </cell>
          <cell r="E571">
            <v>25000</v>
          </cell>
        </row>
        <row r="572">
          <cell r="A572" t="str">
            <v>EL15615</v>
          </cell>
          <cell r="B572" t="str">
            <v>Tubería galv. EMT 2" x 3m</v>
          </cell>
          <cell r="C572" t="str">
            <v>U</v>
          </cell>
          <cell r="D572">
            <v>0</v>
          </cell>
          <cell r="E572">
            <v>25000</v>
          </cell>
        </row>
        <row r="573">
          <cell r="A573" t="str">
            <v>EL15618</v>
          </cell>
          <cell r="B573" t="str">
            <v>Tuberia galv. EMT 2 1/2" X 3 m</v>
          </cell>
          <cell r="C573" t="str">
            <v>U</v>
          </cell>
          <cell r="D573">
            <v>0</v>
          </cell>
          <cell r="E573">
            <v>25000</v>
          </cell>
        </row>
        <row r="574">
          <cell r="A574" t="str">
            <v>EL15619</v>
          </cell>
          <cell r="B574" t="str">
            <v>Tuberia galv.  3"  poste/pasante</v>
          </cell>
          <cell r="C574" t="str">
            <v>M</v>
          </cell>
          <cell r="D574">
            <v>0</v>
          </cell>
          <cell r="E574">
            <v>25000</v>
          </cell>
        </row>
        <row r="575">
          <cell r="A575" t="str">
            <v>EL15620</v>
          </cell>
          <cell r="B575" t="str">
            <v>Tubería conduit pesada1/2" x 3m</v>
          </cell>
          <cell r="C575" t="str">
            <v>U</v>
          </cell>
          <cell r="D575">
            <v>0</v>
          </cell>
          <cell r="E575">
            <v>25000</v>
          </cell>
        </row>
        <row r="576">
          <cell r="A576" t="str">
            <v>EL15630</v>
          </cell>
          <cell r="B576" t="str">
            <v>Tubería conduit pesada3/4" x 3m</v>
          </cell>
          <cell r="C576" t="str">
            <v>U</v>
          </cell>
          <cell r="D576">
            <v>1.0900000000000001</v>
          </cell>
          <cell r="E576">
            <v>25000</v>
          </cell>
          <cell r="F576">
            <v>27250</v>
          </cell>
        </row>
        <row r="577">
          <cell r="A577" t="str">
            <v>EL15631</v>
          </cell>
          <cell r="B577" t="str">
            <v>Tubería conduit pesada 1" x 3m</v>
          </cell>
          <cell r="C577" t="str">
            <v>M</v>
          </cell>
          <cell r="D577">
            <v>0</v>
          </cell>
          <cell r="E577">
            <v>25000</v>
          </cell>
        </row>
        <row r="578">
          <cell r="A578" t="str">
            <v>EL15632</v>
          </cell>
          <cell r="B578" t="str">
            <v>Tubería conduit pesada 1¼" x 3m</v>
          </cell>
          <cell r="C578" t="str">
            <v>M</v>
          </cell>
          <cell r="D578">
            <v>1.96</v>
          </cell>
          <cell r="E578">
            <v>25000</v>
          </cell>
          <cell r="F578">
            <v>49000</v>
          </cell>
        </row>
        <row r="579">
          <cell r="A579" t="str">
            <v>EL15639</v>
          </cell>
          <cell r="B579" t="str">
            <v>Tubería conduit pesada 2" x 3m</v>
          </cell>
          <cell r="C579" t="str">
            <v>U</v>
          </cell>
          <cell r="D579">
            <v>0</v>
          </cell>
          <cell r="E579">
            <v>25000</v>
          </cell>
        </row>
        <row r="580">
          <cell r="A580" t="str">
            <v>EL15642</v>
          </cell>
          <cell r="B580" t="str">
            <v>Tubo rígido galv.  1 1/4" x 3m</v>
          </cell>
          <cell r="C580" t="str">
            <v>M</v>
          </cell>
          <cell r="D580">
            <v>0</v>
          </cell>
          <cell r="E580">
            <v>25000</v>
          </cell>
        </row>
        <row r="581">
          <cell r="A581" t="str">
            <v>EL15641</v>
          </cell>
          <cell r="B581" t="str">
            <v>Tubo rígido galv. EMT 1 1/4" x 3m</v>
          </cell>
          <cell r="C581" t="str">
            <v>M</v>
          </cell>
          <cell r="D581">
            <v>3.8</v>
          </cell>
          <cell r="E581">
            <v>25000</v>
          </cell>
          <cell r="F581">
            <v>95000</v>
          </cell>
        </row>
        <row r="582">
          <cell r="A582" t="str">
            <v>EL15642</v>
          </cell>
          <cell r="B582" t="str">
            <v>Tubo rígido galv.  2" x 3m</v>
          </cell>
          <cell r="C582" t="str">
            <v>M</v>
          </cell>
          <cell r="D582">
            <v>0</v>
          </cell>
          <cell r="E582">
            <v>25000</v>
          </cell>
        </row>
        <row r="583">
          <cell r="A583" t="str">
            <v>EL15643</v>
          </cell>
          <cell r="B583" t="str">
            <v>Tubo rígido galv.  2" x 3m</v>
          </cell>
          <cell r="C583" t="str">
            <v>M</v>
          </cell>
          <cell r="D583">
            <v>0</v>
          </cell>
          <cell r="E583">
            <v>25000</v>
          </cell>
        </row>
        <row r="584">
          <cell r="A584" t="str">
            <v>EL15644</v>
          </cell>
          <cell r="B584" t="str">
            <v>Trampa de piso aluminio #4 x 4</v>
          </cell>
          <cell r="C584" t="str">
            <v>U</v>
          </cell>
          <cell r="D584">
            <v>0</v>
          </cell>
          <cell r="E584">
            <v>25000</v>
          </cell>
        </row>
        <row r="585">
          <cell r="A585" t="str">
            <v>EL15645</v>
          </cell>
          <cell r="B585" t="str">
            <v>Codo de plomo de 2"</v>
          </cell>
          <cell r="C585" t="str">
            <v>U</v>
          </cell>
          <cell r="D585">
            <v>0</v>
          </cell>
          <cell r="E585">
            <v>25000</v>
          </cell>
        </row>
        <row r="586">
          <cell r="A586" t="str">
            <v>EL15646</v>
          </cell>
          <cell r="B586" t="str">
            <v>Trampa de plomo de 1 1/2 doble</v>
          </cell>
          <cell r="C586" t="str">
            <v>U</v>
          </cell>
          <cell r="D586">
            <v>0</v>
          </cell>
          <cell r="E586">
            <v>25000</v>
          </cell>
        </row>
        <row r="587">
          <cell r="A587" t="str">
            <v>EL15648</v>
          </cell>
          <cell r="B587" t="str">
            <v>Trampa sencilla de plomo</v>
          </cell>
          <cell r="C587" t="str">
            <v>U</v>
          </cell>
          <cell r="D587">
            <v>0</v>
          </cell>
          <cell r="E587">
            <v>25000</v>
          </cell>
        </row>
        <row r="588">
          <cell r="A588" t="str">
            <v>EL15650</v>
          </cell>
          <cell r="B588" t="str">
            <v>Toma corriente eagle doble</v>
          </cell>
          <cell r="C588" t="str">
            <v>U</v>
          </cell>
          <cell r="D588">
            <v>0</v>
          </cell>
          <cell r="E588">
            <v>25000</v>
          </cell>
        </row>
        <row r="589">
          <cell r="A589" t="str">
            <v>EL15660</v>
          </cell>
          <cell r="B589" t="str">
            <v>Tomacorriente eagle doble polarizado</v>
          </cell>
          <cell r="C589" t="str">
            <v>U</v>
          </cell>
          <cell r="D589">
            <v>2.3899999999999997</v>
          </cell>
          <cell r="E589">
            <v>25000</v>
          </cell>
          <cell r="F589">
            <v>59640</v>
          </cell>
        </row>
        <row r="590">
          <cell r="A590" t="str">
            <v>EL15665</v>
          </cell>
          <cell r="B590" t="str">
            <v>Tomacorriente ticino</v>
          </cell>
          <cell r="C590" t="str">
            <v>U</v>
          </cell>
          <cell r="D590">
            <v>0</v>
          </cell>
          <cell r="E590">
            <v>25000</v>
          </cell>
        </row>
        <row r="591">
          <cell r="A591" t="str">
            <v>EL15670</v>
          </cell>
          <cell r="B591" t="str">
            <v>Tomacorriente 220V - 15A</v>
          </cell>
          <cell r="C591" t="str">
            <v>U</v>
          </cell>
          <cell r="D591">
            <v>0</v>
          </cell>
          <cell r="E591">
            <v>25000</v>
          </cell>
        </row>
        <row r="592">
          <cell r="A592" t="str">
            <v>EL15680</v>
          </cell>
          <cell r="B592" t="str">
            <v>Uniones galv. EMT 1/2"</v>
          </cell>
          <cell r="C592" t="str">
            <v>U</v>
          </cell>
          <cell r="D592">
            <v>0</v>
          </cell>
          <cell r="E592">
            <v>25000</v>
          </cell>
        </row>
        <row r="593">
          <cell r="A593" t="str">
            <v>EL15690</v>
          </cell>
          <cell r="B593" t="str">
            <v>Uniones galv. EMT de 3/4"</v>
          </cell>
          <cell r="C593" t="str">
            <v>U</v>
          </cell>
          <cell r="D593">
            <v>0</v>
          </cell>
          <cell r="E593">
            <v>25000</v>
          </cell>
        </row>
        <row r="594">
          <cell r="A594" t="str">
            <v>EL15691</v>
          </cell>
          <cell r="B594" t="str">
            <v>Uniones  EMT de 1 1/4"</v>
          </cell>
          <cell r="C594" t="str">
            <v>U</v>
          </cell>
          <cell r="D594">
            <v>0</v>
          </cell>
          <cell r="E594">
            <v>25000</v>
          </cell>
        </row>
        <row r="595">
          <cell r="A595" t="str">
            <v>EL15700</v>
          </cell>
          <cell r="B595" t="str">
            <v>Uniones galv. EMT de 1"</v>
          </cell>
          <cell r="C595" t="str">
            <v>U</v>
          </cell>
          <cell r="D595">
            <v>0</v>
          </cell>
          <cell r="E595">
            <v>25000</v>
          </cell>
        </row>
        <row r="596">
          <cell r="A596" t="str">
            <v>EL15710</v>
          </cell>
          <cell r="B596" t="str">
            <v>Varillas de cobre para tierra 1/2" x 6 (USA)</v>
          </cell>
          <cell r="C596" t="str">
            <v>U</v>
          </cell>
          <cell r="D596">
            <v>0</v>
          </cell>
          <cell r="E596">
            <v>25000</v>
          </cell>
        </row>
        <row r="597">
          <cell r="A597" t="str">
            <v>EL15720</v>
          </cell>
          <cell r="B597" t="str">
            <v>Varillas de cobre para tierra de 1/2" x 8' (USA)</v>
          </cell>
          <cell r="C597" t="str">
            <v>U</v>
          </cell>
          <cell r="D597">
            <v>0</v>
          </cell>
          <cell r="E597">
            <v>25000</v>
          </cell>
        </row>
        <row r="598">
          <cell r="A598" t="str">
            <v>EL15725</v>
          </cell>
          <cell r="B598" t="str">
            <v>Varilla COPPERWELD 5/8" x 1.80m</v>
          </cell>
          <cell r="C598" t="str">
            <v>U</v>
          </cell>
          <cell r="D598">
            <v>0</v>
          </cell>
          <cell r="E598">
            <v>25000</v>
          </cell>
        </row>
        <row r="599">
          <cell r="A599" t="str">
            <v>EL15726</v>
          </cell>
          <cell r="B599" t="str">
            <v>Varilla COPPERWELD 5/8" x 1.50m</v>
          </cell>
          <cell r="C599" t="str">
            <v>U</v>
          </cell>
          <cell r="D599">
            <v>0</v>
          </cell>
          <cell r="E599">
            <v>25000</v>
          </cell>
        </row>
        <row r="600">
          <cell r="A600" t="str">
            <v>EL15730</v>
          </cell>
          <cell r="B600" t="str">
            <v>Varilla anclaje 5/8" x 2.40m</v>
          </cell>
          <cell r="C600" t="str">
            <v>U</v>
          </cell>
          <cell r="D600">
            <v>0</v>
          </cell>
          <cell r="E600">
            <v>25000</v>
          </cell>
        </row>
        <row r="601">
          <cell r="A601" t="str">
            <v>EL15740</v>
          </cell>
          <cell r="B601" t="str">
            <v>Base socket para medidor clase 200</v>
          </cell>
          <cell r="C601" t="str">
            <v>U</v>
          </cell>
          <cell r="D601">
            <v>0</v>
          </cell>
          <cell r="E601">
            <v>25000</v>
          </cell>
        </row>
        <row r="602">
          <cell r="A602" t="str">
            <v>EL15745</v>
          </cell>
          <cell r="B602" t="str">
            <v>Medidor de luz E.E.E.</v>
          </cell>
          <cell r="C602" t="str">
            <v>U</v>
          </cell>
          <cell r="D602">
            <v>0</v>
          </cell>
          <cell r="E602">
            <v>25000</v>
          </cell>
        </row>
        <row r="603">
          <cell r="A603" t="str">
            <v>EL15750</v>
          </cell>
          <cell r="B603" t="str">
            <v>Alambre eléctrico #8</v>
          </cell>
          <cell r="C603" t="str">
            <v>ml</v>
          </cell>
          <cell r="D603">
            <v>0</v>
          </cell>
          <cell r="E603">
            <v>25000</v>
          </cell>
        </row>
        <row r="604">
          <cell r="A604" t="str">
            <v>EL15760</v>
          </cell>
          <cell r="B604" t="str">
            <v>Cajetines metálicos</v>
          </cell>
          <cell r="C604" t="str">
            <v>U</v>
          </cell>
          <cell r="D604">
            <v>0</v>
          </cell>
          <cell r="E604">
            <v>25000</v>
          </cell>
        </row>
        <row r="605">
          <cell r="A605" t="str">
            <v>EL15770</v>
          </cell>
          <cell r="B605" t="str">
            <v>Caja de breaker de 2-4   G.E.</v>
          </cell>
          <cell r="C605" t="str">
            <v>U</v>
          </cell>
          <cell r="D605">
            <v>0</v>
          </cell>
          <cell r="E605">
            <v>25000</v>
          </cell>
        </row>
        <row r="606">
          <cell r="A606" t="str">
            <v>EL15771</v>
          </cell>
          <cell r="B606" t="str">
            <v>Caja de breaker de 4-8   G.E.</v>
          </cell>
          <cell r="C606" t="str">
            <v>U</v>
          </cell>
          <cell r="D606">
            <v>0</v>
          </cell>
          <cell r="E606">
            <v>25000</v>
          </cell>
        </row>
        <row r="607">
          <cell r="A607" t="str">
            <v>EL15772</v>
          </cell>
          <cell r="B607" t="str">
            <v>Caja de breaker de 6-12   G.E.</v>
          </cell>
          <cell r="C607" t="str">
            <v>U</v>
          </cell>
          <cell r="D607">
            <v>0</v>
          </cell>
          <cell r="E607">
            <v>25000</v>
          </cell>
        </row>
        <row r="608">
          <cell r="A608" t="str">
            <v>EL15774</v>
          </cell>
          <cell r="B608" t="str">
            <v>Caja de breaker de 12-24   G.E.</v>
          </cell>
          <cell r="C608" t="str">
            <v>U</v>
          </cell>
          <cell r="D608">
            <v>0</v>
          </cell>
          <cell r="E608">
            <v>25000</v>
          </cell>
        </row>
        <row r="609">
          <cell r="A609" t="str">
            <v>EL15779</v>
          </cell>
          <cell r="B609" t="str">
            <v>Caja medidor clase 200</v>
          </cell>
          <cell r="C609" t="str">
            <v>U</v>
          </cell>
          <cell r="D609">
            <v>0</v>
          </cell>
          <cell r="E609">
            <v>25000</v>
          </cell>
        </row>
        <row r="610">
          <cell r="A610" t="str">
            <v>EL15780</v>
          </cell>
          <cell r="B610" t="str">
            <v>Cinta aislante (20 m)</v>
          </cell>
          <cell r="C610" t="str">
            <v>rll</v>
          </cell>
          <cell r="D610">
            <v>0.56000000000000005</v>
          </cell>
          <cell r="E610">
            <v>25000</v>
          </cell>
          <cell r="F610">
            <v>14000</v>
          </cell>
        </row>
        <row r="611">
          <cell r="A611" t="str">
            <v>EL15790</v>
          </cell>
          <cell r="B611" t="str">
            <v>Interruptor mixto</v>
          </cell>
          <cell r="C611" t="str">
            <v>U</v>
          </cell>
          <cell r="D611">
            <v>0</v>
          </cell>
          <cell r="E611">
            <v>25000</v>
          </cell>
        </row>
        <row r="612">
          <cell r="A612" t="str">
            <v>EL15791</v>
          </cell>
          <cell r="B612" t="str">
            <v>Tornillo cabeza postiza</v>
          </cell>
          <cell r="C612" t="str">
            <v>caja</v>
          </cell>
          <cell r="D612">
            <v>0</v>
          </cell>
          <cell r="E612">
            <v>25000</v>
          </cell>
        </row>
        <row r="613">
          <cell r="A613" t="str">
            <v>EL15792</v>
          </cell>
          <cell r="B613" t="str">
            <v>Tornillo de 1 1/2 x 10 (100 unid)</v>
          </cell>
          <cell r="C613" t="str">
            <v>caja</v>
          </cell>
          <cell r="D613">
            <v>0</v>
          </cell>
          <cell r="E613">
            <v>25000</v>
          </cell>
        </row>
        <row r="614">
          <cell r="A614" t="str">
            <v>EL15793</v>
          </cell>
          <cell r="B614" t="str">
            <v>Tornillo tripa de pato</v>
          </cell>
          <cell r="C614" t="str">
            <v>U</v>
          </cell>
          <cell r="D614">
            <v>0</v>
          </cell>
          <cell r="E614">
            <v>25000</v>
          </cell>
        </row>
        <row r="615">
          <cell r="A615" t="str">
            <v>EL15794</v>
          </cell>
          <cell r="B615" t="str">
            <v>Tornillo de 1 1/2" x 12 (100 unid)</v>
          </cell>
          <cell r="C615" t="str">
            <v>caja</v>
          </cell>
          <cell r="D615">
            <v>0</v>
          </cell>
          <cell r="E615">
            <v>25000</v>
          </cell>
        </row>
        <row r="616">
          <cell r="A616" t="str">
            <v>EL15798</v>
          </cell>
          <cell r="B616" t="str">
            <v>Tornillo de 1" x 7 (100 unid)</v>
          </cell>
          <cell r="C616" t="str">
            <v>caja</v>
          </cell>
          <cell r="D616">
            <v>0</v>
          </cell>
          <cell r="E616">
            <v>25000</v>
          </cell>
        </row>
        <row r="617">
          <cell r="A617" t="str">
            <v>EL15800</v>
          </cell>
          <cell r="B617" t="str">
            <v>Tacos fischer  F-8</v>
          </cell>
          <cell r="C617" t="str">
            <v>U</v>
          </cell>
          <cell r="D617">
            <v>0</v>
          </cell>
          <cell r="E617">
            <v>25000</v>
          </cell>
        </row>
        <row r="618">
          <cell r="A618" t="str">
            <v>EL15810</v>
          </cell>
          <cell r="B618" t="str">
            <v>Lampara vapor de mercurio 175W</v>
          </cell>
          <cell r="C618" t="str">
            <v>U</v>
          </cell>
          <cell r="D618">
            <v>0</v>
          </cell>
          <cell r="E618">
            <v>25000</v>
          </cell>
        </row>
        <row r="619">
          <cell r="A619" t="str">
            <v>EL15812</v>
          </cell>
          <cell r="B619" t="str">
            <v>Lampara vapor de mercurio 400W</v>
          </cell>
          <cell r="C619" t="str">
            <v>U</v>
          </cell>
          <cell r="D619">
            <v>0</v>
          </cell>
          <cell r="E619">
            <v>25000</v>
          </cell>
        </row>
        <row r="620">
          <cell r="A620" t="str">
            <v>EL15815</v>
          </cell>
          <cell r="B620" t="str">
            <v>Pararrayo 10 KV</v>
          </cell>
          <cell r="C620" t="str">
            <v>U</v>
          </cell>
          <cell r="D620">
            <v>0</v>
          </cell>
          <cell r="E620">
            <v>25000</v>
          </cell>
        </row>
        <row r="621">
          <cell r="A621" t="str">
            <v>EL15820</v>
          </cell>
          <cell r="B621" t="str">
            <v>Perno galv. de 5/8" x 1 1/2"</v>
          </cell>
          <cell r="C621" t="str">
            <v>U</v>
          </cell>
          <cell r="D621">
            <v>0</v>
          </cell>
          <cell r="E621">
            <v>25000</v>
          </cell>
        </row>
        <row r="622">
          <cell r="A622" t="str">
            <v>EL15825</v>
          </cell>
          <cell r="B622" t="str">
            <v>Poste tub. HA 9m x 350 kg</v>
          </cell>
          <cell r="C622" t="str">
            <v>U</v>
          </cell>
          <cell r="D622">
            <v>0</v>
          </cell>
          <cell r="E622">
            <v>25000</v>
          </cell>
        </row>
        <row r="623">
          <cell r="A623" t="str">
            <v>EL15827</v>
          </cell>
          <cell r="B623" t="str">
            <v>Poste tub. HA 11m x 350 kg</v>
          </cell>
          <cell r="C623" t="str">
            <v>U</v>
          </cell>
          <cell r="D623">
            <v>0</v>
          </cell>
          <cell r="E623">
            <v>25000</v>
          </cell>
        </row>
        <row r="624">
          <cell r="A624" t="str">
            <v>EL15828</v>
          </cell>
          <cell r="B624" t="str">
            <v>Poste tub. HA 11m x 500 kg</v>
          </cell>
          <cell r="C624" t="str">
            <v>U</v>
          </cell>
          <cell r="D624">
            <v>0</v>
          </cell>
          <cell r="E624">
            <v>25000</v>
          </cell>
        </row>
        <row r="625">
          <cell r="A625" t="str">
            <v>EL15830</v>
          </cell>
          <cell r="B625" t="str">
            <v>Rack galv de 1 via</v>
          </cell>
          <cell r="C625" t="str">
            <v>U</v>
          </cell>
          <cell r="D625">
            <v>0</v>
          </cell>
          <cell r="E625">
            <v>25000</v>
          </cell>
        </row>
        <row r="626">
          <cell r="A626" t="str">
            <v>EL15832</v>
          </cell>
          <cell r="B626" t="str">
            <v>Rack galv de 3 vias</v>
          </cell>
          <cell r="C626" t="str">
            <v>U</v>
          </cell>
          <cell r="D626">
            <v>0</v>
          </cell>
          <cell r="E626">
            <v>25000</v>
          </cell>
        </row>
        <row r="627">
          <cell r="A627" t="str">
            <v>EL15836</v>
          </cell>
          <cell r="B627" t="str">
            <v>Aislador de suspension ANSI 52-1</v>
          </cell>
          <cell r="C627" t="str">
            <v>U</v>
          </cell>
          <cell r="D627">
            <v>0</v>
          </cell>
          <cell r="E627">
            <v>25000</v>
          </cell>
        </row>
        <row r="628">
          <cell r="A628" t="str">
            <v>EL15839</v>
          </cell>
          <cell r="B628" t="str">
            <v>Cable TTU AWG 1/0</v>
          </cell>
          <cell r="C628" t="str">
            <v>M</v>
          </cell>
          <cell r="D628">
            <v>0</v>
          </cell>
          <cell r="E628">
            <v>25000</v>
          </cell>
        </row>
        <row r="629">
          <cell r="A629" t="str">
            <v>EL15840</v>
          </cell>
          <cell r="B629" t="str">
            <v>Cable TTU AWG 3/0</v>
          </cell>
          <cell r="C629" t="str">
            <v>M</v>
          </cell>
          <cell r="D629">
            <v>0</v>
          </cell>
          <cell r="E629">
            <v>25000</v>
          </cell>
        </row>
        <row r="630">
          <cell r="A630" t="str">
            <v>EL15841</v>
          </cell>
          <cell r="B630" t="str">
            <v>Cable tensor de 3/8"</v>
          </cell>
          <cell r="C630" t="str">
            <v>M</v>
          </cell>
          <cell r="D630">
            <v>0</v>
          </cell>
          <cell r="E630">
            <v>25000</v>
          </cell>
        </row>
        <row r="631">
          <cell r="A631" t="str">
            <v>EL15842</v>
          </cell>
          <cell r="B631" t="str">
            <v>Línea de alta tensión monofásica</v>
          </cell>
          <cell r="C631" t="str">
            <v>M</v>
          </cell>
          <cell r="D631">
            <v>0</v>
          </cell>
          <cell r="E631">
            <v>25000</v>
          </cell>
        </row>
        <row r="632">
          <cell r="A632" t="str">
            <v>EL15847</v>
          </cell>
          <cell r="B632" t="str">
            <v>Cruceta met.cent. doble 1/4"x2.5"x2m</v>
          </cell>
          <cell r="C632" t="str">
            <v>U</v>
          </cell>
          <cell r="D632">
            <v>0</v>
          </cell>
          <cell r="E632">
            <v>25000</v>
          </cell>
        </row>
        <row r="633">
          <cell r="A633" t="str">
            <v>EL15848</v>
          </cell>
          <cell r="B633" t="str">
            <v>Panel 2-4 GE</v>
          </cell>
          <cell r="C633" t="str">
            <v>U</v>
          </cell>
          <cell r="D633">
            <v>0</v>
          </cell>
          <cell r="E633">
            <v>25000</v>
          </cell>
        </row>
        <row r="634">
          <cell r="A634" t="str">
            <v>EL15849</v>
          </cell>
          <cell r="B634" t="str">
            <v>Lampara indiv. 2x110 W. R.S.</v>
          </cell>
          <cell r="C634" t="str">
            <v>U</v>
          </cell>
          <cell r="D634">
            <v>61.88</v>
          </cell>
          <cell r="E634">
            <v>25000</v>
          </cell>
          <cell r="F634">
            <v>1547000</v>
          </cell>
        </row>
        <row r="635">
          <cell r="A635" t="str">
            <v>EL15850</v>
          </cell>
          <cell r="B635" t="str">
            <v>Tubo fluorecente Daylight 110 v.T12</v>
          </cell>
          <cell r="C635" t="str">
            <v>U</v>
          </cell>
          <cell r="D635">
            <v>4.76</v>
          </cell>
          <cell r="E635">
            <v>25000</v>
          </cell>
          <cell r="F635">
            <v>119000</v>
          </cell>
        </row>
        <row r="636">
          <cell r="A636" t="str">
            <v>EL15851</v>
          </cell>
          <cell r="B636" t="str">
            <v xml:space="preserve">Prisma claro ALP 120 - 24 CS </v>
          </cell>
          <cell r="C636" t="str">
            <v>U</v>
          </cell>
          <cell r="D636">
            <v>0</v>
          </cell>
          <cell r="E636">
            <v>25000</v>
          </cell>
        </row>
        <row r="637">
          <cell r="A637" t="str">
            <v>EL15852</v>
          </cell>
          <cell r="B637" t="str">
            <v>Luminaria decorat. DJK merc. 125 W./ con equipo, acc. Eléctr.</v>
          </cell>
          <cell r="C637" t="str">
            <v>U</v>
          </cell>
          <cell r="D637">
            <v>0</v>
          </cell>
          <cell r="E637">
            <v>25000</v>
          </cell>
        </row>
        <row r="638">
          <cell r="A638" t="str">
            <v>EL15853</v>
          </cell>
          <cell r="D638">
            <v>0</v>
          </cell>
          <cell r="E638">
            <v>25000</v>
          </cell>
        </row>
        <row r="639">
          <cell r="A639" t="str">
            <v>P16000</v>
          </cell>
          <cell r="B639" t="str">
            <v>PINTURAS</v>
          </cell>
          <cell r="D639">
            <v>0</v>
          </cell>
          <cell r="E639">
            <v>25000</v>
          </cell>
        </row>
        <row r="640">
          <cell r="A640" t="str">
            <v>P16010</v>
          </cell>
          <cell r="B640" t="str">
            <v>Popular  (glidden)</v>
          </cell>
          <cell r="C640" t="str">
            <v>gln</v>
          </cell>
          <cell r="D640">
            <v>0</v>
          </cell>
          <cell r="E640">
            <v>25000</v>
          </cell>
        </row>
        <row r="641">
          <cell r="A641" t="str">
            <v>P16020</v>
          </cell>
          <cell r="B641" t="str">
            <v>Profesional  (glidden)</v>
          </cell>
          <cell r="C641" t="str">
            <v>gln</v>
          </cell>
          <cell r="D641">
            <v>0</v>
          </cell>
          <cell r="E641">
            <v>25000</v>
          </cell>
        </row>
        <row r="642">
          <cell r="A642" t="str">
            <v>P16030</v>
          </cell>
          <cell r="B642" t="str">
            <v>Domestic  (glidden)</v>
          </cell>
          <cell r="C642" t="str">
            <v>gln</v>
          </cell>
          <cell r="D642">
            <v>0</v>
          </cell>
          <cell r="E642">
            <v>25000</v>
          </cell>
        </row>
        <row r="643">
          <cell r="A643" t="str">
            <v>P16040</v>
          </cell>
          <cell r="B643" t="str">
            <v>Spredsatin  (glidden)</v>
          </cell>
          <cell r="C643" t="str">
            <v>gln</v>
          </cell>
          <cell r="D643">
            <v>0</v>
          </cell>
          <cell r="E643">
            <v>25000</v>
          </cell>
        </row>
        <row r="644">
          <cell r="A644" t="str">
            <v>P16050</v>
          </cell>
          <cell r="B644" t="str">
            <v>Acrilyc  (glidden)</v>
          </cell>
          <cell r="C644" t="str">
            <v>gln</v>
          </cell>
          <cell r="D644">
            <v>0</v>
          </cell>
          <cell r="E644">
            <v>25000</v>
          </cell>
        </row>
        <row r="645">
          <cell r="A645" t="str">
            <v>P16060</v>
          </cell>
          <cell r="B645" t="str">
            <v>Spred house paint  (glidden)</v>
          </cell>
          <cell r="C645" t="str">
            <v>gln</v>
          </cell>
          <cell r="D645">
            <v>0</v>
          </cell>
          <cell r="E645">
            <v>25000</v>
          </cell>
        </row>
        <row r="646">
          <cell r="A646" t="str">
            <v>P16070</v>
          </cell>
          <cell r="B646" t="str">
            <v>Spred house paint  intermedia  (glidden)</v>
          </cell>
          <cell r="C646" t="str">
            <v>gln</v>
          </cell>
          <cell r="D646">
            <v>0</v>
          </cell>
          <cell r="E646">
            <v>25000</v>
          </cell>
        </row>
        <row r="647">
          <cell r="A647" t="str">
            <v>P16080</v>
          </cell>
          <cell r="B647" t="str">
            <v>Spred house paint eternit  (glidden)</v>
          </cell>
          <cell r="C647" t="str">
            <v>gln</v>
          </cell>
          <cell r="D647">
            <v>0</v>
          </cell>
          <cell r="E647">
            <v>25000</v>
          </cell>
        </row>
        <row r="648">
          <cell r="A648" t="str">
            <v>P16090</v>
          </cell>
          <cell r="B648" t="str">
            <v>Esmalte japalac aceite</v>
          </cell>
          <cell r="C648" t="str">
            <v>gln</v>
          </cell>
          <cell r="D648">
            <v>0</v>
          </cell>
          <cell r="E648">
            <v>25000</v>
          </cell>
        </row>
        <row r="649">
          <cell r="A649" t="str">
            <v>P16100</v>
          </cell>
          <cell r="B649" t="str">
            <v>Esmalte glidden aluminio</v>
          </cell>
          <cell r="C649" t="str">
            <v>gln</v>
          </cell>
          <cell r="D649">
            <v>0</v>
          </cell>
          <cell r="E649">
            <v>25000</v>
          </cell>
        </row>
        <row r="650">
          <cell r="A650" t="str">
            <v>P16110</v>
          </cell>
          <cell r="B650" t="str">
            <v>Poliuretano glidden semibrillo (barniz)</v>
          </cell>
          <cell r="C650" t="str">
            <v>gln</v>
          </cell>
          <cell r="D650">
            <v>0</v>
          </cell>
          <cell r="E650">
            <v>25000</v>
          </cell>
        </row>
        <row r="651">
          <cell r="A651" t="str">
            <v>P16120</v>
          </cell>
          <cell r="B651" t="str">
            <v>Pintec spar varnish glidden (barniz)</v>
          </cell>
          <cell r="C651" t="str">
            <v>gln</v>
          </cell>
          <cell r="D651">
            <v>0</v>
          </cell>
          <cell r="E651">
            <v>25000</v>
          </cell>
        </row>
        <row r="652">
          <cell r="A652" t="str">
            <v>P16130</v>
          </cell>
          <cell r="B652" t="str">
            <v>Acrílico (barniz  glidden)</v>
          </cell>
          <cell r="C652" t="str">
            <v>gln</v>
          </cell>
          <cell r="D652">
            <v>0</v>
          </cell>
          <cell r="E652">
            <v>25000</v>
          </cell>
        </row>
        <row r="653">
          <cell r="A653" t="str">
            <v>P16140</v>
          </cell>
          <cell r="B653" t="str">
            <v>Sellador lijable (barniz glidden)</v>
          </cell>
          <cell r="C653" t="str">
            <v>gln</v>
          </cell>
          <cell r="D653">
            <v>0</v>
          </cell>
          <cell r="E653">
            <v>25000</v>
          </cell>
        </row>
        <row r="654">
          <cell r="A654" t="str">
            <v>P16141</v>
          </cell>
          <cell r="B654" t="str">
            <v>Sellador tipo Surface (glidden)</v>
          </cell>
          <cell r="C654" t="str">
            <v>gln</v>
          </cell>
          <cell r="D654">
            <v>8.75</v>
          </cell>
          <cell r="E654">
            <v>25001</v>
          </cell>
        </row>
        <row r="655">
          <cell r="A655" t="str">
            <v>P16150</v>
          </cell>
          <cell r="B655" t="str">
            <v>Anticorrosivo azarcón (glidden)</v>
          </cell>
          <cell r="C655" t="str">
            <v>gln</v>
          </cell>
          <cell r="D655">
            <v>0</v>
          </cell>
          <cell r="E655">
            <v>25000</v>
          </cell>
        </row>
        <row r="656">
          <cell r="A656" t="str">
            <v>P16160</v>
          </cell>
          <cell r="B656" t="str">
            <v>Anticorrosivo colores  (glidden)</v>
          </cell>
          <cell r="C656" t="str">
            <v>gln</v>
          </cell>
          <cell r="D656">
            <v>0</v>
          </cell>
          <cell r="E656">
            <v>25000</v>
          </cell>
        </row>
        <row r="657">
          <cell r="A657" t="str">
            <v>P16170</v>
          </cell>
          <cell r="B657" t="str">
            <v>Removedor  (glidden)</v>
          </cell>
          <cell r="C657" t="str">
            <v>gln</v>
          </cell>
          <cell r="D657">
            <v>0</v>
          </cell>
          <cell r="E657">
            <v>25000</v>
          </cell>
        </row>
        <row r="658">
          <cell r="A658" t="str">
            <v>P16180</v>
          </cell>
          <cell r="B658" t="str">
            <v>Fondo blanco para madera  (glidden)</v>
          </cell>
          <cell r="C658" t="str">
            <v>gln</v>
          </cell>
          <cell r="D658">
            <v>0</v>
          </cell>
          <cell r="E658">
            <v>25000</v>
          </cell>
        </row>
        <row r="659">
          <cell r="A659" t="str">
            <v>P16181</v>
          </cell>
          <cell r="B659" t="str">
            <v>pintura latex</v>
          </cell>
          <cell r="C659" t="str">
            <v>gln</v>
          </cell>
          <cell r="D659">
            <v>0</v>
          </cell>
          <cell r="E659">
            <v>25000</v>
          </cell>
        </row>
        <row r="660">
          <cell r="A660" t="str">
            <v>P16190</v>
          </cell>
          <cell r="B660" t="str">
            <v>Barniz  (superior)</v>
          </cell>
          <cell r="C660" t="str">
            <v>gln</v>
          </cell>
          <cell r="D660">
            <v>0</v>
          </cell>
          <cell r="E660">
            <v>25000</v>
          </cell>
        </row>
        <row r="661">
          <cell r="A661" t="str">
            <v>P16200</v>
          </cell>
          <cell r="B661" t="str">
            <v>Esmalte varios colores  (superior)</v>
          </cell>
          <cell r="C661" t="str">
            <v>gln</v>
          </cell>
          <cell r="D661">
            <v>8.6</v>
          </cell>
          <cell r="E661">
            <v>25000</v>
          </cell>
          <cell r="F661">
            <v>215000</v>
          </cell>
        </row>
        <row r="662">
          <cell r="A662" t="str">
            <v>P16201</v>
          </cell>
          <cell r="B662" t="str">
            <v>Pintura señalizacion calles</v>
          </cell>
          <cell r="C662" t="str">
            <v>gln</v>
          </cell>
          <cell r="D662">
            <v>11</v>
          </cell>
          <cell r="E662">
            <v>25001</v>
          </cell>
          <cell r="F662">
            <v>275000</v>
          </cell>
        </row>
        <row r="663">
          <cell r="A663" t="str">
            <v>P16210</v>
          </cell>
          <cell r="B663" t="str">
            <v>Supervinil varios colores (superior)</v>
          </cell>
          <cell r="C663" t="str">
            <v>gln</v>
          </cell>
          <cell r="D663">
            <v>0</v>
          </cell>
          <cell r="E663">
            <v>25000</v>
          </cell>
        </row>
        <row r="664">
          <cell r="A664" t="str">
            <v>P16220</v>
          </cell>
          <cell r="B664" t="str">
            <v>Supervinil colores intensos (superior)</v>
          </cell>
          <cell r="C664" t="str">
            <v>gln</v>
          </cell>
          <cell r="D664">
            <v>0</v>
          </cell>
          <cell r="E664">
            <v>25000</v>
          </cell>
        </row>
        <row r="665">
          <cell r="A665" t="str">
            <v>P16230</v>
          </cell>
          <cell r="B665" t="str">
            <v>Super latex profesinal superior (superior)</v>
          </cell>
          <cell r="C665" t="str">
            <v>gln</v>
          </cell>
          <cell r="D665">
            <v>0</v>
          </cell>
          <cell r="E665">
            <v>25000</v>
          </cell>
        </row>
        <row r="666">
          <cell r="A666" t="str">
            <v>P16240</v>
          </cell>
          <cell r="B666" t="str">
            <v>Esmalte TAN (cóndor)</v>
          </cell>
          <cell r="C666" t="str">
            <v>gln</v>
          </cell>
          <cell r="D666">
            <v>0</v>
          </cell>
          <cell r="E666">
            <v>25000</v>
          </cell>
        </row>
        <row r="667">
          <cell r="A667" t="str">
            <v>P16250</v>
          </cell>
          <cell r="B667" t="str">
            <v>Blanco y negro mate  (cóndor)</v>
          </cell>
          <cell r="C667" t="str">
            <v>gln</v>
          </cell>
          <cell r="D667">
            <v>0</v>
          </cell>
          <cell r="E667">
            <v>25000</v>
          </cell>
        </row>
        <row r="668">
          <cell r="A668" t="str">
            <v>P16260</v>
          </cell>
          <cell r="B668" t="str">
            <v>Barniz mate  (cóndor)</v>
          </cell>
          <cell r="C668" t="str">
            <v>gln</v>
          </cell>
          <cell r="D668">
            <v>0</v>
          </cell>
          <cell r="E668">
            <v>25000</v>
          </cell>
        </row>
        <row r="669">
          <cell r="A669" t="str">
            <v>P16270</v>
          </cell>
          <cell r="B669" t="str">
            <v>Barniz brillante (cóndor)</v>
          </cell>
          <cell r="C669" t="str">
            <v>gln</v>
          </cell>
          <cell r="D669">
            <v>0</v>
          </cell>
          <cell r="E669">
            <v>25000</v>
          </cell>
        </row>
        <row r="670">
          <cell r="A670" t="str">
            <v>P16280</v>
          </cell>
          <cell r="B670" t="str">
            <v>Aluminio  (cóndor)</v>
          </cell>
          <cell r="C670" t="str">
            <v>gln</v>
          </cell>
          <cell r="D670">
            <v>0</v>
          </cell>
          <cell r="E670">
            <v>25000</v>
          </cell>
        </row>
        <row r="671">
          <cell r="A671" t="str">
            <v>P16290</v>
          </cell>
          <cell r="B671" t="str">
            <v>Anticorrosivo azarcón  (cóndor)</v>
          </cell>
          <cell r="C671" t="str">
            <v>gln</v>
          </cell>
          <cell r="D671">
            <v>0</v>
          </cell>
          <cell r="E671">
            <v>25000</v>
          </cell>
        </row>
        <row r="672">
          <cell r="A672" t="str">
            <v>P16291</v>
          </cell>
          <cell r="B672" t="str">
            <v>Anticorrosivo cromato  5 (cóndor)</v>
          </cell>
          <cell r="C672" t="str">
            <v>gln</v>
          </cell>
          <cell r="D672">
            <v>9.1</v>
          </cell>
          <cell r="E672">
            <v>25000</v>
          </cell>
          <cell r="F672">
            <v>227360</v>
          </cell>
        </row>
        <row r="673">
          <cell r="A673" t="str">
            <v>P16310</v>
          </cell>
          <cell r="B673" t="str">
            <v>Permalatex  (condor)</v>
          </cell>
          <cell r="C673" t="str">
            <v>gln</v>
          </cell>
          <cell r="D673">
            <v>0</v>
          </cell>
          <cell r="E673">
            <v>25000</v>
          </cell>
        </row>
        <row r="674">
          <cell r="A674" t="str">
            <v>P16320</v>
          </cell>
          <cell r="B674" t="str">
            <v>Economic de agua (cóndor)</v>
          </cell>
          <cell r="C674" t="str">
            <v>gln</v>
          </cell>
          <cell r="D674">
            <v>0</v>
          </cell>
          <cell r="E674">
            <v>25000</v>
          </cell>
        </row>
        <row r="675">
          <cell r="A675" t="str">
            <v>P16330</v>
          </cell>
          <cell r="B675" t="str">
            <v>Latex vinil acrílico  del tipo designer (glidden)</v>
          </cell>
          <cell r="C675" t="str">
            <v>gln</v>
          </cell>
          <cell r="D675">
            <v>15.68</v>
          </cell>
          <cell r="E675">
            <v>25000</v>
          </cell>
        </row>
        <row r="676">
          <cell r="A676" t="str">
            <v>P16340</v>
          </cell>
          <cell r="B676" t="str">
            <v>Latex real  (cóndor)</v>
          </cell>
          <cell r="C676" t="str">
            <v>gln</v>
          </cell>
          <cell r="D676">
            <v>0</v>
          </cell>
          <cell r="E676">
            <v>25000</v>
          </cell>
        </row>
        <row r="677">
          <cell r="A677" t="str">
            <v>P16350</v>
          </cell>
          <cell r="B677" t="str">
            <v>Supercorona varios colores  (condor)</v>
          </cell>
          <cell r="C677" t="str">
            <v>gln</v>
          </cell>
          <cell r="D677">
            <v>0</v>
          </cell>
          <cell r="E677">
            <v>25000</v>
          </cell>
        </row>
        <row r="678">
          <cell r="A678" t="str">
            <v>P16360</v>
          </cell>
          <cell r="B678" t="str">
            <v>Supercorona colores intensos  (condor)</v>
          </cell>
          <cell r="C678" t="str">
            <v>gln</v>
          </cell>
          <cell r="D678">
            <v>0</v>
          </cell>
          <cell r="E678">
            <v>25000</v>
          </cell>
        </row>
        <row r="679">
          <cell r="A679" t="str">
            <v>P16370</v>
          </cell>
          <cell r="B679" t="str">
            <v>Eternacril para eternit  (cóndor)</v>
          </cell>
          <cell r="C679" t="str">
            <v>gln</v>
          </cell>
          <cell r="D679">
            <v>0</v>
          </cell>
          <cell r="E679">
            <v>25000</v>
          </cell>
        </row>
        <row r="680">
          <cell r="A680" t="str">
            <v>P16380</v>
          </cell>
          <cell r="B680" t="str">
            <v>Blancola</v>
          </cell>
          <cell r="C680" t="str">
            <v>lt.</v>
          </cell>
          <cell r="D680">
            <v>0</v>
          </cell>
          <cell r="E680">
            <v>25000</v>
          </cell>
        </row>
        <row r="681">
          <cell r="A681" t="str">
            <v>P16391</v>
          </cell>
          <cell r="B681" t="str">
            <v>Diluyente</v>
          </cell>
          <cell r="C681" t="str">
            <v>gln</v>
          </cell>
          <cell r="D681">
            <v>2.92</v>
          </cell>
          <cell r="E681">
            <v>25000</v>
          </cell>
          <cell r="F681">
            <v>73000</v>
          </cell>
        </row>
        <row r="682">
          <cell r="A682" t="str">
            <v>P16392</v>
          </cell>
          <cell r="B682" t="str">
            <v>Diluyente #3</v>
          </cell>
          <cell r="C682" t="str">
            <v>gln</v>
          </cell>
          <cell r="D682">
            <v>5.2799999999999994</v>
          </cell>
          <cell r="E682">
            <v>25001</v>
          </cell>
          <cell r="F682">
            <v>132000</v>
          </cell>
        </row>
        <row r="683">
          <cell r="A683" t="str">
            <v>P16393</v>
          </cell>
          <cell r="B683" t="str">
            <v>Desengrasante</v>
          </cell>
          <cell r="C683" t="str">
            <v>gln</v>
          </cell>
          <cell r="D683">
            <v>6</v>
          </cell>
          <cell r="E683">
            <v>25002</v>
          </cell>
          <cell r="F683">
            <v>132001</v>
          </cell>
        </row>
        <row r="684">
          <cell r="A684" t="str">
            <v>P16395</v>
          </cell>
          <cell r="B684" t="str">
            <v>Laca transparente brillante  (superior)</v>
          </cell>
          <cell r="C684" t="str">
            <v>gln</v>
          </cell>
          <cell r="D684">
            <v>0</v>
          </cell>
          <cell r="E684">
            <v>25000</v>
          </cell>
        </row>
        <row r="685">
          <cell r="A685" t="str">
            <v>P16399</v>
          </cell>
          <cell r="B685" t="str">
            <v>Brocha</v>
          </cell>
          <cell r="C685" t="str">
            <v>U</v>
          </cell>
          <cell r="D685">
            <v>8.9600000000000009</v>
          </cell>
          <cell r="E685">
            <v>24999</v>
          </cell>
        </row>
        <row r="686">
          <cell r="A686" t="str">
            <v>P16400</v>
          </cell>
          <cell r="B686" t="str">
            <v>Polvo mineral</v>
          </cell>
          <cell r="C686" t="str">
            <v>Kg</v>
          </cell>
          <cell r="D686">
            <v>0</v>
          </cell>
          <cell r="E686">
            <v>25000</v>
          </cell>
        </row>
        <row r="687">
          <cell r="A687" t="str">
            <v>P16401</v>
          </cell>
          <cell r="B687" t="str">
            <v>Tiza</v>
          </cell>
          <cell r="C687" t="str">
            <v>lbr</v>
          </cell>
          <cell r="D687">
            <v>0</v>
          </cell>
          <cell r="E687">
            <v>25000</v>
          </cell>
        </row>
        <row r="688">
          <cell r="A688" t="str">
            <v>P16402</v>
          </cell>
          <cell r="B688" t="str">
            <v xml:space="preserve">Cola granulada </v>
          </cell>
          <cell r="C688" t="str">
            <v>lbr</v>
          </cell>
          <cell r="D688">
            <v>0</v>
          </cell>
          <cell r="E688">
            <v>25000</v>
          </cell>
        </row>
        <row r="689">
          <cell r="A689" t="str">
            <v>P16403</v>
          </cell>
          <cell r="B689" t="str">
            <v>Leche</v>
          </cell>
          <cell r="C689" t="str">
            <v>lt</v>
          </cell>
          <cell r="D689">
            <v>0</v>
          </cell>
          <cell r="E689">
            <v>25000</v>
          </cell>
        </row>
        <row r="690">
          <cell r="A690" t="str">
            <v>PQ17000</v>
          </cell>
          <cell r="B690" t="str">
            <v>PRODUCTOS QUIMICOS</v>
          </cell>
          <cell r="D690">
            <v>0</v>
          </cell>
          <cell r="E690">
            <v>25000</v>
          </cell>
        </row>
        <row r="691">
          <cell r="A691" t="str">
            <v>PQ17020</v>
          </cell>
          <cell r="B691" t="str">
            <v>Sika  1</v>
          </cell>
          <cell r="C691" t="str">
            <v>Kg</v>
          </cell>
          <cell r="D691">
            <v>0</v>
          </cell>
          <cell r="E691">
            <v>25000</v>
          </cell>
        </row>
        <row r="692">
          <cell r="A692" t="str">
            <v>PQ17050</v>
          </cell>
          <cell r="B692" t="str">
            <v>Plastocreto DM  (envase 4 kl)</v>
          </cell>
          <cell r="C692" t="str">
            <v>U</v>
          </cell>
          <cell r="D692">
            <v>0</v>
          </cell>
          <cell r="E692">
            <v>25000</v>
          </cell>
        </row>
        <row r="693">
          <cell r="A693" t="str">
            <v>PQ17090</v>
          </cell>
          <cell r="B693" t="str">
            <v>Silicone seel recubrimiento especial</v>
          </cell>
          <cell r="C693" t="str">
            <v>gln</v>
          </cell>
          <cell r="D693">
            <v>0</v>
          </cell>
          <cell r="E693">
            <v>25000</v>
          </cell>
        </row>
        <row r="694">
          <cell r="A694" t="str">
            <v>PQ17100</v>
          </cell>
          <cell r="B694" t="str">
            <v>Hidroseal gris</v>
          </cell>
          <cell r="C694" t="str">
            <v>Kg</v>
          </cell>
          <cell r="D694">
            <v>0</v>
          </cell>
          <cell r="E694">
            <v>25000</v>
          </cell>
        </row>
        <row r="695">
          <cell r="A695" t="str">
            <v>PQ17110</v>
          </cell>
          <cell r="B695" t="str">
            <v>Hidroseal blanco, impermeabilizante</v>
          </cell>
          <cell r="C695" t="str">
            <v>Kg</v>
          </cell>
          <cell r="D695">
            <v>0</v>
          </cell>
          <cell r="E695">
            <v>25000</v>
          </cell>
        </row>
        <row r="696">
          <cell r="A696" t="str">
            <v>PQ17113</v>
          </cell>
          <cell r="B696" t="str">
            <v>Aditec 1, impermeabilizante de morteros</v>
          </cell>
          <cell r="C696" t="str">
            <v>lt</v>
          </cell>
          <cell r="D696">
            <v>0</v>
          </cell>
          <cell r="E696">
            <v>25000</v>
          </cell>
        </row>
        <row r="697">
          <cell r="A697" t="str">
            <v>PQ17140</v>
          </cell>
          <cell r="B697" t="str">
            <v>Soldadura de estaño</v>
          </cell>
          <cell r="C697" t="str">
            <v>lb</v>
          </cell>
          <cell r="D697">
            <v>0</v>
          </cell>
          <cell r="E697">
            <v>25000</v>
          </cell>
        </row>
        <row r="698">
          <cell r="A698" t="str">
            <v>PQ17148</v>
          </cell>
          <cell r="B698" t="str">
            <v>Resina</v>
          </cell>
          <cell r="C698" t="str">
            <v>Gln</v>
          </cell>
          <cell r="D698">
            <v>0</v>
          </cell>
          <cell r="E698">
            <v>25000</v>
          </cell>
        </row>
        <row r="699">
          <cell r="A699" t="str">
            <v>PQ17149</v>
          </cell>
          <cell r="B699" t="str">
            <v>Maderol</v>
          </cell>
          <cell r="C699" t="str">
            <v>Gln</v>
          </cell>
          <cell r="D699">
            <v>0</v>
          </cell>
          <cell r="E699">
            <v>25000</v>
          </cell>
        </row>
        <row r="700">
          <cell r="A700" t="str">
            <v>PQ17150</v>
          </cell>
          <cell r="B700" t="str">
            <v>Soldaring</v>
          </cell>
          <cell r="C700" t="str">
            <v>lb</v>
          </cell>
          <cell r="D700">
            <v>0</v>
          </cell>
          <cell r="E700">
            <v>25000</v>
          </cell>
        </row>
        <row r="701">
          <cell r="A701" t="str">
            <v>AD17200</v>
          </cell>
          <cell r="B701" t="str">
            <v>ADITIVOS PARA HORMIGON</v>
          </cell>
          <cell r="D701">
            <v>0</v>
          </cell>
          <cell r="E701">
            <v>25000</v>
          </cell>
        </row>
        <row r="702">
          <cell r="A702" t="str">
            <v>AD17201</v>
          </cell>
          <cell r="B702" t="str">
            <v>PDA 25  R</v>
          </cell>
          <cell r="C702" t="str">
            <v>gl</v>
          </cell>
          <cell r="D702">
            <v>0</v>
          </cell>
          <cell r="E702">
            <v>25000</v>
          </cell>
        </row>
        <row r="703">
          <cell r="A703" t="str">
            <v>AD17202</v>
          </cell>
          <cell r="B703" t="str">
            <v>PDA 25  N</v>
          </cell>
          <cell r="C703" t="str">
            <v>gl</v>
          </cell>
          <cell r="D703">
            <v>0</v>
          </cell>
          <cell r="E703">
            <v>25000</v>
          </cell>
        </row>
        <row r="704">
          <cell r="A704" t="str">
            <v>AD17205</v>
          </cell>
          <cell r="B704" t="str">
            <v>High early</v>
          </cell>
          <cell r="C704" t="str">
            <v>gl</v>
          </cell>
          <cell r="D704">
            <v>0</v>
          </cell>
          <cell r="E704">
            <v>25000</v>
          </cell>
        </row>
        <row r="705">
          <cell r="A705" t="str">
            <v>AD17206</v>
          </cell>
          <cell r="B705" t="str">
            <v>A.E.A.</v>
          </cell>
          <cell r="C705" t="str">
            <v>gl</v>
          </cell>
          <cell r="D705">
            <v>0</v>
          </cell>
          <cell r="E705">
            <v>25000</v>
          </cell>
        </row>
        <row r="706">
          <cell r="A706" t="str">
            <v>AD17207</v>
          </cell>
          <cell r="B706" t="str">
            <v>P.S.P.</v>
          </cell>
          <cell r="C706" t="str">
            <v>gl</v>
          </cell>
          <cell r="D706">
            <v>0</v>
          </cell>
          <cell r="E706">
            <v>25000</v>
          </cell>
        </row>
        <row r="707">
          <cell r="A707" t="str">
            <v>AD17209</v>
          </cell>
          <cell r="B707" t="str">
            <v>Plastade</v>
          </cell>
          <cell r="C707" t="str">
            <v>lt</v>
          </cell>
          <cell r="D707">
            <v>0</v>
          </cell>
          <cell r="E707">
            <v>25000</v>
          </cell>
        </row>
        <row r="708">
          <cell r="A708" t="str">
            <v>AD17210</v>
          </cell>
          <cell r="B708" t="str">
            <v>Poezite  L-932</v>
          </cell>
          <cell r="C708" t="str">
            <v>gl</v>
          </cell>
          <cell r="D708">
            <v>0</v>
          </cell>
          <cell r="E708">
            <v>25000</v>
          </cell>
        </row>
        <row r="709">
          <cell r="A709" t="str">
            <v>AD17211</v>
          </cell>
          <cell r="B709" t="str">
            <v>Plastocreto 161 HE  (4 kg)</v>
          </cell>
          <cell r="C709" t="str">
            <v>U</v>
          </cell>
          <cell r="D709">
            <v>0</v>
          </cell>
          <cell r="E709">
            <v>25000</v>
          </cell>
        </row>
        <row r="710">
          <cell r="A710" t="str">
            <v>AD17212</v>
          </cell>
          <cell r="B710" t="str">
            <v>Combetón FN-100, plastif.</v>
          </cell>
          <cell r="C710" t="str">
            <v>Gln</v>
          </cell>
          <cell r="D710">
            <v>0</v>
          </cell>
          <cell r="E710">
            <v>25000</v>
          </cell>
        </row>
        <row r="711">
          <cell r="A711" t="str">
            <v>AD17213</v>
          </cell>
          <cell r="B711" t="str">
            <v>Sika  2</v>
          </cell>
          <cell r="C711" t="str">
            <v>Kg</v>
          </cell>
          <cell r="D711">
            <v>0</v>
          </cell>
          <cell r="E711">
            <v>25000</v>
          </cell>
        </row>
        <row r="712">
          <cell r="A712" t="str">
            <v>AD17214</v>
          </cell>
          <cell r="B712" t="str">
            <v>Sika  3</v>
          </cell>
          <cell r="C712" t="str">
            <v>Kg</v>
          </cell>
          <cell r="D712">
            <v>0</v>
          </cell>
          <cell r="E712">
            <v>25000</v>
          </cell>
        </row>
        <row r="713">
          <cell r="A713" t="str">
            <v>AD17216</v>
          </cell>
          <cell r="B713" t="str">
            <v>Plastiment  BV-40</v>
          </cell>
          <cell r="C713" t="str">
            <v>Kg</v>
          </cell>
          <cell r="D713">
            <v>0</v>
          </cell>
          <cell r="E713">
            <v>25000</v>
          </cell>
        </row>
        <row r="714">
          <cell r="A714" t="str">
            <v>TP17300</v>
          </cell>
          <cell r="B714" t="str">
            <v>TRATAMIENTOS PARA PISOS</v>
          </cell>
          <cell r="D714">
            <v>0</v>
          </cell>
          <cell r="E714">
            <v>25000</v>
          </cell>
        </row>
        <row r="715">
          <cell r="A715" t="str">
            <v>TP17301</v>
          </cell>
          <cell r="B715" t="str">
            <v>Pw-38  curador</v>
          </cell>
          <cell r="C715" t="str">
            <v>gl</v>
          </cell>
          <cell r="D715">
            <v>0</v>
          </cell>
          <cell r="E715">
            <v>25000</v>
          </cell>
        </row>
        <row r="716">
          <cell r="A716" t="str">
            <v>TP17302</v>
          </cell>
          <cell r="B716" t="str">
            <v>T-370  Curador/Desm</v>
          </cell>
          <cell r="C716" t="str">
            <v>gl</v>
          </cell>
          <cell r="D716">
            <v>0</v>
          </cell>
          <cell r="E716">
            <v>25000</v>
          </cell>
        </row>
        <row r="717">
          <cell r="A717" t="str">
            <v>TP17303</v>
          </cell>
          <cell r="B717" t="str">
            <v>Triple seal</v>
          </cell>
          <cell r="C717" t="str">
            <v>gl</v>
          </cell>
          <cell r="D717">
            <v>0</v>
          </cell>
          <cell r="E717">
            <v>25000</v>
          </cell>
        </row>
        <row r="718">
          <cell r="A718" t="str">
            <v>TP17304</v>
          </cell>
          <cell r="B718" t="str">
            <v>Lithoplate</v>
          </cell>
          <cell r="C718" t="str">
            <v>gl</v>
          </cell>
          <cell r="D718">
            <v>0</v>
          </cell>
          <cell r="E718">
            <v>25000</v>
          </cell>
        </row>
        <row r="719">
          <cell r="A719" t="str">
            <v>TP17305</v>
          </cell>
          <cell r="B719" t="str">
            <v>Prostop metálico</v>
          </cell>
          <cell r="C719" t="str">
            <v>lb</v>
          </cell>
          <cell r="D719">
            <v>0</v>
          </cell>
          <cell r="E719">
            <v>25000</v>
          </cell>
        </row>
        <row r="720">
          <cell r="A720" t="str">
            <v>TP17306</v>
          </cell>
          <cell r="B720" t="str">
            <v>Protálico</v>
          </cell>
          <cell r="C720" t="str">
            <v>lb</v>
          </cell>
          <cell r="D720">
            <v>0</v>
          </cell>
          <cell r="E720">
            <v>25000</v>
          </cell>
        </row>
        <row r="721">
          <cell r="A721" t="str">
            <v>TP17307</v>
          </cell>
          <cell r="B721" t="str">
            <v>Procrom natural</v>
          </cell>
          <cell r="C721" t="str">
            <v>lb</v>
          </cell>
          <cell r="D721">
            <v>0</v>
          </cell>
          <cell r="E721">
            <v>25000</v>
          </cell>
        </row>
        <row r="722">
          <cell r="A722" t="str">
            <v>TP17308</v>
          </cell>
          <cell r="B722" t="str">
            <v>Procrom en colores</v>
          </cell>
          <cell r="C722" t="str">
            <v>lb</v>
          </cell>
          <cell r="D722">
            <v>0</v>
          </cell>
          <cell r="E722">
            <v>25000</v>
          </cell>
        </row>
        <row r="723">
          <cell r="A723" t="str">
            <v>TP17309</v>
          </cell>
          <cell r="B723" t="str">
            <v>Agua plug</v>
          </cell>
          <cell r="C723" t="str">
            <v>lb</v>
          </cell>
          <cell r="D723">
            <v>0</v>
          </cell>
          <cell r="E723">
            <v>25000</v>
          </cell>
        </row>
        <row r="724">
          <cell r="A724" t="str">
            <v>TP17310</v>
          </cell>
          <cell r="B724" t="str">
            <v>Sika piso  40 neutro</v>
          </cell>
          <cell r="C724" t="str">
            <v>Kg</v>
          </cell>
          <cell r="D724">
            <v>0</v>
          </cell>
          <cell r="E724">
            <v>25000</v>
          </cell>
        </row>
        <row r="725">
          <cell r="A725" t="str">
            <v>TP17311</v>
          </cell>
          <cell r="B725" t="str">
            <v>Sikaguard cure hard</v>
          </cell>
          <cell r="C725" t="str">
            <v>Kg</v>
          </cell>
          <cell r="D725">
            <v>0</v>
          </cell>
          <cell r="E725">
            <v>25000</v>
          </cell>
        </row>
        <row r="726">
          <cell r="A726" t="str">
            <v>RC17400</v>
          </cell>
          <cell r="B726" t="str">
            <v>RECUBRIMIENTOS ESPECIALES</v>
          </cell>
          <cell r="D726">
            <v>0</v>
          </cell>
          <cell r="E726">
            <v>25000</v>
          </cell>
        </row>
        <row r="727">
          <cell r="A727" t="str">
            <v>RC17401</v>
          </cell>
          <cell r="B727" t="str">
            <v>Silicone seal</v>
          </cell>
          <cell r="C727" t="str">
            <v>gln</v>
          </cell>
          <cell r="D727">
            <v>0</v>
          </cell>
          <cell r="E727">
            <v>25000</v>
          </cell>
        </row>
        <row r="728">
          <cell r="A728" t="str">
            <v>RC17404</v>
          </cell>
          <cell r="B728" t="str">
            <v>Sika-top 144 Blanco</v>
          </cell>
          <cell r="C728" t="str">
            <v>lt</v>
          </cell>
          <cell r="D728">
            <v>0</v>
          </cell>
          <cell r="E728">
            <v>25000</v>
          </cell>
        </row>
        <row r="729">
          <cell r="A729" t="str">
            <v>Rc17406</v>
          </cell>
          <cell r="B729" t="str">
            <v>Hidrosil Super, Repelente al agua</v>
          </cell>
          <cell r="C729" t="str">
            <v>lt</v>
          </cell>
          <cell r="D729">
            <v>0</v>
          </cell>
          <cell r="E729">
            <v>25000</v>
          </cell>
        </row>
        <row r="730">
          <cell r="A730" t="str">
            <v>LC17500</v>
          </cell>
          <cell r="B730" t="str">
            <v>LIGANTES DE CONCRETO</v>
          </cell>
          <cell r="D730">
            <v>0</v>
          </cell>
          <cell r="E730">
            <v>25000</v>
          </cell>
        </row>
        <row r="731">
          <cell r="A731" t="str">
            <v>LC17501</v>
          </cell>
          <cell r="B731" t="str">
            <v>Probond vinyl</v>
          </cell>
          <cell r="C731" t="str">
            <v>gln</v>
          </cell>
          <cell r="D731">
            <v>0</v>
          </cell>
          <cell r="E731">
            <v>25000</v>
          </cell>
        </row>
        <row r="732">
          <cell r="A732" t="str">
            <v>LC17502</v>
          </cell>
          <cell r="B732" t="str">
            <v>Proweld  D</v>
          </cell>
          <cell r="C732" t="str">
            <v>gln</v>
          </cell>
          <cell r="D732">
            <v>0</v>
          </cell>
          <cell r="E732">
            <v>25000</v>
          </cell>
        </row>
        <row r="733">
          <cell r="A733" t="str">
            <v>LC17503</v>
          </cell>
          <cell r="B733" t="str">
            <v>ST-431</v>
          </cell>
          <cell r="C733" t="str">
            <v>lt</v>
          </cell>
          <cell r="D733">
            <v>0</v>
          </cell>
          <cell r="E733">
            <v>25000</v>
          </cell>
        </row>
        <row r="734">
          <cell r="A734" t="str">
            <v>LC17505</v>
          </cell>
          <cell r="B734" t="str">
            <v>Betoncryl-14, adherente en div. sustratos</v>
          </cell>
          <cell r="C734" t="str">
            <v>gln</v>
          </cell>
          <cell r="D734">
            <v>0</v>
          </cell>
          <cell r="E734">
            <v>25000</v>
          </cell>
        </row>
        <row r="735">
          <cell r="A735" t="str">
            <v>LC17506</v>
          </cell>
          <cell r="D735">
            <v>0</v>
          </cell>
          <cell r="E735">
            <v>25000</v>
          </cell>
        </row>
        <row r="736">
          <cell r="A736" t="str">
            <v>PE17600</v>
          </cell>
          <cell r="B736" t="str">
            <v>PRODUCTOS ESPECIALES</v>
          </cell>
          <cell r="D736">
            <v>0</v>
          </cell>
          <cell r="E736">
            <v>25000</v>
          </cell>
        </row>
        <row r="737">
          <cell r="A737" t="str">
            <v>PE17601</v>
          </cell>
          <cell r="B737" t="str">
            <v>Duratex</v>
          </cell>
          <cell r="C737" t="str">
            <v>gl</v>
          </cell>
          <cell r="D737">
            <v>0</v>
          </cell>
          <cell r="E737">
            <v>25000</v>
          </cell>
        </row>
        <row r="738">
          <cell r="A738" t="str">
            <v>PE17602</v>
          </cell>
          <cell r="B738" t="str">
            <v>Procrete</v>
          </cell>
          <cell r="C738" t="str">
            <v>gl</v>
          </cell>
          <cell r="D738">
            <v>0</v>
          </cell>
          <cell r="E738">
            <v>25000</v>
          </cell>
        </row>
        <row r="739">
          <cell r="A739" t="str">
            <v>PE17603</v>
          </cell>
          <cell r="B739" t="str">
            <v xml:space="preserve">Accel a set </v>
          </cell>
          <cell r="C739" t="str">
            <v>lb</v>
          </cell>
          <cell r="D739">
            <v>0</v>
          </cell>
          <cell r="E739">
            <v>25000</v>
          </cell>
        </row>
        <row r="740">
          <cell r="A740" t="str">
            <v>PE17604</v>
          </cell>
          <cell r="B740" t="str">
            <v>Sika  empaste blanco</v>
          </cell>
          <cell r="C740" t="str">
            <v>kg</v>
          </cell>
          <cell r="D740">
            <v>0</v>
          </cell>
          <cell r="E740">
            <v>25000</v>
          </cell>
        </row>
        <row r="741">
          <cell r="A741" t="str">
            <v>PJ17700</v>
          </cell>
          <cell r="B741" t="str">
            <v>PRODUCTOS PARA JUNTAS</v>
          </cell>
          <cell r="D741">
            <v>0</v>
          </cell>
          <cell r="E741">
            <v>25000</v>
          </cell>
        </row>
        <row r="742">
          <cell r="A742" t="str">
            <v>PJ17701</v>
          </cell>
          <cell r="B742" t="str">
            <v>Cold seald</v>
          </cell>
          <cell r="C742" t="str">
            <v>lb</v>
          </cell>
          <cell r="D742">
            <v>0</v>
          </cell>
          <cell r="E742">
            <v>25000</v>
          </cell>
        </row>
        <row r="743">
          <cell r="A743" t="str">
            <v>PJ17702</v>
          </cell>
          <cell r="B743" t="str">
            <v>Hot seal</v>
          </cell>
          <cell r="C743" t="str">
            <v>lb</v>
          </cell>
          <cell r="D743">
            <v>0</v>
          </cell>
          <cell r="E743">
            <v>25000</v>
          </cell>
        </row>
        <row r="744">
          <cell r="A744" t="str">
            <v>PJ17703</v>
          </cell>
          <cell r="B744" t="str">
            <v>Waterstop  4"  Rollo de 15 m</v>
          </cell>
          <cell r="C744" t="str">
            <v>ml</v>
          </cell>
          <cell r="D744">
            <v>0</v>
          </cell>
          <cell r="E744">
            <v>25000</v>
          </cell>
        </row>
        <row r="745">
          <cell r="A745" t="str">
            <v>PJ17705</v>
          </cell>
          <cell r="B745" t="str">
            <v>Igas negro</v>
          </cell>
          <cell r="C745" t="str">
            <v>kg</v>
          </cell>
          <cell r="D745">
            <v>0</v>
          </cell>
          <cell r="E745">
            <v>25000</v>
          </cell>
        </row>
        <row r="746">
          <cell r="A746" t="str">
            <v>PJ17706</v>
          </cell>
          <cell r="B746" t="str">
            <v>Betonmastic plastico, sellante de juntas</v>
          </cell>
          <cell r="C746" t="str">
            <v>lt</v>
          </cell>
          <cell r="D746">
            <v>0</v>
          </cell>
          <cell r="E746">
            <v>25000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es"/>
      <sheetName val="Mano de Obra 1"/>
      <sheetName val="Equipo"/>
      <sheetName val="detalles"/>
      <sheetName val="APU1"/>
      <sheetName val="Presupuesto"/>
      <sheetName val="Presupuesto (2)"/>
    </sheetNames>
    <sheetDataSet>
      <sheetData sheetId="0" refreshError="1">
        <row r="3">
          <cell r="B3" t="str">
            <v>MATERIAL DE AA.PP</v>
          </cell>
        </row>
        <row r="4">
          <cell r="A4">
            <v>200</v>
          </cell>
          <cell r="B4" t="str">
            <v>TUBERIA DE PVC PRESIÓN U/Z  D= 90mm    0.8MPa</v>
          </cell>
          <cell r="C4" t="str">
            <v>MTS</v>
          </cell>
          <cell r="D4">
            <v>32</v>
          </cell>
          <cell r="E4">
            <v>0</v>
          </cell>
          <cell r="F4">
            <v>4.83</v>
          </cell>
        </row>
        <row r="5">
          <cell r="A5">
            <v>300</v>
          </cell>
          <cell r="B5" t="str">
            <v>TUBERIA DE PVC PRESIÓN U/Z  D= 75mm    0.8MPa</v>
          </cell>
          <cell r="C5" t="str">
            <v>MTS</v>
          </cell>
          <cell r="D5">
            <v>8</v>
          </cell>
          <cell r="E5">
            <v>0</v>
          </cell>
          <cell r="F5">
            <v>3.27</v>
          </cell>
        </row>
        <row r="6">
          <cell r="A6">
            <v>400</v>
          </cell>
          <cell r="B6" t="str">
            <v>TUBERIA DE PVC PRESIÓN U/Z  D= 63mm    0.8MPa</v>
          </cell>
          <cell r="C6" t="str">
            <v>MTS</v>
          </cell>
          <cell r="D6">
            <v>178</v>
          </cell>
          <cell r="E6">
            <v>0</v>
          </cell>
          <cell r="F6">
            <v>2.61</v>
          </cell>
        </row>
        <row r="7">
          <cell r="A7">
            <v>500</v>
          </cell>
          <cell r="B7" t="str">
            <v>TUBERIA DE PVC PRESIÓN ROSC. D= 2"</v>
          </cell>
          <cell r="C7" t="str">
            <v>MTS</v>
          </cell>
          <cell r="D7">
            <v>42</v>
          </cell>
          <cell r="E7">
            <v>0</v>
          </cell>
          <cell r="F7">
            <v>5.07</v>
          </cell>
        </row>
        <row r="8">
          <cell r="A8">
            <v>600</v>
          </cell>
          <cell r="B8" t="str">
            <v>TUBERIA DE PVC PRESIÓN ROSC. D= 1 1/2"</v>
          </cell>
          <cell r="C8" t="str">
            <v>MTS</v>
          </cell>
          <cell r="D8">
            <v>212</v>
          </cell>
          <cell r="E8">
            <v>0</v>
          </cell>
          <cell r="F8">
            <v>4.03</v>
          </cell>
        </row>
        <row r="9">
          <cell r="A9">
            <v>800</v>
          </cell>
          <cell r="B9" t="str">
            <v>TUBERIA DE PVC PRESIÓN ROSC. D= 1"</v>
          </cell>
          <cell r="C9" t="str">
            <v>MTS</v>
          </cell>
          <cell r="D9">
            <v>240</v>
          </cell>
          <cell r="E9">
            <v>0</v>
          </cell>
          <cell r="F9">
            <v>2.57</v>
          </cell>
        </row>
        <row r="10">
          <cell r="A10">
            <v>900</v>
          </cell>
          <cell r="B10" t="str">
            <v>TUBERIA DE PVC PRESIÓN ROSC. D= 3/4"</v>
          </cell>
          <cell r="C10" t="str">
            <v>MTS</v>
          </cell>
          <cell r="D10">
            <v>160</v>
          </cell>
          <cell r="E10">
            <v>0</v>
          </cell>
          <cell r="F10">
            <v>1.1499999999999999</v>
          </cell>
        </row>
        <row r="11">
          <cell r="A11">
            <v>1000</v>
          </cell>
          <cell r="B11" t="str">
            <v>TUBERIA DE PVC PRESIÓN ROSC. D= 1/2"</v>
          </cell>
          <cell r="C11" t="str">
            <v>MTS</v>
          </cell>
          <cell r="D11">
            <v>42</v>
          </cell>
          <cell r="E11">
            <v>0</v>
          </cell>
          <cell r="F11">
            <v>0.84</v>
          </cell>
        </row>
        <row r="12">
          <cell r="D12">
            <v>914</v>
          </cell>
        </row>
        <row r="14">
          <cell r="B14" t="str">
            <v>ACCESORIOS  TUBERÍA U/Z</v>
          </cell>
        </row>
        <row r="15">
          <cell r="A15">
            <v>102</v>
          </cell>
          <cell r="B15" t="str">
            <v>CODO PVC  EC    D=90mm x 90O</v>
          </cell>
          <cell r="C15" t="str">
            <v>U</v>
          </cell>
          <cell r="D15">
            <v>2</v>
          </cell>
          <cell r="E15">
            <v>0</v>
          </cell>
          <cell r="F15">
            <v>6.9</v>
          </cell>
        </row>
        <row r="16">
          <cell r="A16">
            <v>103</v>
          </cell>
          <cell r="B16" t="str">
            <v>CODO PVC  EC    D=75mm x 90O</v>
          </cell>
          <cell r="C16" t="str">
            <v>U</v>
          </cell>
          <cell r="D16">
            <v>2</v>
          </cell>
          <cell r="E16">
            <v>0</v>
          </cell>
          <cell r="F16">
            <v>5.19</v>
          </cell>
        </row>
        <row r="17">
          <cell r="A17">
            <v>104</v>
          </cell>
          <cell r="B17" t="str">
            <v>CODO PVC  EC    D=63mm x 90O</v>
          </cell>
          <cell r="C17" t="str">
            <v>U</v>
          </cell>
          <cell r="D17">
            <v>3</v>
          </cell>
          <cell r="E17">
            <v>0</v>
          </cell>
          <cell r="F17">
            <v>1.67</v>
          </cell>
        </row>
        <row r="18">
          <cell r="A18">
            <v>105</v>
          </cell>
          <cell r="B18" t="str">
            <v>REDUCTOR 1  BUJE  EC  90mm A 75mm</v>
          </cell>
          <cell r="C18" t="str">
            <v>U</v>
          </cell>
          <cell r="D18">
            <v>2</v>
          </cell>
          <cell r="E18">
            <v>0</v>
          </cell>
          <cell r="F18">
            <v>5.0599999999999996</v>
          </cell>
        </row>
        <row r="19">
          <cell r="A19">
            <v>106</v>
          </cell>
          <cell r="B19" t="str">
            <v>REDUCTOR 1  BUJE  EC  90mm A 63mm</v>
          </cell>
          <cell r="C19" t="str">
            <v>U</v>
          </cell>
          <cell r="D19">
            <v>4</v>
          </cell>
          <cell r="E19">
            <v>0</v>
          </cell>
          <cell r="F19">
            <v>5.0599999999999996</v>
          </cell>
        </row>
        <row r="20">
          <cell r="A20">
            <v>107</v>
          </cell>
          <cell r="B20" t="str">
            <v>REDUCTOR 1  BUJE EC  75mm A 63mm</v>
          </cell>
          <cell r="C20" t="str">
            <v>U</v>
          </cell>
          <cell r="D20">
            <v>0</v>
          </cell>
          <cell r="E20">
            <v>0</v>
          </cell>
          <cell r="F20">
            <v>1.86</v>
          </cell>
        </row>
        <row r="21">
          <cell r="A21">
            <v>108</v>
          </cell>
          <cell r="B21" t="str">
            <v>ADAPTADOR   1   H   CR   EC   63mm x 2"</v>
          </cell>
          <cell r="C21" t="str">
            <v>U</v>
          </cell>
          <cell r="D21">
            <v>3</v>
          </cell>
          <cell r="E21">
            <v>0</v>
          </cell>
          <cell r="F21">
            <v>2.34</v>
          </cell>
        </row>
        <row r="22">
          <cell r="A22">
            <v>109</v>
          </cell>
          <cell r="B22" t="str">
            <v>CODO PVC  EC    D=90mm x 45O</v>
          </cell>
          <cell r="C22" t="str">
            <v>U</v>
          </cell>
          <cell r="D22">
            <v>2</v>
          </cell>
          <cell r="E22">
            <v>0</v>
          </cell>
          <cell r="F22">
            <v>6.86</v>
          </cell>
        </row>
        <row r="23">
          <cell r="A23">
            <v>110</v>
          </cell>
          <cell r="B23" t="str">
            <v>CODO PVC  EC    D=75mm x 45O</v>
          </cell>
          <cell r="C23" t="str">
            <v>U</v>
          </cell>
          <cell r="D23">
            <v>2</v>
          </cell>
          <cell r="E23">
            <v>0</v>
          </cell>
          <cell r="F23">
            <v>2.66</v>
          </cell>
        </row>
        <row r="24">
          <cell r="A24">
            <v>111</v>
          </cell>
          <cell r="B24" t="str">
            <v>CODO PVC  EC    D=63mm x 45O</v>
          </cell>
          <cell r="C24" t="str">
            <v>U</v>
          </cell>
          <cell r="D24">
            <v>4</v>
          </cell>
          <cell r="E24">
            <v>0</v>
          </cell>
          <cell r="F24">
            <v>2.12</v>
          </cell>
        </row>
        <row r="25">
          <cell r="A25">
            <v>112</v>
          </cell>
          <cell r="B25" t="str">
            <v>ADAPTADOR   M   CR   EC   110mm x 4"</v>
          </cell>
          <cell r="C25" t="str">
            <v>U</v>
          </cell>
          <cell r="D25">
            <v>0</v>
          </cell>
          <cell r="E25">
            <v>0</v>
          </cell>
          <cell r="F25">
            <v>6.61</v>
          </cell>
        </row>
        <row r="26">
          <cell r="A26">
            <v>113</v>
          </cell>
          <cell r="B26" t="str">
            <v>ADAPTADOR   M   CR   EC   75mm x 3"</v>
          </cell>
          <cell r="C26" t="str">
            <v>U</v>
          </cell>
          <cell r="D26">
            <v>8</v>
          </cell>
          <cell r="E26">
            <v>0</v>
          </cell>
          <cell r="F26">
            <v>6.15</v>
          </cell>
        </row>
        <row r="27">
          <cell r="A27">
            <v>114</v>
          </cell>
          <cell r="B27" t="str">
            <v>ADAPTADOR   M   CR   EC   75mm x 2"</v>
          </cell>
          <cell r="C27" t="str">
            <v>U</v>
          </cell>
          <cell r="D27">
            <v>2</v>
          </cell>
          <cell r="E27">
            <v>0</v>
          </cell>
          <cell r="F27">
            <v>3.82</v>
          </cell>
        </row>
        <row r="28">
          <cell r="A28">
            <v>115</v>
          </cell>
          <cell r="B28" t="str">
            <v>ADAPTADOR   M   CR   EC   63mm x 2"</v>
          </cell>
          <cell r="C28" t="str">
            <v>U</v>
          </cell>
          <cell r="D28">
            <v>2</v>
          </cell>
          <cell r="E28">
            <v>0</v>
          </cell>
          <cell r="F28">
            <v>2.4700000000000002</v>
          </cell>
        </row>
        <row r="29">
          <cell r="A29">
            <v>116</v>
          </cell>
          <cell r="B29" t="str">
            <v>ADAPTADOR   ASTM-ISO  1  EC   3" x 90mm</v>
          </cell>
          <cell r="C29" t="str">
            <v>U</v>
          </cell>
          <cell r="D29">
            <v>2</v>
          </cell>
          <cell r="E29">
            <v>0</v>
          </cell>
          <cell r="F29">
            <v>2.1800000000000002</v>
          </cell>
        </row>
        <row r="30">
          <cell r="A30">
            <v>117</v>
          </cell>
          <cell r="B30" t="str">
            <v>ADAPTADOR   ASTM-ISO  1  EC   2" x 63mm</v>
          </cell>
          <cell r="C30" t="str">
            <v>U</v>
          </cell>
          <cell r="D30">
            <v>2</v>
          </cell>
          <cell r="E30">
            <v>0</v>
          </cell>
          <cell r="F30">
            <v>1.96</v>
          </cell>
        </row>
        <row r="31">
          <cell r="A31">
            <v>118</v>
          </cell>
          <cell r="B31" t="str">
            <v>TEE   1     EC  90mm</v>
          </cell>
          <cell r="C31" t="str">
            <v>U</v>
          </cell>
          <cell r="D31">
            <v>1</v>
          </cell>
          <cell r="E31">
            <v>0</v>
          </cell>
          <cell r="F31">
            <v>9.27</v>
          </cell>
        </row>
        <row r="32">
          <cell r="A32">
            <v>119</v>
          </cell>
          <cell r="B32" t="str">
            <v>TEE   1     EC  75mm</v>
          </cell>
          <cell r="C32" t="str">
            <v>U</v>
          </cell>
          <cell r="D32">
            <v>0</v>
          </cell>
          <cell r="E32">
            <v>0</v>
          </cell>
          <cell r="F32">
            <v>3.83</v>
          </cell>
        </row>
        <row r="33">
          <cell r="A33">
            <v>120</v>
          </cell>
          <cell r="B33" t="str">
            <v>TEE   1     EC  63mm</v>
          </cell>
          <cell r="C33" t="str">
            <v>U</v>
          </cell>
          <cell r="D33">
            <v>5</v>
          </cell>
          <cell r="E33">
            <v>0</v>
          </cell>
          <cell r="F33">
            <v>3.53</v>
          </cell>
        </row>
        <row r="34">
          <cell r="A34">
            <v>121</v>
          </cell>
          <cell r="B34" t="str">
            <v>TEE  REDUCTORA   EC  90  A  63 mm</v>
          </cell>
          <cell r="C34" t="str">
            <v>U</v>
          </cell>
          <cell r="D34">
            <v>1</v>
          </cell>
          <cell r="E34">
            <v>0</v>
          </cell>
          <cell r="F34">
            <v>12.6</v>
          </cell>
        </row>
        <row r="35">
          <cell r="A35">
            <v>122</v>
          </cell>
          <cell r="B35" t="str">
            <v>TEE  REDUCTORA   EC  63  A  20 mm</v>
          </cell>
          <cell r="C35" t="str">
            <v>U</v>
          </cell>
          <cell r="D35">
            <v>6</v>
          </cell>
          <cell r="E35">
            <v>0</v>
          </cell>
          <cell r="F35">
            <v>3.53</v>
          </cell>
        </row>
        <row r="36">
          <cell r="A36">
            <v>123</v>
          </cell>
          <cell r="B36" t="str">
            <v>UNIÓN  CC   EC  75mm</v>
          </cell>
          <cell r="C36" t="str">
            <v>U</v>
          </cell>
          <cell r="D36">
            <v>2</v>
          </cell>
          <cell r="E36">
            <v>0</v>
          </cell>
          <cell r="F36">
            <v>1.94</v>
          </cell>
        </row>
        <row r="37">
          <cell r="A37">
            <v>124</v>
          </cell>
          <cell r="B37" t="str">
            <v>UNIÓN  CC   EC  63mm</v>
          </cell>
          <cell r="C37" t="str">
            <v>U</v>
          </cell>
          <cell r="D37">
            <v>2</v>
          </cell>
          <cell r="E37">
            <v>0</v>
          </cell>
          <cell r="F37">
            <v>2.83</v>
          </cell>
        </row>
        <row r="39">
          <cell r="B39" t="str">
            <v>ACCESORIOS DE RED E/C</v>
          </cell>
        </row>
        <row r="40">
          <cell r="A40">
            <v>140</v>
          </cell>
          <cell r="B40" t="str">
            <v>ACCESORIOS DE  PVC DE U/Z  90mm</v>
          </cell>
          <cell r="C40" t="str">
            <v>U</v>
          </cell>
          <cell r="D40">
            <v>32</v>
          </cell>
          <cell r="E40">
            <v>0</v>
          </cell>
          <cell r="F40">
            <v>0.97</v>
          </cell>
        </row>
        <row r="41">
          <cell r="A41">
            <v>150</v>
          </cell>
          <cell r="B41" t="str">
            <v>ACCESORIOS DE  PVC DE U/Z  75mm</v>
          </cell>
          <cell r="C41" t="str">
            <v>U</v>
          </cell>
          <cell r="D41">
            <v>8</v>
          </cell>
          <cell r="E41">
            <v>0</v>
          </cell>
          <cell r="F41">
            <v>0.97</v>
          </cell>
        </row>
        <row r="42">
          <cell r="A42">
            <v>160</v>
          </cell>
          <cell r="B42" t="str">
            <v>ACCESORIOS DE  PVC DE U/Z  63mm</v>
          </cell>
          <cell r="C42" t="str">
            <v>U</v>
          </cell>
          <cell r="D42">
            <v>178</v>
          </cell>
          <cell r="E42">
            <v>0</v>
          </cell>
          <cell r="F42">
            <v>0.97</v>
          </cell>
        </row>
        <row r="43">
          <cell r="D43">
            <v>218</v>
          </cell>
        </row>
        <row r="45">
          <cell r="A45" t="str">
            <v>400-05</v>
          </cell>
          <cell r="B45" t="str">
            <v>TUBERÍA  ACOMETIDA</v>
          </cell>
          <cell r="C45" t="str">
            <v>glb</v>
          </cell>
          <cell r="D45">
            <v>1</v>
          </cell>
          <cell r="E45">
            <v>0</v>
          </cell>
          <cell r="F45">
            <v>622.62</v>
          </cell>
        </row>
        <row r="46">
          <cell r="A46">
            <v>400</v>
          </cell>
          <cell r="B46" t="str">
            <v>TUBERIA DE PVC PRESIÓN U/Z  D= 63mm    0.8MPa</v>
          </cell>
          <cell r="C46" t="str">
            <v>MTS</v>
          </cell>
          <cell r="D46">
            <v>194</v>
          </cell>
          <cell r="E46">
            <v>0</v>
          </cell>
          <cell r="F46">
            <v>2.61</v>
          </cell>
        </row>
        <row r="47">
          <cell r="A47">
            <v>500</v>
          </cell>
          <cell r="B47" t="str">
            <v>TUBERIA DE PVC PRESIÓN ROSC. D= 2"</v>
          </cell>
          <cell r="C47" t="str">
            <v>MTS</v>
          </cell>
          <cell r="D47">
            <v>18</v>
          </cell>
          <cell r="E47">
            <v>0</v>
          </cell>
          <cell r="F47">
            <v>5.07</v>
          </cell>
        </row>
        <row r="48">
          <cell r="A48">
            <v>800</v>
          </cell>
          <cell r="B48" t="str">
            <v>TUBERIA DE PVC PRESIÓN ROSC. D= 1"</v>
          </cell>
          <cell r="C48" t="str">
            <v>MTS</v>
          </cell>
          <cell r="D48">
            <v>36</v>
          </cell>
          <cell r="E48">
            <v>0</v>
          </cell>
          <cell r="F48">
            <v>2.57</v>
          </cell>
        </row>
        <row r="49">
          <cell r="A49">
            <v>1000</v>
          </cell>
          <cell r="B49" t="str">
            <v>TUBERIA DE PVC PRESIÓN ROSC. D= 1/2"</v>
          </cell>
          <cell r="C49" t="str">
            <v>MTS</v>
          </cell>
          <cell r="D49">
            <v>2</v>
          </cell>
          <cell r="E49">
            <v>0</v>
          </cell>
          <cell r="F49">
            <v>0.84</v>
          </cell>
        </row>
        <row r="50">
          <cell r="D50">
            <v>250</v>
          </cell>
        </row>
        <row r="52">
          <cell r="A52" t="str">
            <v>1050-01</v>
          </cell>
          <cell r="B52" t="str">
            <v>ACCESORIOS  ACOMETIDA</v>
          </cell>
          <cell r="C52" t="str">
            <v>GLB</v>
          </cell>
          <cell r="D52">
            <v>250</v>
          </cell>
          <cell r="E52">
            <v>0</v>
          </cell>
          <cell r="F52">
            <v>0.92</v>
          </cell>
        </row>
        <row r="53">
          <cell r="B53" t="str">
            <v>CODO PVC  EC    D=63mm x 90O</v>
          </cell>
          <cell r="C53" t="str">
            <v>U</v>
          </cell>
          <cell r="D53">
            <v>4</v>
          </cell>
          <cell r="E53">
            <v>0</v>
          </cell>
          <cell r="F53">
            <v>1.67</v>
          </cell>
        </row>
        <row r="54">
          <cell r="B54" t="str">
            <v>CODO PVC  EC    D=63mm x 45O</v>
          </cell>
          <cell r="C54" t="str">
            <v>U</v>
          </cell>
          <cell r="D54">
            <v>2</v>
          </cell>
          <cell r="E54">
            <v>0</v>
          </cell>
          <cell r="F54">
            <v>2.12</v>
          </cell>
        </row>
        <row r="55">
          <cell r="B55" t="str">
            <v>TEE   1     EC  63mm</v>
          </cell>
          <cell r="C55" t="str">
            <v>U</v>
          </cell>
          <cell r="D55">
            <v>1</v>
          </cell>
          <cell r="E55">
            <v>0</v>
          </cell>
          <cell r="F55">
            <v>3.53</v>
          </cell>
        </row>
        <row r="56">
          <cell r="B56" t="str">
            <v>ADAPTADOR   1   H   CR   EC   63mm x 2"</v>
          </cell>
          <cell r="C56" t="str">
            <v>U</v>
          </cell>
          <cell r="D56">
            <v>2</v>
          </cell>
          <cell r="E56">
            <v>0</v>
          </cell>
          <cell r="F56">
            <v>2.34</v>
          </cell>
        </row>
        <row r="57">
          <cell r="B57" t="str">
            <v xml:space="preserve">TEE 1 R/R   POLIPROPILENO  2" </v>
          </cell>
          <cell r="C57" t="str">
            <v>U</v>
          </cell>
          <cell r="D57">
            <v>2</v>
          </cell>
          <cell r="E57">
            <v>0</v>
          </cell>
          <cell r="F57">
            <v>6.72</v>
          </cell>
        </row>
        <row r="58">
          <cell r="B58" t="str">
            <v>UNIÓN   UNIVERSAL  1  R/R    POLIPROPILENO   2"</v>
          </cell>
          <cell r="C58" t="str">
            <v>U</v>
          </cell>
          <cell r="D58">
            <v>1</v>
          </cell>
          <cell r="E58">
            <v>0</v>
          </cell>
          <cell r="F58">
            <v>12.92</v>
          </cell>
        </row>
        <row r="59">
          <cell r="B59" t="str">
            <v>CODO 1 R/R   H   POLIPROPILENO  2" x 90O</v>
          </cell>
          <cell r="C59" t="str">
            <v>U</v>
          </cell>
          <cell r="D59">
            <v>2</v>
          </cell>
          <cell r="E59">
            <v>0</v>
          </cell>
          <cell r="F59">
            <v>4.59</v>
          </cell>
        </row>
        <row r="60">
          <cell r="B60" t="str">
            <v>CODO 1 R/R   H   POLIPROPILENO  1" x 90O</v>
          </cell>
          <cell r="C60" t="str">
            <v>U</v>
          </cell>
          <cell r="D60">
            <v>5</v>
          </cell>
          <cell r="E60">
            <v>0</v>
          </cell>
          <cell r="F60">
            <v>1.33</v>
          </cell>
        </row>
        <row r="61">
          <cell r="B61" t="str">
            <v xml:space="preserve">REDUCTOR  1 BUJE  PP R  2" x 1" </v>
          </cell>
          <cell r="C61" t="str">
            <v>U</v>
          </cell>
          <cell r="D61">
            <v>5</v>
          </cell>
          <cell r="E61">
            <v>0</v>
          </cell>
          <cell r="F61">
            <v>1.2</v>
          </cell>
        </row>
        <row r="62">
          <cell r="B62" t="str">
            <v>REDUCTOR  1  BUJE PP  R  1" x 1/2"</v>
          </cell>
          <cell r="C62" t="str">
            <v>U</v>
          </cell>
          <cell r="D62">
            <v>1</v>
          </cell>
          <cell r="E62">
            <v>0</v>
          </cell>
          <cell r="F62">
            <v>0.68</v>
          </cell>
        </row>
        <row r="63">
          <cell r="B63" t="str">
            <v xml:space="preserve">UNIÓN RED.  1  R/R  POLIPROPILENO  1" x 1/2" </v>
          </cell>
          <cell r="C63" t="str">
            <v>U</v>
          </cell>
          <cell r="D63">
            <v>1</v>
          </cell>
          <cell r="E63">
            <v>0</v>
          </cell>
          <cell r="F63">
            <v>1.19</v>
          </cell>
        </row>
        <row r="64">
          <cell r="B64" t="str">
            <v>UNIÓN   1  R/R    POLIPROPILENO   2"</v>
          </cell>
          <cell r="C64" t="str">
            <v>U</v>
          </cell>
          <cell r="D64">
            <v>3</v>
          </cell>
          <cell r="E64">
            <v>0</v>
          </cell>
          <cell r="F64">
            <v>2.39</v>
          </cell>
        </row>
        <row r="65">
          <cell r="B65" t="str">
            <v>UNIÓN   1  R/R    POLIPROPILENO   1"</v>
          </cell>
          <cell r="C65" t="str">
            <v>U</v>
          </cell>
          <cell r="D65">
            <v>5</v>
          </cell>
          <cell r="E65">
            <v>0</v>
          </cell>
          <cell r="F65">
            <v>1.02</v>
          </cell>
        </row>
        <row r="66">
          <cell r="B66" t="str">
            <v xml:space="preserve">FLOTADOR  D=1" </v>
          </cell>
          <cell r="C66" t="str">
            <v>U</v>
          </cell>
          <cell r="D66">
            <v>2</v>
          </cell>
          <cell r="E66">
            <v>0</v>
          </cell>
          <cell r="F66">
            <v>27.42</v>
          </cell>
        </row>
        <row r="67">
          <cell r="B67" t="str">
            <v xml:space="preserve">FLOTADOR  D=1/2" </v>
          </cell>
          <cell r="C67" t="str">
            <v>U</v>
          </cell>
          <cell r="D67">
            <v>1</v>
          </cell>
          <cell r="E67">
            <v>0</v>
          </cell>
          <cell r="F67">
            <v>15.3</v>
          </cell>
        </row>
        <row r="68">
          <cell r="B68" t="str">
            <v xml:space="preserve">VALVULA DE COMPUERTA  BRONCE ROSC   D : 2 </v>
          </cell>
          <cell r="C68" t="str">
            <v xml:space="preserve">U </v>
          </cell>
          <cell r="D68">
            <v>1</v>
          </cell>
          <cell r="E68">
            <v>0</v>
          </cell>
          <cell r="F68">
            <v>24.85</v>
          </cell>
        </row>
        <row r="69">
          <cell r="B69" t="str">
            <v>VALVULA DE COMPUERTA ROSC BRONCE   D : 1</v>
          </cell>
          <cell r="C69" t="str">
            <v xml:space="preserve">U </v>
          </cell>
          <cell r="D69">
            <v>2</v>
          </cell>
          <cell r="E69">
            <v>0</v>
          </cell>
          <cell r="F69">
            <v>10.49</v>
          </cell>
        </row>
        <row r="70">
          <cell r="B70" t="str">
            <v>KALIPEGA</v>
          </cell>
          <cell r="C70" t="str">
            <v>GALÓN</v>
          </cell>
          <cell r="D70">
            <v>0.25</v>
          </cell>
          <cell r="E70">
            <v>0</v>
          </cell>
          <cell r="F70">
            <v>27.58</v>
          </cell>
        </row>
        <row r="71">
          <cell r="B71" t="str">
            <v>POLILIMPIA</v>
          </cell>
          <cell r="C71" t="str">
            <v>GALÓN</v>
          </cell>
          <cell r="D71">
            <v>0.25</v>
          </cell>
          <cell r="E71">
            <v>0</v>
          </cell>
          <cell r="F71">
            <v>15.95</v>
          </cell>
        </row>
        <row r="72">
          <cell r="B72" t="str">
            <v>PASTA POLIMEX   125cc</v>
          </cell>
          <cell r="C72" t="str">
            <v>UNIDAD</v>
          </cell>
          <cell r="D72">
            <v>5</v>
          </cell>
          <cell r="E72">
            <v>0</v>
          </cell>
          <cell r="F72">
            <v>8.08</v>
          </cell>
        </row>
        <row r="73">
          <cell r="B73" t="str">
            <v>TEFLON EN CINTA (ROJO)</v>
          </cell>
          <cell r="C73" t="str">
            <v>UNIDAD</v>
          </cell>
          <cell r="D73">
            <v>25</v>
          </cell>
          <cell r="E73">
            <v>0</v>
          </cell>
          <cell r="F73">
            <v>0.23</v>
          </cell>
        </row>
        <row r="75">
          <cell r="B75" t="str">
            <v>ACCESORIOS TUBERÍA PRESIÓN ROSCADA</v>
          </cell>
        </row>
        <row r="76">
          <cell r="A76">
            <v>1100</v>
          </cell>
          <cell r="B76" t="str">
            <v>CODO  1  ROSCABLE CED.40  D: 2 " x 90</v>
          </cell>
          <cell r="C76" t="str">
            <v>UNIDAD</v>
          </cell>
          <cell r="D76">
            <v>1</v>
          </cell>
          <cell r="E76">
            <v>0</v>
          </cell>
          <cell r="F76">
            <v>4.55</v>
          </cell>
        </row>
        <row r="77">
          <cell r="A77">
            <v>1200</v>
          </cell>
          <cell r="B77" t="str">
            <v>CODO  1  ROSCABLE CED.40  D: 1-1/2 " x 90</v>
          </cell>
          <cell r="C77" t="str">
            <v>UNIDAD</v>
          </cell>
          <cell r="D77">
            <v>0</v>
          </cell>
          <cell r="E77">
            <v>0</v>
          </cell>
          <cell r="F77">
            <v>3.75</v>
          </cell>
        </row>
        <row r="78">
          <cell r="A78">
            <v>1300</v>
          </cell>
          <cell r="B78" t="str">
            <v>CODO  1  ROSCABLE CED.40  D: 1-1/4 " x 90</v>
          </cell>
          <cell r="C78" t="str">
            <v>UNIDAD</v>
          </cell>
          <cell r="D78">
            <v>0</v>
          </cell>
          <cell r="E78">
            <v>0</v>
          </cell>
          <cell r="F78">
            <v>2.5099999999999998</v>
          </cell>
        </row>
        <row r="79">
          <cell r="A79">
            <v>1400</v>
          </cell>
          <cell r="B79" t="str">
            <v>CODO  1  ROSCABLE CED.40  D: 1 " x 90</v>
          </cell>
          <cell r="C79" t="str">
            <v>UNIDAD</v>
          </cell>
          <cell r="D79">
            <v>1</v>
          </cell>
          <cell r="E79">
            <v>0</v>
          </cell>
          <cell r="F79">
            <v>2.34</v>
          </cell>
        </row>
        <row r="80">
          <cell r="A80">
            <v>1500</v>
          </cell>
          <cell r="B80" t="str">
            <v>CODO  1  ROSCABLE CED.40  D: 3/4 " x 90</v>
          </cell>
          <cell r="C80" t="str">
            <v>UNIDAD</v>
          </cell>
          <cell r="D80">
            <v>0</v>
          </cell>
          <cell r="E80">
            <v>0</v>
          </cell>
          <cell r="F80">
            <v>0.93</v>
          </cell>
        </row>
        <row r="81">
          <cell r="A81">
            <v>1600</v>
          </cell>
          <cell r="B81" t="str">
            <v>CODO  1  ROSCABLE CED.40  D: 1/2 " x 90</v>
          </cell>
          <cell r="C81" t="str">
            <v>UNIDAD</v>
          </cell>
          <cell r="D81">
            <v>0</v>
          </cell>
          <cell r="E81">
            <v>0</v>
          </cell>
          <cell r="F81">
            <v>0.48</v>
          </cell>
        </row>
        <row r="82">
          <cell r="A82">
            <v>1700</v>
          </cell>
          <cell r="B82" t="str">
            <v>REDUCTOR  1  ROSCABLE CED.40  D: 2 " x 1-1/2"</v>
          </cell>
          <cell r="C82" t="str">
            <v>UNIDAD</v>
          </cell>
          <cell r="D82">
            <v>2</v>
          </cell>
          <cell r="E82">
            <v>0</v>
          </cell>
          <cell r="F82">
            <v>2.75</v>
          </cell>
        </row>
        <row r="83">
          <cell r="A83">
            <v>1800</v>
          </cell>
          <cell r="B83" t="str">
            <v>REDUCTOR  1  ROSCABLE CED.40  D: 2 " x 1"</v>
          </cell>
          <cell r="C83" t="str">
            <v>UNIDAD</v>
          </cell>
          <cell r="D83">
            <v>3</v>
          </cell>
          <cell r="E83">
            <v>0</v>
          </cell>
          <cell r="F83">
            <v>2.75</v>
          </cell>
        </row>
        <row r="84">
          <cell r="A84">
            <v>1900</v>
          </cell>
          <cell r="B84" t="str">
            <v>REDUCTOR  1  ROSCABLE CED.40  D: 1-1/2 " x 1-1/4"</v>
          </cell>
          <cell r="C84" t="str">
            <v>UNIDAD</v>
          </cell>
          <cell r="D84">
            <v>2</v>
          </cell>
          <cell r="E84">
            <v>0</v>
          </cell>
          <cell r="F84">
            <v>2.48</v>
          </cell>
        </row>
        <row r="85">
          <cell r="A85">
            <v>2000</v>
          </cell>
          <cell r="B85" t="str">
            <v>UNIÓN UNIVERSAL PVC  D=4"</v>
          </cell>
          <cell r="C85" t="str">
            <v>UNIDAD</v>
          </cell>
          <cell r="D85">
            <v>0</v>
          </cell>
          <cell r="E85">
            <v>0</v>
          </cell>
          <cell r="F85">
            <v>28.13</v>
          </cell>
        </row>
        <row r="86">
          <cell r="A86">
            <v>2100</v>
          </cell>
          <cell r="B86" t="str">
            <v>UNIÓN UNIVERSAL PVC  D=3"</v>
          </cell>
          <cell r="C86" t="str">
            <v>UNIDAD</v>
          </cell>
          <cell r="D86">
            <v>2</v>
          </cell>
          <cell r="E86">
            <v>0</v>
          </cell>
          <cell r="F86">
            <v>25.52</v>
          </cell>
        </row>
        <row r="87">
          <cell r="A87">
            <v>2200</v>
          </cell>
          <cell r="B87" t="str">
            <v>TEE  1  ROSCABLE  CED. 40  D=2"</v>
          </cell>
          <cell r="C87" t="str">
            <v>UNIDAD</v>
          </cell>
          <cell r="D87">
            <v>2</v>
          </cell>
          <cell r="E87">
            <v>0</v>
          </cell>
          <cell r="F87">
            <v>6.72</v>
          </cell>
        </row>
        <row r="88">
          <cell r="A88">
            <v>2300</v>
          </cell>
          <cell r="B88" t="str">
            <v>UNIÓN ROSCABLE  CED.80  D=2"</v>
          </cell>
          <cell r="C88" t="str">
            <v>UNIDAD</v>
          </cell>
          <cell r="D88">
            <v>3</v>
          </cell>
          <cell r="E88">
            <v>0</v>
          </cell>
          <cell r="F88">
            <v>12.57</v>
          </cell>
        </row>
        <row r="89">
          <cell r="A89">
            <v>2400</v>
          </cell>
          <cell r="B89" t="str">
            <v>CODO 1 R/R   H   POLIPROPILENO  2" x 90O</v>
          </cell>
          <cell r="C89" t="str">
            <v>UNIDAD</v>
          </cell>
          <cell r="D89">
            <v>22</v>
          </cell>
          <cell r="E89">
            <v>0</v>
          </cell>
          <cell r="F89">
            <v>4.59</v>
          </cell>
        </row>
        <row r="90">
          <cell r="A90">
            <v>2500</v>
          </cell>
          <cell r="B90" t="str">
            <v>CODO 1 R/R   H   POLIPROPILENO  1-1/2" x 90O</v>
          </cell>
          <cell r="C90" t="str">
            <v>UNIDAD</v>
          </cell>
          <cell r="D90">
            <v>24</v>
          </cell>
          <cell r="E90">
            <v>0</v>
          </cell>
          <cell r="F90">
            <v>3.09</v>
          </cell>
        </row>
        <row r="91">
          <cell r="A91">
            <v>2600</v>
          </cell>
          <cell r="B91" t="str">
            <v>CODO 1 R/R   H   POLIPROPILENO  1-1/4" x 90O</v>
          </cell>
          <cell r="C91" t="str">
            <v>UNIDAD</v>
          </cell>
          <cell r="D91">
            <v>1</v>
          </cell>
          <cell r="E91">
            <v>0</v>
          </cell>
          <cell r="F91">
            <v>3.52</v>
          </cell>
        </row>
        <row r="92">
          <cell r="A92">
            <v>2700</v>
          </cell>
          <cell r="B92" t="str">
            <v>CODO 1 R/R   H   POLIPROPILENO  1" x 90O</v>
          </cell>
          <cell r="C92" t="str">
            <v>UNIDAD</v>
          </cell>
          <cell r="D92">
            <v>40</v>
          </cell>
          <cell r="E92">
            <v>0</v>
          </cell>
          <cell r="F92">
            <v>1.33</v>
          </cell>
        </row>
        <row r="93">
          <cell r="A93">
            <v>2800</v>
          </cell>
          <cell r="B93" t="str">
            <v>CODO 1 R/R   H   POLIPROPILENO  3/4" x 90O</v>
          </cell>
          <cell r="C93" t="str">
            <v>UNIDAD</v>
          </cell>
          <cell r="D93">
            <v>34</v>
          </cell>
          <cell r="E93">
            <v>0</v>
          </cell>
          <cell r="F93">
            <v>0.68</v>
          </cell>
        </row>
        <row r="94">
          <cell r="A94">
            <v>2900</v>
          </cell>
          <cell r="B94" t="str">
            <v>CODO 1 R/R   H   POLIPROPILENO  1/2" x 90O</v>
          </cell>
          <cell r="C94" t="str">
            <v>UNIDAD</v>
          </cell>
          <cell r="D94">
            <v>28</v>
          </cell>
          <cell r="E94">
            <v>0</v>
          </cell>
          <cell r="F94">
            <v>0.37</v>
          </cell>
        </row>
        <row r="95">
          <cell r="A95">
            <v>3000</v>
          </cell>
          <cell r="B95" t="str">
            <v xml:space="preserve">TEE 1 R/R   POLIPROPILENO  2" </v>
          </cell>
          <cell r="C95" t="str">
            <v>UNIDAD</v>
          </cell>
          <cell r="D95">
            <v>6</v>
          </cell>
          <cell r="E95">
            <v>0</v>
          </cell>
          <cell r="F95">
            <v>5.89</v>
          </cell>
        </row>
        <row r="96">
          <cell r="A96">
            <v>3100</v>
          </cell>
          <cell r="B96" t="str">
            <v xml:space="preserve">TEE 1 R/R   POLIPROPILENO  1-1/2" </v>
          </cell>
          <cell r="C96" t="str">
            <v>UNIDAD</v>
          </cell>
          <cell r="D96">
            <v>34</v>
          </cell>
          <cell r="E96">
            <v>0</v>
          </cell>
          <cell r="F96">
            <v>3.34</v>
          </cell>
        </row>
        <row r="97">
          <cell r="A97">
            <v>3200</v>
          </cell>
          <cell r="B97" t="str">
            <v xml:space="preserve">TEE 1 R/R   POLIPROPILENO  1" </v>
          </cell>
          <cell r="C97" t="str">
            <v>UNIDAD</v>
          </cell>
          <cell r="D97">
            <v>9</v>
          </cell>
          <cell r="E97">
            <v>0</v>
          </cell>
          <cell r="F97">
            <v>1.5</v>
          </cell>
        </row>
        <row r="98">
          <cell r="A98">
            <v>3300</v>
          </cell>
          <cell r="B98" t="str">
            <v xml:space="preserve">TEE 1 R/R   POLIPROPILENO  3/4" </v>
          </cell>
          <cell r="C98" t="str">
            <v>UNIDAD</v>
          </cell>
          <cell r="D98">
            <v>4</v>
          </cell>
          <cell r="E98">
            <v>0</v>
          </cell>
          <cell r="F98">
            <v>0.76</v>
          </cell>
        </row>
        <row r="99">
          <cell r="A99">
            <v>3400</v>
          </cell>
          <cell r="B99" t="str">
            <v xml:space="preserve">REDUCTOR  1 BUJE  PP R  2" x 1-1/2" </v>
          </cell>
          <cell r="C99" t="str">
            <v>UNIDAD</v>
          </cell>
          <cell r="D99">
            <v>6</v>
          </cell>
          <cell r="E99">
            <v>0</v>
          </cell>
          <cell r="F99">
            <v>2.85</v>
          </cell>
        </row>
        <row r="100">
          <cell r="A100">
            <v>3500</v>
          </cell>
          <cell r="B100" t="str">
            <v xml:space="preserve">REDUCTOR  1 BUJE  PP R  2" x 1-1/4" </v>
          </cell>
          <cell r="C100" t="str">
            <v>UNIDAD</v>
          </cell>
          <cell r="D100">
            <v>0</v>
          </cell>
          <cell r="E100">
            <v>0</v>
          </cell>
          <cell r="F100">
            <v>2.12</v>
          </cell>
        </row>
        <row r="101">
          <cell r="A101">
            <v>3600</v>
          </cell>
          <cell r="B101" t="str">
            <v xml:space="preserve">REDUCTOR  1 BUJE  PP R  2" x 1" </v>
          </cell>
          <cell r="C101" t="str">
            <v>UNIDAD</v>
          </cell>
          <cell r="D101">
            <v>4</v>
          </cell>
          <cell r="E101">
            <v>0</v>
          </cell>
          <cell r="F101">
            <v>1.2</v>
          </cell>
        </row>
        <row r="102">
          <cell r="A102">
            <v>3700</v>
          </cell>
          <cell r="B102" t="str">
            <v xml:space="preserve">REDUCTOR  1 BUJE  PP R  2" x 1/2" </v>
          </cell>
          <cell r="C102" t="str">
            <v>UNIDAD</v>
          </cell>
          <cell r="D102">
            <v>0</v>
          </cell>
          <cell r="E102">
            <v>0</v>
          </cell>
          <cell r="F102">
            <v>1.94</v>
          </cell>
        </row>
        <row r="103">
          <cell r="A103">
            <v>3800</v>
          </cell>
          <cell r="B103" t="str">
            <v xml:space="preserve">REDUCTOR  1 BUJE  PP R 1-1/ 2" x 1-1/4" </v>
          </cell>
          <cell r="C103" t="str">
            <v>UNIDAD</v>
          </cell>
          <cell r="D103">
            <v>0</v>
          </cell>
          <cell r="E103">
            <v>0</v>
          </cell>
          <cell r="F103">
            <v>0.62</v>
          </cell>
        </row>
        <row r="104">
          <cell r="A104">
            <v>3900</v>
          </cell>
          <cell r="B104" t="str">
            <v xml:space="preserve">REDUCTOR  1 BUJE  PP R 1-1/ 2" x 1" </v>
          </cell>
          <cell r="C104" t="str">
            <v>UNIDAD</v>
          </cell>
          <cell r="D104">
            <v>15</v>
          </cell>
          <cell r="E104">
            <v>0</v>
          </cell>
          <cell r="F104">
            <v>0.76</v>
          </cell>
        </row>
        <row r="105">
          <cell r="A105">
            <v>4000</v>
          </cell>
          <cell r="B105" t="str">
            <v xml:space="preserve">REDUCTOR  1 BUJE  PP R 1-1/ 2" x 3/4" </v>
          </cell>
          <cell r="C105" t="str">
            <v>UNIDAD</v>
          </cell>
          <cell r="D105">
            <v>2</v>
          </cell>
          <cell r="E105">
            <v>0</v>
          </cell>
          <cell r="F105">
            <v>0.94</v>
          </cell>
        </row>
        <row r="106">
          <cell r="A106">
            <v>4100</v>
          </cell>
          <cell r="B106" t="str">
            <v xml:space="preserve">REDUCTOR  1 BUJE  PP R 1-1/ 2" x 1/2" </v>
          </cell>
          <cell r="C106" t="str">
            <v>UNIDAD</v>
          </cell>
          <cell r="D106">
            <v>12</v>
          </cell>
          <cell r="E106">
            <v>0</v>
          </cell>
          <cell r="F106">
            <v>0.81</v>
          </cell>
        </row>
        <row r="107">
          <cell r="A107">
            <v>4200</v>
          </cell>
          <cell r="B107" t="str">
            <v xml:space="preserve">UNIÓN RED.  1  R/R  POLIPROPILENO  1" x 3/4" </v>
          </cell>
          <cell r="C107" t="str">
            <v>UNIDAD</v>
          </cell>
          <cell r="D107">
            <v>4</v>
          </cell>
          <cell r="E107">
            <v>0</v>
          </cell>
          <cell r="F107">
            <v>0.68</v>
          </cell>
        </row>
        <row r="108">
          <cell r="A108">
            <v>4300</v>
          </cell>
          <cell r="B108" t="str">
            <v xml:space="preserve">UNIÓN RED.  1  R/R  POLIPROPILENO  1" x 1/2" </v>
          </cell>
          <cell r="C108" t="str">
            <v>UNIDAD</v>
          </cell>
          <cell r="D108">
            <v>6</v>
          </cell>
          <cell r="E108">
            <v>0</v>
          </cell>
          <cell r="F108">
            <v>1.19</v>
          </cell>
        </row>
        <row r="109">
          <cell r="A109">
            <v>4400</v>
          </cell>
          <cell r="B109" t="str">
            <v xml:space="preserve">UNIÓN RED.  1  R/R  POLIPROPILENO  3/4" x 1/2" </v>
          </cell>
          <cell r="C109" t="str">
            <v>UNIDAD</v>
          </cell>
          <cell r="D109">
            <v>12</v>
          </cell>
          <cell r="E109">
            <v>0</v>
          </cell>
          <cell r="F109">
            <v>0.62</v>
          </cell>
        </row>
        <row r="110">
          <cell r="A110">
            <v>4500</v>
          </cell>
          <cell r="B110" t="str">
            <v>REDUCTOR  1  BUJE PP  R  1" x 3/4"</v>
          </cell>
          <cell r="C110" t="str">
            <v>UNIDAD</v>
          </cell>
          <cell r="D110">
            <v>4</v>
          </cell>
          <cell r="E110">
            <v>0</v>
          </cell>
          <cell r="F110">
            <v>0.68</v>
          </cell>
        </row>
        <row r="111">
          <cell r="A111">
            <v>4600</v>
          </cell>
          <cell r="B111" t="str">
            <v>REDUCTOR   BUJE PP  R  3/4" x 1/2"</v>
          </cell>
          <cell r="C111" t="str">
            <v>UNIDAD</v>
          </cell>
          <cell r="D111">
            <v>6</v>
          </cell>
          <cell r="E111">
            <v>0</v>
          </cell>
          <cell r="F111">
            <v>0.16</v>
          </cell>
        </row>
        <row r="112">
          <cell r="A112">
            <v>4700</v>
          </cell>
          <cell r="B112" t="str">
            <v>REDUCTOR  2  BUJE PP  R  1/2" x 1/4"</v>
          </cell>
          <cell r="C112" t="str">
            <v>UNIDAD</v>
          </cell>
          <cell r="D112">
            <v>0</v>
          </cell>
          <cell r="E112">
            <v>0</v>
          </cell>
          <cell r="F112">
            <v>0.52</v>
          </cell>
        </row>
        <row r="113">
          <cell r="A113">
            <v>4800</v>
          </cell>
          <cell r="B113" t="str">
            <v>TAPÓN    M   1   R/R    POLIPROPILENO   2"</v>
          </cell>
          <cell r="C113" t="str">
            <v>UNIDAD</v>
          </cell>
          <cell r="D113">
            <v>0</v>
          </cell>
          <cell r="E113">
            <v>0</v>
          </cell>
          <cell r="F113">
            <v>1.99</v>
          </cell>
        </row>
        <row r="114">
          <cell r="A114">
            <v>4900</v>
          </cell>
          <cell r="B114" t="str">
            <v>TAPÓN    M   1   R/R    POLIPROPILENO   1"</v>
          </cell>
          <cell r="C114" t="str">
            <v>UNIDAD</v>
          </cell>
          <cell r="D114">
            <v>0</v>
          </cell>
          <cell r="E114">
            <v>0</v>
          </cell>
          <cell r="F114">
            <v>0.45</v>
          </cell>
        </row>
        <row r="115">
          <cell r="A115">
            <v>5000</v>
          </cell>
          <cell r="B115" t="str">
            <v>UNIÓN   UNIVERSAL  1  R/R    POLIPROPILENO   2"</v>
          </cell>
          <cell r="C115" t="str">
            <v>UNIDAD</v>
          </cell>
          <cell r="D115">
            <v>5</v>
          </cell>
          <cell r="E115">
            <v>0</v>
          </cell>
          <cell r="F115">
            <v>12.92</v>
          </cell>
        </row>
        <row r="116">
          <cell r="A116">
            <v>5100</v>
          </cell>
          <cell r="B116" t="str">
            <v>UNIÓN   UNIVERSAL  1  R/R    POLIPROPILENO   1-1/2"</v>
          </cell>
          <cell r="C116" t="str">
            <v>UNIDAD</v>
          </cell>
          <cell r="D116">
            <v>0</v>
          </cell>
          <cell r="E116">
            <v>0</v>
          </cell>
          <cell r="F116">
            <v>8.75</v>
          </cell>
        </row>
        <row r="117">
          <cell r="A117">
            <v>5200</v>
          </cell>
          <cell r="B117" t="str">
            <v>UNIÓN   UNIVERSAL  1  R/R    POLIPROPILENO   1-1/4"</v>
          </cell>
          <cell r="C117" t="str">
            <v>UNIDAD</v>
          </cell>
          <cell r="D117">
            <v>2</v>
          </cell>
          <cell r="E117">
            <v>0</v>
          </cell>
          <cell r="F117">
            <v>6.58</v>
          </cell>
        </row>
        <row r="118">
          <cell r="A118">
            <v>5300</v>
          </cell>
          <cell r="B118" t="str">
            <v>UNIÓN   UNIVERSAL  1  R/R    POLIPROPILENO   1"</v>
          </cell>
          <cell r="C118" t="str">
            <v>UNIDAD</v>
          </cell>
          <cell r="D118">
            <v>0</v>
          </cell>
          <cell r="E118">
            <v>0</v>
          </cell>
          <cell r="F118">
            <v>2.91</v>
          </cell>
        </row>
        <row r="119">
          <cell r="A119">
            <v>5400</v>
          </cell>
          <cell r="B119" t="str">
            <v>TEE  REDUCTORA   1  R/R    POLIPROPILENO   1"x3/4"</v>
          </cell>
          <cell r="C119" t="str">
            <v>UNIDAD</v>
          </cell>
          <cell r="D119">
            <v>6</v>
          </cell>
          <cell r="E119">
            <v>0</v>
          </cell>
          <cell r="F119">
            <v>1.54</v>
          </cell>
        </row>
        <row r="120">
          <cell r="A120">
            <v>5500</v>
          </cell>
          <cell r="B120" t="str">
            <v>TEE  REDUCTORA   1  R/R    POLIPROPILENO   1"x1/2"</v>
          </cell>
          <cell r="C120" t="str">
            <v>UNIDAD</v>
          </cell>
          <cell r="D120">
            <v>5</v>
          </cell>
          <cell r="E120">
            <v>0</v>
          </cell>
          <cell r="F120">
            <v>1.59</v>
          </cell>
        </row>
        <row r="121">
          <cell r="A121">
            <v>5600</v>
          </cell>
          <cell r="B121" t="str">
            <v>TEE  REDUCTORA   1  R/R    POLIPROPILENO   3/4"x1/2"</v>
          </cell>
          <cell r="C121" t="str">
            <v>UNIDAD</v>
          </cell>
          <cell r="D121">
            <v>6</v>
          </cell>
          <cell r="E121">
            <v>0</v>
          </cell>
          <cell r="F121">
            <v>0.97</v>
          </cell>
        </row>
        <row r="122">
          <cell r="A122">
            <v>5700</v>
          </cell>
          <cell r="B122" t="str">
            <v>NEPLO   1  R/R    POLIPROPILENO   2" x 10cm</v>
          </cell>
          <cell r="C122" t="str">
            <v>UNIDAD</v>
          </cell>
          <cell r="D122">
            <v>16</v>
          </cell>
          <cell r="E122">
            <v>0</v>
          </cell>
          <cell r="F122">
            <v>4.3600000000000003</v>
          </cell>
        </row>
        <row r="123">
          <cell r="A123">
            <v>5800</v>
          </cell>
          <cell r="B123" t="str">
            <v>NEPLO   1  R/R    POLIPROPILENO   1-1/2" x 10cm</v>
          </cell>
          <cell r="C123" t="str">
            <v>UNIDAD</v>
          </cell>
          <cell r="D123">
            <v>12</v>
          </cell>
          <cell r="E123">
            <v>0</v>
          </cell>
          <cell r="F123">
            <v>3.38</v>
          </cell>
        </row>
        <row r="124">
          <cell r="A124">
            <v>5900</v>
          </cell>
          <cell r="B124" t="str">
            <v>NEPLO   1  R/R    POLIPROPILENO   1-1/4" x 10cm</v>
          </cell>
          <cell r="C124" t="str">
            <v>UNIDAD</v>
          </cell>
          <cell r="D124">
            <v>8</v>
          </cell>
          <cell r="E124">
            <v>0</v>
          </cell>
          <cell r="F124">
            <v>2.39</v>
          </cell>
        </row>
        <row r="125">
          <cell r="A125">
            <v>6000</v>
          </cell>
          <cell r="B125" t="str">
            <v>NEPLO   1  R/R    POLIPROPILENO   1" x 10cm</v>
          </cell>
          <cell r="C125" t="str">
            <v>UNIDAD</v>
          </cell>
          <cell r="D125">
            <v>4</v>
          </cell>
          <cell r="E125">
            <v>0</v>
          </cell>
          <cell r="F125">
            <v>1.24</v>
          </cell>
        </row>
        <row r="126">
          <cell r="A126">
            <v>6100</v>
          </cell>
          <cell r="B126" t="str">
            <v>NEPLO   1  R/R    POLIPROPILENO   1/2" x 10cm</v>
          </cell>
          <cell r="C126" t="str">
            <v>UNIDAD</v>
          </cell>
          <cell r="D126">
            <v>18</v>
          </cell>
          <cell r="E126">
            <v>0</v>
          </cell>
          <cell r="F126">
            <v>0.72</v>
          </cell>
        </row>
        <row r="127">
          <cell r="A127">
            <v>6200</v>
          </cell>
          <cell r="B127" t="str">
            <v>UNIÓN   1  R/R    POLIPROPILENO   2"</v>
          </cell>
          <cell r="C127" t="str">
            <v>UNIDAD</v>
          </cell>
          <cell r="D127">
            <v>10</v>
          </cell>
          <cell r="E127">
            <v>0</v>
          </cell>
          <cell r="F127">
            <v>2.39</v>
          </cell>
        </row>
        <row r="128">
          <cell r="A128">
            <v>6300</v>
          </cell>
          <cell r="B128" t="str">
            <v>UNIÓN   1  R/R    POLIPROPILENO  1-1/ 2"</v>
          </cell>
          <cell r="C128" t="str">
            <v>UNIDAD</v>
          </cell>
          <cell r="D128">
            <v>34</v>
          </cell>
          <cell r="E128">
            <v>0</v>
          </cell>
          <cell r="F128">
            <v>2.2000000000000002</v>
          </cell>
        </row>
        <row r="129">
          <cell r="A129">
            <v>6400</v>
          </cell>
          <cell r="B129" t="str">
            <v>UNIÓN   1  R/R    POLIPROPILENO   1"</v>
          </cell>
          <cell r="C129" t="str">
            <v>UNIDAD</v>
          </cell>
          <cell r="D129">
            <v>32</v>
          </cell>
          <cell r="E129">
            <v>0</v>
          </cell>
          <cell r="F129">
            <v>1.02</v>
          </cell>
        </row>
        <row r="130">
          <cell r="A130">
            <v>6500</v>
          </cell>
          <cell r="B130" t="str">
            <v>UNIÓN   1  R/R    POLIPROPILENO   3/4"</v>
          </cell>
          <cell r="C130" t="str">
            <v>UNIDAD</v>
          </cell>
          <cell r="D130">
            <v>18</v>
          </cell>
          <cell r="E130">
            <v>0</v>
          </cell>
          <cell r="F130">
            <v>0.5</v>
          </cell>
        </row>
        <row r="131">
          <cell r="A131">
            <v>6600</v>
          </cell>
          <cell r="B131" t="str">
            <v>UNIÓN   1  R/R    POLIPROPILENO  1/2"</v>
          </cell>
          <cell r="C131" t="str">
            <v>UNIDAD</v>
          </cell>
          <cell r="D131">
            <v>6</v>
          </cell>
          <cell r="E131">
            <v>0</v>
          </cell>
          <cell r="F131">
            <v>0.42</v>
          </cell>
        </row>
        <row r="132">
          <cell r="A132">
            <v>6700</v>
          </cell>
          <cell r="B132" t="str">
            <v>CODO  1  R/R   H   PP  INSERTO  METÁLICO  1/2" x 90O</v>
          </cell>
          <cell r="C132" t="str">
            <v>UNIDAD</v>
          </cell>
          <cell r="D132">
            <v>22</v>
          </cell>
          <cell r="E132">
            <v>0</v>
          </cell>
          <cell r="F132">
            <v>2.75</v>
          </cell>
        </row>
        <row r="133">
          <cell r="A133">
            <v>6800</v>
          </cell>
          <cell r="B133" t="str">
            <v>ADAPTADOR   M   CR   EC   20mm x 1/2"</v>
          </cell>
          <cell r="C133" t="str">
            <v>U</v>
          </cell>
          <cell r="D133">
            <v>8</v>
          </cell>
          <cell r="E133">
            <v>0</v>
          </cell>
          <cell r="F133">
            <v>0.24</v>
          </cell>
        </row>
        <row r="134">
          <cell r="A134">
            <v>6900</v>
          </cell>
          <cell r="B134" t="str">
            <v>TAPÓN    H   1   R/R    POLIPROPILENO   1"</v>
          </cell>
          <cell r="C134" t="str">
            <v>UNIDAD</v>
          </cell>
          <cell r="D134">
            <v>8</v>
          </cell>
          <cell r="E134">
            <v>0</v>
          </cell>
          <cell r="F134">
            <v>0.5</v>
          </cell>
        </row>
        <row r="135">
          <cell r="A135">
            <v>7000</v>
          </cell>
          <cell r="B135" t="str">
            <v>TAPÓN    H   1   R/R    POLIPROPILENO   3/4"</v>
          </cell>
          <cell r="C135" t="str">
            <v>UNIDAD</v>
          </cell>
          <cell r="D135">
            <v>4</v>
          </cell>
          <cell r="E135">
            <v>0</v>
          </cell>
          <cell r="F135">
            <v>0.28000000000000003</v>
          </cell>
        </row>
        <row r="136">
          <cell r="A136">
            <v>7950</v>
          </cell>
          <cell r="B136" t="str">
            <v xml:space="preserve">FLOTADOR  D=2" </v>
          </cell>
          <cell r="C136" t="str">
            <v>U</v>
          </cell>
          <cell r="D136">
            <v>1</v>
          </cell>
          <cell r="E136">
            <v>0</v>
          </cell>
          <cell r="F136">
            <v>55.54</v>
          </cell>
        </row>
        <row r="137">
          <cell r="A137">
            <v>7250</v>
          </cell>
          <cell r="B137" t="str">
            <v xml:space="preserve">VALVULA ESFERICA  CROMADA   ROSC. D: 3" </v>
          </cell>
          <cell r="C137" t="str">
            <v xml:space="preserve">U </v>
          </cell>
          <cell r="D137">
            <v>2</v>
          </cell>
          <cell r="E137">
            <v>0</v>
          </cell>
          <cell r="F137">
            <v>85.68</v>
          </cell>
        </row>
        <row r="138">
          <cell r="A138">
            <v>7800</v>
          </cell>
          <cell r="B138" t="str">
            <v>VÁLVULA CHECK  ROSC .  BRONCE   D=3"</v>
          </cell>
          <cell r="C138" t="str">
            <v>U</v>
          </cell>
          <cell r="D138">
            <v>2</v>
          </cell>
          <cell r="E138">
            <v>0</v>
          </cell>
          <cell r="F138">
            <v>176.4</v>
          </cell>
        </row>
        <row r="139">
          <cell r="A139">
            <v>8000</v>
          </cell>
          <cell r="B139" t="str">
            <v>KALIPEGA</v>
          </cell>
          <cell r="C139" t="str">
            <v>GALÓN</v>
          </cell>
          <cell r="D139">
            <v>2</v>
          </cell>
          <cell r="E139">
            <v>0</v>
          </cell>
          <cell r="F139">
            <v>27.58</v>
          </cell>
        </row>
        <row r="140">
          <cell r="A140">
            <v>9000</v>
          </cell>
          <cell r="B140" t="str">
            <v>POLILIMPIA</v>
          </cell>
          <cell r="C140" t="str">
            <v>GALÓN</v>
          </cell>
          <cell r="D140">
            <v>2</v>
          </cell>
          <cell r="E140">
            <v>0</v>
          </cell>
          <cell r="F140">
            <v>15.95</v>
          </cell>
        </row>
        <row r="141">
          <cell r="A141">
            <v>9100</v>
          </cell>
          <cell r="B141" t="str">
            <v>PASTA POLIMEX   125cc</v>
          </cell>
          <cell r="C141" t="str">
            <v>UNIDAD</v>
          </cell>
          <cell r="D141">
            <v>18</v>
          </cell>
          <cell r="E141">
            <v>0</v>
          </cell>
          <cell r="F141">
            <v>8.08</v>
          </cell>
        </row>
        <row r="142">
          <cell r="A142">
            <v>9150</v>
          </cell>
          <cell r="B142" t="str">
            <v>TEFLON EN CINTA (ROJO)</v>
          </cell>
          <cell r="C142" t="str">
            <v>UNIDAD</v>
          </cell>
          <cell r="D142">
            <v>100</v>
          </cell>
          <cell r="E142">
            <v>0</v>
          </cell>
          <cell r="F142">
            <v>0.23</v>
          </cell>
        </row>
        <row r="144">
          <cell r="B144" t="str">
            <v>VALVULAS</v>
          </cell>
        </row>
        <row r="145">
          <cell r="A145">
            <v>7350</v>
          </cell>
          <cell r="B145" t="str">
            <v xml:space="preserve">VALVULA DE COMPUERTA  BRONCE ROSC   D : 2 </v>
          </cell>
          <cell r="C145" t="str">
            <v xml:space="preserve">U </v>
          </cell>
          <cell r="D145">
            <v>2</v>
          </cell>
          <cell r="E145">
            <v>0</v>
          </cell>
          <cell r="F145">
            <v>35.03</v>
          </cell>
        </row>
        <row r="146">
          <cell r="A146">
            <v>7400</v>
          </cell>
          <cell r="B146" t="str">
            <v xml:space="preserve">VALVULA DE COMPUERTA ROSC BRONCE   D : 1-1/2 </v>
          </cell>
          <cell r="C146" t="str">
            <v xml:space="preserve">U </v>
          </cell>
          <cell r="D146">
            <v>1</v>
          </cell>
          <cell r="E146">
            <v>0</v>
          </cell>
          <cell r="F146">
            <v>21.99</v>
          </cell>
        </row>
        <row r="147">
          <cell r="A147">
            <v>7500</v>
          </cell>
          <cell r="B147" t="str">
            <v>VALVULA DE COMPUERTA ROSC BRONCE   D : 1</v>
          </cell>
          <cell r="C147" t="str">
            <v xml:space="preserve">U </v>
          </cell>
          <cell r="D147">
            <v>4</v>
          </cell>
          <cell r="E147">
            <v>0</v>
          </cell>
          <cell r="F147">
            <v>11.41</v>
          </cell>
        </row>
        <row r="148">
          <cell r="A148">
            <v>7550</v>
          </cell>
          <cell r="B148" t="str">
            <v>VALVULA DE COMPUERTA ROSC BRONCE   D : 3/4</v>
          </cell>
          <cell r="C148" t="str">
            <v xml:space="preserve">U </v>
          </cell>
          <cell r="D148">
            <v>7</v>
          </cell>
          <cell r="E148">
            <v>0</v>
          </cell>
          <cell r="F148">
            <v>8.35</v>
          </cell>
        </row>
        <row r="149">
          <cell r="A149">
            <v>7600</v>
          </cell>
          <cell r="B149" t="str">
            <v>VALVULA DE COMPUERTA ROSC BRONCE   D : 1/2</v>
          </cell>
          <cell r="C149" t="str">
            <v xml:space="preserve">U </v>
          </cell>
          <cell r="D149">
            <v>19</v>
          </cell>
          <cell r="E149">
            <v>0</v>
          </cell>
          <cell r="F149">
            <v>6.4</v>
          </cell>
        </row>
        <row r="150">
          <cell r="A150">
            <v>7650</v>
          </cell>
          <cell r="B150" t="str">
            <v xml:space="preserve">LLAVES DE MANGERA </v>
          </cell>
          <cell r="C150" t="str">
            <v xml:space="preserve">U </v>
          </cell>
          <cell r="D150">
            <v>15</v>
          </cell>
          <cell r="E150">
            <v>0</v>
          </cell>
          <cell r="F150">
            <v>5.7</v>
          </cell>
        </row>
        <row r="151">
          <cell r="A151">
            <v>7700</v>
          </cell>
          <cell r="B151" t="str">
            <v>CAJA PARA MEDIDOR</v>
          </cell>
          <cell r="C151" t="str">
            <v xml:space="preserve">U </v>
          </cell>
          <cell r="D151">
            <v>1</v>
          </cell>
          <cell r="E151">
            <v>0</v>
          </cell>
          <cell r="F151">
            <v>115.92</v>
          </cell>
        </row>
        <row r="152">
          <cell r="A152">
            <v>7750</v>
          </cell>
          <cell r="B152" t="str">
            <v>MEDIDOR DE CHORRO MULTIPLE CON 2 ACOPLES D=1"</v>
          </cell>
          <cell r="C152" t="str">
            <v xml:space="preserve">U </v>
          </cell>
          <cell r="D152">
            <v>1</v>
          </cell>
          <cell r="E152">
            <v>0</v>
          </cell>
          <cell r="F152">
            <v>50.08</v>
          </cell>
        </row>
        <row r="154">
          <cell r="A154">
            <v>7760</v>
          </cell>
          <cell r="B154" t="str">
            <v>MISCELANEOS</v>
          </cell>
          <cell r="C154" t="str">
            <v>GLB</v>
          </cell>
          <cell r="D154">
            <v>46</v>
          </cell>
          <cell r="E154">
            <v>0</v>
          </cell>
          <cell r="F154">
            <v>0.43</v>
          </cell>
        </row>
        <row r="156">
          <cell r="B156" t="str">
            <v>ACCESORIOS DE RED</v>
          </cell>
        </row>
        <row r="157">
          <cell r="A157">
            <v>8600</v>
          </cell>
          <cell r="B157" t="str">
            <v>ACCESORIOS DE PVC PRESIÓN ROSCADA. D= 2"</v>
          </cell>
          <cell r="C157" t="str">
            <v>U</v>
          </cell>
          <cell r="D157">
            <v>42</v>
          </cell>
          <cell r="E157">
            <v>0</v>
          </cell>
          <cell r="F157">
            <v>2.4700000000000002</v>
          </cell>
        </row>
        <row r="158">
          <cell r="A158">
            <v>8650</v>
          </cell>
          <cell r="B158" t="str">
            <v>ACCESORIOS DE PVC PRESIÓN ROSCADA. D= 1-1/2"</v>
          </cell>
          <cell r="C158" t="str">
            <v>U</v>
          </cell>
          <cell r="D158">
            <v>212</v>
          </cell>
          <cell r="E158">
            <v>0</v>
          </cell>
          <cell r="F158">
            <v>2.4700000000000002</v>
          </cell>
        </row>
        <row r="159">
          <cell r="A159">
            <v>8750</v>
          </cell>
          <cell r="B159" t="str">
            <v>ACCESORIOS DE PVC PRESIÓN ROSCADA. D= 1"</v>
          </cell>
          <cell r="C159" t="str">
            <v>U</v>
          </cell>
          <cell r="D159">
            <v>244</v>
          </cell>
          <cell r="E159">
            <v>0</v>
          </cell>
          <cell r="F159">
            <v>2.4700000000000002</v>
          </cell>
        </row>
        <row r="160">
          <cell r="A160">
            <v>8800</v>
          </cell>
          <cell r="B160" t="str">
            <v>ACCESORIOS DE PVC PRESIÓN ROSCADA. D= 3/4"</v>
          </cell>
          <cell r="C160" t="str">
            <v>U</v>
          </cell>
          <cell r="D160">
            <v>160</v>
          </cell>
          <cell r="E160">
            <v>0</v>
          </cell>
          <cell r="F160">
            <v>2.4700000000000002</v>
          </cell>
        </row>
        <row r="161">
          <cell r="A161">
            <v>8850</v>
          </cell>
          <cell r="B161" t="str">
            <v>ACCESORIOS DE PVC PRESIÓN ROSCADA. D= 1/2"</v>
          </cell>
          <cell r="C161" t="str">
            <v>U</v>
          </cell>
          <cell r="D161">
            <v>42</v>
          </cell>
          <cell r="E161">
            <v>0</v>
          </cell>
          <cell r="F161">
            <v>2.4700000000000002</v>
          </cell>
        </row>
        <row r="162">
          <cell r="D162">
            <v>700</v>
          </cell>
        </row>
        <row r="164">
          <cell r="A164" t="str">
            <v>600-01</v>
          </cell>
          <cell r="B164" t="str">
            <v>CTO. BOMBAS Y CISTERNA #1  (VÁLVULAS Y ACC.)</v>
          </cell>
          <cell r="C164" t="str">
            <v>GLB</v>
          </cell>
          <cell r="D164">
            <v>23</v>
          </cell>
          <cell r="E164">
            <v>0</v>
          </cell>
          <cell r="F164">
            <v>48.71</v>
          </cell>
        </row>
        <row r="165">
          <cell r="B165" t="str">
            <v>TUBERÍA</v>
          </cell>
        </row>
        <row r="166">
          <cell r="A166">
            <v>100</v>
          </cell>
          <cell r="B166" t="str">
            <v>TUBERIA DE PVC PRESIÓN U/Z  D= 110mm    0.8MPa</v>
          </cell>
          <cell r="C166" t="str">
            <v>MTS</v>
          </cell>
          <cell r="D166">
            <v>3</v>
          </cell>
          <cell r="E166">
            <v>0</v>
          </cell>
          <cell r="F166">
            <v>6.92</v>
          </cell>
        </row>
        <row r="167">
          <cell r="A167">
            <v>300</v>
          </cell>
          <cell r="B167" t="str">
            <v>TUBERIA DE PVC PRESIÓN U/Z  D= 75mm    0.8MPa</v>
          </cell>
          <cell r="C167" t="str">
            <v>MTS</v>
          </cell>
          <cell r="D167">
            <v>14</v>
          </cell>
          <cell r="E167">
            <v>0</v>
          </cell>
          <cell r="F167">
            <v>3.27</v>
          </cell>
        </row>
        <row r="168">
          <cell r="A168">
            <v>400</v>
          </cell>
          <cell r="B168" t="str">
            <v>TUBERIA DE PVC PRESIÓN U/Z  D= 63mm    0.8MPa</v>
          </cell>
          <cell r="C168" t="str">
            <v>MTS</v>
          </cell>
          <cell r="D168">
            <v>2</v>
          </cell>
          <cell r="E168">
            <v>0</v>
          </cell>
          <cell r="F168">
            <v>2.61</v>
          </cell>
        </row>
        <row r="169">
          <cell r="A169">
            <v>500</v>
          </cell>
          <cell r="B169" t="str">
            <v>TUBERIA DE PVC PRESIÓN ROSC. D= 2"</v>
          </cell>
          <cell r="C169" t="str">
            <v>MTS</v>
          </cell>
          <cell r="D169">
            <v>3</v>
          </cell>
          <cell r="E169">
            <v>0</v>
          </cell>
          <cell r="F169">
            <v>5.07</v>
          </cell>
        </row>
        <row r="170">
          <cell r="A170">
            <v>600</v>
          </cell>
          <cell r="B170" t="str">
            <v>TUBERIA DE PVC PRESIÓN ROSC. D= 1 1/2"</v>
          </cell>
          <cell r="C170" t="str">
            <v>MTS</v>
          </cell>
          <cell r="D170">
            <v>1</v>
          </cell>
          <cell r="E170">
            <v>0</v>
          </cell>
          <cell r="F170">
            <v>4.03</v>
          </cell>
        </row>
        <row r="171">
          <cell r="D171">
            <v>23</v>
          </cell>
        </row>
        <row r="172">
          <cell r="A172" t="str">
            <v>600-02</v>
          </cell>
          <cell r="B172" t="str">
            <v xml:space="preserve">TUBERÍA DE PRESIÓN U/Z , ROSCABLE </v>
          </cell>
          <cell r="C172" t="str">
            <v>GLB</v>
          </cell>
          <cell r="D172">
            <v>1</v>
          </cell>
          <cell r="E172">
            <v>0</v>
          </cell>
          <cell r="F172">
            <v>81.900000000000006</v>
          </cell>
        </row>
        <row r="173">
          <cell r="A173">
            <v>1001</v>
          </cell>
          <cell r="B173" t="str">
            <v>TUBERIA DE PVC PP ROSCABLE  D= 2"</v>
          </cell>
          <cell r="C173" t="str">
            <v>MTS</v>
          </cell>
          <cell r="D173">
            <v>6</v>
          </cell>
          <cell r="E173">
            <v>0</v>
          </cell>
          <cell r="F173">
            <v>6.88</v>
          </cell>
        </row>
        <row r="174">
          <cell r="A174">
            <v>1002</v>
          </cell>
          <cell r="B174" t="str">
            <v>TUBERIA DE PVC PP ROSCABLE  D= 1-1/2"</v>
          </cell>
          <cell r="C174" t="str">
            <v>MTS</v>
          </cell>
          <cell r="D174">
            <v>6</v>
          </cell>
          <cell r="E174">
            <v>0</v>
          </cell>
          <cell r="F174">
            <v>5.15</v>
          </cell>
        </row>
        <row r="175">
          <cell r="A175">
            <v>101</v>
          </cell>
          <cell r="B175" t="str">
            <v>CODO PVC  EC    D=110mm x 90O</v>
          </cell>
          <cell r="C175" t="str">
            <v>U</v>
          </cell>
          <cell r="D175">
            <v>2</v>
          </cell>
          <cell r="E175">
            <v>0</v>
          </cell>
          <cell r="F175">
            <v>9.8800000000000008</v>
          </cell>
        </row>
        <row r="176">
          <cell r="A176">
            <v>103</v>
          </cell>
          <cell r="B176" t="str">
            <v>CODO PVC  EC    D=75mm x 90O</v>
          </cell>
          <cell r="C176" t="str">
            <v>U</v>
          </cell>
          <cell r="D176">
            <v>4</v>
          </cell>
          <cell r="E176">
            <v>0</v>
          </cell>
          <cell r="F176">
            <v>5.19</v>
          </cell>
        </row>
        <row r="177">
          <cell r="A177">
            <v>107</v>
          </cell>
          <cell r="B177" t="str">
            <v>REDUCTOR 1  BUJE EC  75mm A 63mm</v>
          </cell>
          <cell r="C177" t="str">
            <v>U</v>
          </cell>
          <cell r="D177">
            <v>2</v>
          </cell>
          <cell r="E177">
            <v>0</v>
          </cell>
          <cell r="F177">
            <v>1.86</v>
          </cell>
        </row>
        <row r="178">
          <cell r="A178">
            <v>108</v>
          </cell>
          <cell r="B178" t="str">
            <v>ADAPTADOR   1   H   CR   EC   63mm x 2"</v>
          </cell>
          <cell r="C178" t="str">
            <v>U</v>
          </cell>
          <cell r="D178">
            <v>4</v>
          </cell>
          <cell r="E178">
            <v>0</v>
          </cell>
          <cell r="F178">
            <v>2.34</v>
          </cell>
        </row>
        <row r="179">
          <cell r="A179">
            <v>112</v>
          </cell>
          <cell r="B179" t="str">
            <v>ADAPTADOR   M   CR   EC   110mm x 4"</v>
          </cell>
          <cell r="C179" t="str">
            <v>U</v>
          </cell>
          <cell r="D179">
            <v>2</v>
          </cell>
          <cell r="E179">
            <v>0</v>
          </cell>
          <cell r="F179">
            <v>6.61</v>
          </cell>
        </row>
        <row r="180">
          <cell r="A180">
            <v>113</v>
          </cell>
          <cell r="B180" t="str">
            <v>ADAPTADOR   M   CR   EC   75mm x 3"</v>
          </cell>
          <cell r="C180" t="str">
            <v>U</v>
          </cell>
          <cell r="D180">
            <v>6</v>
          </cell>
          <cell r="E180">
            <v>0</v>
          </cell>
          <cell r="F180">
            <v>6.15</v>
          </cell>
        </row>
        <row r="181">
          <cell r="A181">
            <v>115</v>
          </cell>
          <cell r="B181" t="str">
            <v>ADAPTADOR   M   CR   EC   63mm x 2"</v>
          </cell>
          <cell r="C181" t="str">
            <v>U</v>
          </cell>
          <cell r="D181">
            <v>2</v>
          </cell>
          <cell r="E181">
            <v>0</v>
          </cell>
          <cell r="F181">
            <v>2.4700000000000002</v>
          </cell>
        </row>
        <row r="182">
          <cell r="A182">
            <v>2000</v>
          </cell>
          <cell r="B182" t="str">
            <v>UNIÓN UNIVERSAL PVC  D=4"</v>
          </cell>
          <cell r="C182" t="str">
            <v>U</v>
          </cell>
          <cell r="D182">
            <v>2</v>
          </cell>
          <cell r="E182">
            <v>0</v>
          </cell>
          <cell r="F182">
            <v>28.13</v>
          </cell>
        </row>
        <row r="183">
          <cell r="A183">
            <v>119</v>
          </cell>
          <cell r="B183" t="str">
            <v>TEE   1     EC  75mm</v>
          </cell>
          <cell r="C183" t="str">
            <v>U</v>
          </cell>
          <cell r="D183">
            <v>2</v>
          </cell>
          <cell r="E183">
            <v>0</v>
          </cell>
          <cell r="F183">
            <v>3.83</v>
          </cell>
        </row>
        <row r="184">
          <cell r="A184">
            <v>120</v>
          </cell>
          <cell r="B184" t="str">
            <v>TEE   1     EC  63mm</v>
          </cell>
          <cell r="C184" t="str">
            <v>U</v>
          </cell>
          <cell r="D184">
            <v>3</v>
          </cell>
          <cell r="E184">
            <v>0</v>
          </cell>
          <cell r="F184">
            <v>3.53</v>
          </cell>
        </row>
        <row r="185">
          <cell r="A185">
            <v>123</v>
          </cell>
          <cell r="B185" t="str">
            <v>UNIÓN  CC   EC  75mm</v>
          </cell>
          <cell r="C185" t="str">
            <v>U</v>
          </cell>
          <cell r="D185">
            <v>6</v>
          </cell>
          <cell r="E185">
            <v>0</v>
          </cell>
          <cell r="F185">
            <v>1.94</v>
          </cell>
        </row>
        <row r="186">
          <cell r="A186">
            <v>124</v>
          </cell>
          <cell r="B186" t="str">
            <v>UNIÓN  CC   EC  63mm</v>
          </cell>
          <cell r="C186" t="str">
            <v>U</v>
          </cell>
          <cell r="D186">
            <v>2</v>
          </cell>
          <cell r="E186">
            <v>0</v>
          </cell>
          <cell r="F186">
            <v>2.83</v>
          </cell>
        </row>
        <row r="187">
          <cell r="A187">
            <v>2400</v>
          </cell>
          <cell r="B187" t="str">
            <v>CODO 1 R/R   H   POLIPROPILENO  2" x 90O</v>
          </cell>
          <cell r="C187" t="str">
            <v>UNIDAD</v>
          </cell>
          <cell r="D187">
            <v>3</v>
          </cell>
          <cell r="E187">
            <v>0</v>
          </cell>
          <cell r="F187">
            <v>4.59</v>
          </cell>
        </row>
        <row r="188">
          <cell r="A188">
            <v>2600</v>
          </cell>
          <cell r="B188" t="str">
            <v>CODO 1 R/R   H   POLIPROPILENO  1-1/4" x 90O</v>
          </cell>
          <cell r="C188" t="str">
            <v>UNIDAD</v>
          </cell>
          <cell r="D188">
            <v>3</v>
          </cell>
          <cell r="E188">
            <v>0</v>
          </cell>
          <cell r="F188">
            <v>3.52</v>
          </cell>
        </row>
        <row r="189">
          <cell r="A189">
            <v>3000</v>
          </cell>
          <cell r="B189" t="str">
            <v xml:space="preserve">TEE 1 R/R   POLIPROPILENO  2" </v>
          </cell>
          <cell r="C189" t="str">
            <v>UNIDAD</v>
          </cell>
          <cell r="D189">
            <v>4</v>
          </cell>
          <cell r="E189">
            <v>0</v>
          </cell>
          <cell r="F189">
            <v>5.89</v>
          </cell>
        </row>
        <row r="190">
          <cell r="A190">
            <v>3400</v>
          </cell>
          <cell r="B190" t="str">
            <v xml:space="preserve">REDUCTOR  1 BUJE  PP R  2" x 1-1/2" </v>
          </cell>
          <cell r="C190" t="str">
            <v>UNIDAD</v>
          </cell>
          <cell r="D190">
            <v>2</v>
          </cell>
          <cell r="E190">
            <v>0</v>
          </cell>
          <cell r="F190">
            <v>2.85</v>
          </cell>
        </row>
        <row r="191">
          <cell r="A191">
            <v>3500</v>
          </cell>
          <cell r="B191" t="str">
            <v xml:space="preserve">REDUCTOR  1 BUJE  PP R  2" x 1-1/4" </v>
          </cell>
          <cell r="C191" t="str">
            <v>UNIDAD</v>
          </cell>
          <cell r="D191">
            <v>2</v>
          </cell>
          <cell r="E191">
            <v>0</v>
          </cell>
          <cell r="F191">
            <v>2.12</v>
          </cell>
        </row>
        <row r="192">
          <cell r="A192">
            <v>3700</v>
          </cell>
          <cell r="B192" t="str">
            <v xml:space="preserve">REDUCTOR  1 BUJE  PP R  2" x 1/2" </v>
          </cell>
          <cell r="C192" t="str">
            <v>UNIDAD</v>
          </cell>
          <cell r="D192">
            <v>2</v>
          </cell>
          <cell r="E192">
            <v>0</v>
          </cell>
          <cell r="F192">
            <v>1.94</v>
          </cell>
        </row>
        <row r="193">
          <cell r="A193">
            <v>3800</v>
          </cell>
          <cell r="B193" t="str">
            <v xml:space="preserve">REDUCTOR  1 BUJE  PP R 1-1/ 2" x 1-1/4" </v>
          </cell>
          <cell r="C193" t="str">
            <v>UNIDAD</v>
          </cell>
          <cell r="D193">
            <v>2</v>
          </cell>
          <cell r="E193">
            <v>0</v>
          </cell>
          <cell r="F193">
            <v>0.62</v>
          </cell>
        </row>
        <row r="194">
          <cell r="A194">
            <v>4700</v>
          </cell>
          <cell r="B194" t="str">
            <v>REDUCTOR  2  BUJE PP  R  1/2" x 1/4"</v>
          </cell>
          <cell r="C194" t="str">
            <v>UNIDAD</v>
          </cell>
          <cell r="D194">
            <v>2</v>
          </cell>
          <cell r="E194">
            <v>0</v>
          </cell>
          <cell r="F194">
            <v>0.52</v>
          </cell>
        </row>
        <row r="195">
          <cell r="A195">
            <v>4800</v>
          </cell>
          <cell r="B195" t="str">
            <v>TAPÓN    M   1   R/R    POLIPROPILENO   2"</v>
          </cell>
          <cell r="C195" t="str">
            <v>UNIDAD</v>
          </cell>
          <cell r="D195">
            <v>2</v>
          </cell>
          <cell r="E195">
            <v>0</v>
          </cell>
          <cell r="F195">
            <v>1.99</v>
          </cell>
        </row>
        <row r="196">
          <cell r="A196">
            <v>5000</v>
          </cell>
          <cell r="B196" t="str">
            <v>UNIÓN   UNIVERSAL  1  R/R    POLIPROPILENO   2"</v>
          </cell>
          <cell r="C196" t="str">
            <v>UNIDAD</v>
          </cell>
          <cell r="D196">
            <v>4</v>
          </cell>
          <cell r="E196">
            <v>0</v>
          </cell>
          <cell r="F196">
            <v>12.92</v>
          </cell>
        </row>
        <row r="197">
          <cell r="A197">
            <v>5100</v>
          </cell>
          <cell r="B197" t="str">
            <v>UNIÓN   UNIVERSAL  1  R/R    POLIPROPILENO   1-1/2"</v>
          </cell>
          <cell r="C197" t="str">
            <v>UNIDAD</v>
          </cell>
          <cell r="D197">
            <v>2</v>
          </cell>
          <cell r="E197">
            <v>0</v>
          </cell>
          <cell r="F197">
            <v>8.75</v>
          </cell>
        </row>
        <row r="198">
          <cell r="A198">
            <v>7200</v>
          </cell>
          <cell r="B198" t="str">
            <v xml:space="preserve">VALVULA ESFERICA  CROMADA  ROSC. D: 4" </v>
          </cell>
          <cell r="C198" t="str">
            <v xml:space="preserve">U </v>
          </cell>
          <cell r="D198">
            <v>1</v>
          </cell>
          <cell r="E198">
            <v>0</v>
          </cell>
          <cell r="F198">
            <v>148.94999999999999</v>
          </cell>
        </row>
        <row r="199">
          <cell r="A199">
            <v>7250</v>
          </cell>
          <cell r="B199" t="str">
            <v xml:space="preserve">VALVULA ESFERICA  CROMADA   ROSC. D: 3" </v>
          </cell>
          <cell r="C199" t="str">
            <v xml:space="preserve">U </v>
          </cell>
          <cell r="D199">
            <v>2</v>
          </cell>
          <cell r="E199">
            <v>0</v>
          </cell>
          <cell r="F199">
            <v>111.15</v>
          </cell>
        </row>
        <row r="200">
          <cell r="A200">
            <v>7350</v>
          </cell>
          <cell r="B200" t="str">
            <v xml:space="preserve">VALVULA DE COMPUERTA  BRONCE ROSC   D : 2 </v>
          </cell>
          <cell r="C200" t="str">
            <v xml:space="preserve">U </v>
          </cell>
          <cell r="D200">
            <v>4</v>
          </cell>
          <cell r="E200">
            <v>0</v>
          </cell>
          <cell r="F200">
            <v>24.85</v>
          </cell>
        </row>
        <row r="201">
          <cell r="A201">
            <v>7400</v>
          </cell>
          <cell r="B201" t="str">
            <v xml:space="preserve">VALVULA DE COMPUERTA ROSC BRONCE   D : 1-1/2 </v>
          </cell>
          <cell r="C201" t="str">
            <v xml:space="preserve">U </v>
          </cell>
          <cell r="D201">
            <v>2</v>
          </cell>
          <cell r="E201">
            <v>0</v>
          </cell>
          <cell r="F201">
            <v>19.989999999999998</v>
          </cell>
        </row>
        <row r="202">
          <cell r="A202">
            <v>7850</v>
          </cell>
          <cell r="B202" t="str">
            <v>VÁLVULA CHECK  ROSC .  BRONCE   D=2"</v>
          </cell>
          <cell r="C202" t="str">
            <v>U</v>
          </cell>
          <cell r="D202">
            <v>2</v>
          </cell>
          <cell r="E202">
            <v>0</v>
          </cell>
          <cell r="F202">
            <v>54</v>
          </cell>
        </row>
        <row r="203">
          <cell r="A203">
            <v>7900</v>
          </cell>
          <cell r="B203" t="str">
            <v>VÁLVULA DE PIE BRONCE  D=3"</v>
          </cell>
          <cell r="C203" t="str">
            <v>U</v>
          </cell>
          <cell r="D203">
            <v>2</v>
          </cell>
          <cell r="E203">
            <v>0</v>
          </cell>
          <cell r="F203">
            <v>59.27</v>
          </cell>
        </row>
        <row r="204">
          <cell r="A204">
            <v>7950</v>
          </cell>
          <cell r="B204" t="str">
            <v>KALIPEGA</v>
          </cell>
          <cell r="C204" t="str">
            <v>GALÓN</v>
          </cell>
          <cell r="D204">
            <v>1</v>
          </cell>
          <cell r="E204">
            <v>0</v>
          </cell>
          <cell r="F204">
            <v>27.58</v>
          </cell>
        </row>
        <row r="205">
          <cell r="A205">
            <v>7960</v>
          </cell>
          <cell r="B205" t="str">
            <v>POLILIMPIA</v>
          </cell>
          <cell r="C205" t="str">
            <v>GALÓN</v>
          </cell>
          <cell r="D205">
            <v>1</v>
          </cell>
          <cell r="E205">
            <v>0</v>
          </cell>
          <cell r="F205">
            <v>15.95</v>
          </cell>
        </row>
        <row r="206">
          <cell r="A206">
            <v>9100</v>
          </cell>
          <cell r="B206" t="str">
            <v>PASTA POLIMEX   125cc</v>
          </cell>
          <cell r="C206" t="str">
            <v>UNIDAD</v>
          </cell>
          <cell r="D206">
            <v>6</v>
          </cell>
          <cell r="E206">
            <v>0</v>
          </cell>
          <cell r="F206">
            <v>8.08</v>
          </cell>
        </row>
        <row r="207">
          <cell r="A207">
            <v>9150</v>
          </cell>
          <cell r="B207" t="str">
            <v>TEFLON EN CINTA (ROJO)</v>
          </cell>
          <cell r="C207" t="str">
            <v>UNIDAD</v>
          </cell>
          <cell r="D207">
            <v>25</v>
          </cell>
          <cell r="E207">
            <v>0</v>
          </cell>
          <cell r="F207">
            <v>0.23</v>
          </cell>
        </row>
        <row r="209">
          <cell r="A209" t="str">
            <v>800-01</v>
          </cell>
          <cell r="B209" t="str">
            <v>CTO. BOMBAS Y CISTERNA  #2  (TUBERÍA Y ACC.)</v>
          </cell>
          <cell r="C209" t="str">
            <v>GLB</v>
          </cell>
          <cell r="D209">
            <v>15</v>
          </cell>
          <cell r="E209">
            <v>0</v>
          </cell>
          <cell r="F209">
            <v>8.5399999999999991</v>
          </cell>
        </row>
        <row r="210">
          <cell r="B210" t="str">
            <v>TUBERÍA</v>
          </cell>
        </row>
        <row r="211">
          <cell r="A211">
            <v>700</v>
          </cell>
          <cell r="B211" t="str">
            <v>TUBERIA DE PVC PRESIÓN ROSC. D= 1 1/4"</v>
          </cell>
          <cell r="C211" t="str">
            <v>MTS</v>
          </cell>
          <cell r="D211">
            <v>12</v>
          </cell>
          <cell r="E211">
            <v>0</v>
          </cell>
          <cell r="F211">
            <v>3.34</v>
          </cell>
        </row>
        <row r="212">
          <cell r="A212">
            <v>800</v>
          </cell>
          <cell r="B212" t="str">
            <v>TUBERIA DE PVC PRESIÓN ROSC. D= 1"</v>
          </cell>
          <cell r="C212" t="str">
            <v>MTS</v>
          </cell>
          <cell r="D212">
            <v>3</v>
          </cell>
          <cell r="E212">
            <v>0</v>
          </cell>
          <cell r="F212">
            <v>2.57</v>
          </cell>
        </row>
        <row r="213">
          <cell r="D213">
            <v>15</v>
          </cell>
        </row>
        <row r="214">
          <cell r="A214" t="str">
            <v>800-02</v>
          </cell>
          <cell r="B214" t="str">
            <v xml:space="preserve">TUBERÍA DE PRESIÓN U/Z , ROSCABLE </v>
          </cell>
          <cell r="C214" t="str">
            <v>GLB</v>
          </cell>
          <cell r="D214">
            <v>1</v>
          </cell>
          <cell r="E214">
            <v>0</v>
          </cell>
          <cell r="F214">
            <v>43.01</v>
          </cell>
        </row>
        <row r="215">
          <cell r="A215">
            <v>2600</v>
          </cell>
          <cell r="B215" t="str">
            <v>CODO 1 R/R   H   POLIPROPILENO  1-1/4" x 90O</v>
          </cell>
          <cell r="C215" t="str">
            <v>UNIDAD</v>
          </cell>
          <cell r="D215">
            <v>2</v>
          </cell>
          <cell r="E215">
            <v>0</v>
          </cell>
          <cell r="F215">
            <v>3.52</v>
          </cell>
        </row>
        <row r="216">
          <cell r="A216">
            <v>2700</v>
          </cell>
          <cell r="B216" t="str">
            <v>CODO 1 R/R   H   POLIPROPILENO  1" x 90O</v>
          </cell>
          <cell r="C216" t="str">
            <v>UNIDAD</v>
          </cell>
          <cell r="D216">
            <v>1</v>
          </cell>
          <cell r="E216">
            <v>0</v>
          </cell>
          <cell r="F216">
            <v>1.33</v>
          </cell>
        </row>
        <row r="217">
          <cell r="A217">
            <v>3200</v>
          </cell>
          <cell r="B217" t="str">
            <v xml:space="preserve">TEE 1 R/R   POLIPROPILENO  1" </v>
          </cell>
          <cell r="C217" t="str">
            <v>UNIDAD</v>
          </cell>
          <cell r="D217">
            <v>3</v>
          </cell>
          <cell r="E217">
            <v>0</v>
          </cell>
          <cell r="F217">
            <v>1.5</v>
          </cell>
        </row>
        <row r="218">
          <cell r="A218">
            <v>3900</v>
          </cell>
          <cell r="B218" t="str">
            <v xml:space="preserve">REDUCTOR  1 BUJE  PP R 1-1/ 2" x 1" </v>
          </cell>
          <cell r="C218" t="str">
            <v>UNIDAD</v>
          </cell>
          <cell r="D218">
            <v>1</v>
          </cell>
          <cell r="E218">
            <v>0</v>
          </cell>
          <cell r="F218">
            <v>0.76</v>
          </cell>
        </row>
        <row r="219">
          <cell r="A219">
            <v>4700</v>
          </cell>
          <cell r="B219" t="str">
            <v>REDUCTOR  2  BUJE PP  R  1/2" x 1/4"</v>
          </cell>
          <cell r="C219" t="str">
            <v>UNIDAD</v>
          </cell>
          <cell r="D219">
            <v>1</v>
          </cell>
          <cell r="E219">
            <v>0</v>
          </cell>
          <cell r="F219">
            <v>0.52</v>
          </cell>
        </row>
        <row r="220">
          <cell r="A220">
            <v>4900</v>
          </cell>
          <cell r="B220" t="str">
            <v>TAPÓN    M   1   R/R    POLIPROPILENO   1"</v>
          </cell>
          <cell r="C220" t="str">
            <v>UNIDAD</v>
          </cell>
          <cell r="D220">
            <v>1</v>
          </cell>
          <cell r="E220">
            <v>0</v>
          </cell>
          <cell r="F220">
            <v>0.45</v>
          </cell>
        </row>
        <row r="221">
          <cell r="A221">
            <v>5200</v>
          </cell>
          <cell r="B221" t="str">
            <v>UNIÓN   UNIVERSAL  1  R/R    POLIPROPILENO   1-1/4"</v>
          </cell>
          <cell r="C221" t="str">
            <v>UNIDAD</v>
          </cell>
          <cell r="D221">
            <v>1</v>
          </cell>
          <cell r="E221">
            <v>0</v>
          </cell>
          <cell r="F221">
            <v>6.58</v>
          </cell>
        </row>
        <row r="222">
          <cell r="A222">
            <v>5300</v>
          </cell>
          <cell r="B222" t="str">
            <v>UNIÓN   UNIVERSAL  1  R/R    POLIPROPILENO   1"</v>
          </cell>
          <cell r="C222" t="str">
            <v>UNIDAD</v>
          </cell>
          <cell r="D222">
            <v>2</v>
          </cell>
          <cell r="E222">
            <v>0</v>
          </cell>
          <cell r="F222">
            <v>2.91</v>
          </cell>
        </row>
        <row r="223">
          <cell r="A223">
            <v>5500</v>
          </cell>
          <cell r="B223" t="str">
            <v>TEE  REDUCTORA   1  R/R    POLIPROPILENO   1"x1/2"</v>
          </cell>
          <cell r="C223" t="str">
            <v>UNIDAD</v>
          </cell>
          <cell r="D223">
            <v>1</v>
          </cell>
          <cell r="E223">
            <v>0</v>
          </cell>
          <cell r="F223">
            <v>1.59</v>
          </cell>
        </row>
        <row r="224">
          <cell r="A224">
            <v>7450</v>
          </cell>
          <cell r="B224" t="str">
            <v>VALVULA DE COMPUERTA ROSC BRONCE   D : 1-1/4</v>
          </cell>
          <cell r="C224" t="str">
            <v xml:space="preserve">U </v>
          </cell>
          <cell r="D224">
            <v>1</v>
          </cell>
          <cell r="E224">
            <v>0</v>
          </cell>
          <cell r="F224">
            <v>14.9</v>
          </cell>
        </row>
        <row r="225">
          <cell r="A225">
            <v>7500</v>
          </cell>
          <cell r="B225" t="str">
            <v>VALVULA DE COMPUERTA ROSC BRONCE   D : 1</v>
          </cell>
          <cell r="C225" t="str">
            <v xml:space="preserve">U </v>
          </cell>
          <cell r="D225">
            <v>3</v>
          </cell>
          <cell r="E225">
            <v>0</v>
          </cell>
          <cell r="F225">
            <v>10.49</v>
          </cell>
        </row>
        <row r="226">
          <cell r="A226">
            <v>7900</v>
          </cell>
          <cell r="B226" t="str">
            <v>VÁLVULA CHECK  ROSC .  BRONCE   D=1"</v>
          </cell>
          <cell r="C226" t="str">
            <v>U</v>
          </cell>
          <cell r="D226">
            <v>1</v>
          </cell>
          <cell r="E226">
            <v>0</v>
          </cell>
          <cell r="F226">
            <v>16.61</v>
          </cell>
        </row>
        <row r="227">
          <cell r="A227">
            <v>8250</v>
          </cell>
          <cell r="B227" t="str">
            <v>VÁLVULA DE PIE BRONCE  D=1-1/4"</v>
          </cell>
          <cell r="C227" t="str">
            <v>U</v>
          </cell>
          <cell r="D227">
            <v>1</v>
          </cell>
          <cell r="E227">
            <v>0</v>
          </cell>
          <cell r="F227">
            <v>23.09</v>
          </cell>
        </row>
        <row r="228">
          <cell r="A228">
            <v>9100</v>
          </cell>
          <cell r="B228" t="str">
            <v>PASTA POLIMEX   125cc</v>
          </cell>
          <cell r="C228" t="str">
            <v>UNIDAD</v>
          </cell>
          <cell r="D228">
            <v>3</v>
          </cell>
          <cell r="E228">
            <v>0</v>
          </cell>
          <cell r="F228">
            <v>8.08</v>
          </cell>
        </row>
        <row r="229">
          <cell r="A229">
            <v>9150</v>
          </cell>
          <cell r="B229" t="str">
            <v>TEFLON EN CINTA (ROJO)</v>
          </cell>
          <cell r="C229" t="str">
            <v>UNIDAD</v>
          </cell>
          <cell r="D229">
            <v>15</v>
          </cell>
          <cell r="E229">
            <v>0</v>
          </cell>
          <cell r="F229">
            <v>0.23</v>
          </cell>
        </row>
        <row r="231">
          <cell r="A231">
            <v>9300</v>
          </cell>
          <cell r="B231" t="str">
            <v>EQUIPO HIDRONEUMÁTICO #1</v>
          </cell>
          <cell r="C231" t="str">
            <v>glb</v>
          </cell>
          <cell r="D231">
            <v>1</v>
          </cell>
          <cell r="E231">
            <v>0</v>
          </cell>
          <cell r="F231">
            <v>0</v>
          </cell>
        </row>
        <row r="232">
          <cell r="A232">
            <v>9310</v>
          </cell>
          <cell r="B232" t="str">
            <v>Bomba  marca F&amp;W (66-28GPM) : (Q=1.76 l/seg.- 4.16 l/seg.)</v>
          </cell>
          <cell r="C232" t="str">
            <v>U</v>
          </cell>
          <cell r="D232">
            <v>2</v>
          </cell>
          <cell r="E232">
            <v>0</v>
          </cell>
          <cell r="F232">
            <v>249.43</v>
          </cell>
        </row>
        <row r="233">
          <cell r="A233">
            <v>9315</v>
          </cell>
          <cell r="B233" t="str">
            <v>Panel de control Duplex (Incluye: Gabinete Metálico, contactor, Rele de Sobrecarga Bimetálico, Pulsador / Selector, Breaker, Luces.</v>
          </cell>
          <cell r="C233" t="str">
            <v>U</v>
          </cell>
          <cell r="D233">
            <v>1</v>
          </cell>
          <cell r="E233">
            <v>0</v>
          </cell>
          <cell r="F233">
            <v>654.79999999999995</v>
          </cell>
        </row>
        <row r="234">
          <cell r="A234">
            <v>9320</v>
          </cell>
          <cell r="B234" t="str">
            <v>Tanque de presión  Cap:119 Gls</v>
          </cell>
          <cell r="C234" t="str">
            <v>U</v>
          </cell>
          <cell r="D234">
            <v>2</v>
          </cell>
          <cell r="E234">
            <v>0</v>
          </cell>
          <cell r="F234">
            <v>422.48</v>
          </cell>
        </row>
        <row r="235">
          <cell r="A235">
            <v>9325</v>
          </cell>
          <cell r="B235" t="str">
            <v xml:space="preserve">Accesorios :  Automático de Presión(2u),Switch de nivel (1u), Manometros (2u)  </v>
          </cell>
          <cell r="C235" t="str">
            <v>glb</v>
          </cell>
          <cell r="D235">
            <v>1</v>
          </cell>
          <cell r="E235">
            <v>0</v>
          </cell>
          <cell r="F235">
            <v>30.45</v>
          </cell>
        </row>
        <row r="237">
          <cell r="A237">
            <v>9410</v>
          </cell>
          <cell r="B237" t="str">
            <v>EQUIPO HIDRONEUMÁTICO #2</v>
          </cell>
          <cell r="C237" t="str">
            <v>glb</v>
          </cell>
          <cell r="D237">
            <v>1</v>
          </cell>
          <cell r="E237">
            <v>0</v>
          </cell>
          <cell r="F237">
            <v>0</v>
          </cell>
        </row>
        <row r="238">
          <cell r="A238">
            <v>9415</v>
          </cell>
          <cell r="B238" t="str">
            <v>Bomba  marca F&amp;W (66-28GPM) : (Q=1.76 l/seg.- 4.16 l/seg.)</v>
          </cell>
          <cell r="C238" t="str">
            <v>U</v>
          </cell>
          <cell r="D238">
            <v>1</v>
          </cell>
          <cell r="E238">
            <v>0</v>
          </cell>
          <cell r="F238">
            <v>249.43</v>
          </cell>
        </row>
        <row r="239">
          <cell r="A239">
            <v>9420</v>
          </cell>
          <cell r="B239" t="str">
            <v>Panel de control (Incluye: Gabinete Metálico, contactor, Rele de Sobrecarga Bimetálico, Pulsador / Selector, Breaker, Luces.</v>
          </cell>
          <cell r="C239" t="str">
            <v>U</v>
          </cell>
          <cell r="D239">
            <v>1</v>
          </cell>
          <cell r="E239">
            <v>0</v>
          </cell>
          <cell r="F239">
            <v>503.69</v>
          </cell>
        </row>
        <row r="240">
          <cell r="A240">
            <v>9425</v>
          </cell>
          <cell r="B240" t="str">
            <v>Tanque de presión  Cap:86 Gls</v>
          </cell>
          <cell r="C240" t="str">
            <v>U</v>
          </cell>
          <cell r="D240">
            <v>1</v>
          </cell>
          <cell r="E240">
            <v>0</v>
          </cell>
          <cell r="F240">
            <v>422.48</v>
          </cell>
        </row>
        <row r="241">
          <cell r="A241">
            <v>9430</v>
          </cell>
          <cell r="B241" t="str">
            <v xml:space="preserve">Accesorios :  Automático de Presión(1u),Switch de nivel (1u), Manometros (1u)  </v>
          </cell>
          <cell r="C241" t="str">
            <v>glb</v>
          </cell>
          <cell r="D241">
            <v>1</v>
          </cell>
          <cell r="E241">
            <v>0</v>
          </cell>
          <cell r="F241">
            <v>30.24</v>
          </cell>
        </row>
        <row r="243">
          <cell r="A243">
            <v>9500</v>
          </cell>
          <cell r="B243" t="str">
            <v>EQUIPO DE BOMBEO #3</v>
          </cell>
          <cell r="C243" t="str">
            <v>glb</v>
          </cell>
          <cell r="D243">
            <v>1</v>
          </cell>
          <cell r="E243">
            <v>0</v>
          </cell>
          <cell r="F243">
            <v>0</v>
          </cell>
        </row>
        <row r="244">
          <cell r="A244">
            <v>9510</v>
          </cell>
          <cell r="B244" t="str">
            <v>Bomba  marca Goulds (80GPM) : (Q=5.04 l/seg.)</v>
          </cell>
          <cell r="C244" t="str">
            <v>U</v>
          </cell>
          <cell r="D244">
            <v>2</v>
          </cell>
          <cell r="E244">
            <v>0</v>
          </cell>
          <cell r="F244">
            <v>766.39</v>
          </cell>
        </row>
        <row r="245">
          <cell r="A245">
            <v>9515</v>
          </cell>
          <cell r="B245" t="str">
            <v>Arrancador Directo Duplex  para bomba de 1HP / 1HP para trabajo en alternancia</v>
          </cell>
          <cell r="C245" t="str">
            <v>U</v>
          </cell>
          <cell r="D245">
            <v>1</v>
          </cell>
          <cell r="E245">
            <v>0</v>
          </cell>
          <cell r="F245">
            <v>699.96</v>
          </cell>
        </row>
        <row r="246">
          <cell r="A246">
            <v>9520</v>
          </cell>
          <cell r="B246" t="str">
            <v>Accesorios :Switch de nivel (2u)</v>
          </cell>
          <cell r="C246" t="str">
            <v>U</v>
          </cell>
          <cell r="D246">
            <v>2</v>
          </cell>
          <cell r="E246">
            <v>0</v>
          </cell>
          <cell r="F246">
            <v>15.12</v>
          </cell>
        </row>
        <row r="248">
          <cell r="B248" t="str">
            <v>TUBERÍA (PUNTOS: 1" -3/4" -1/2" )</v>
          </cell>
        </row>
        <row r="249">
          <cell r="A249">
            <v>800</v>
          </cell>
          <cell r="B249" t="str">
            <v>TUBERIA DE PVC PRESIÓN ROSC. D= 1"</v>
          </cell>
          <cell r="C249" t="str">
            <v>MTS</v>
          </cell>
          <cell r="D249">
            <v>8</v>
          </cell>
          <cell r="E249">
            <v>0</v>
          </cell>
          <cell r="F249">
            <v>2.57</v>
          </cell>
        </row>
        <row r="250">
          <cell r="A250" t="str">
            <v>1000-1</v>
          </cell>
          <cell r="B250" t="str">
            <v>TUBERIA DE PVC PRESIÓN ROSC. D=3/4 Y 1/2"</v>
          </cell>
          <cell r="C250" t="str">
            <v>MTS</v>
          </cell>
          <cell r="D250">
            <v>28</v>
          </cell>
          <cell r="E250">
            <v>0</v>
          </cell>
          <cell r="F250">
            <v>0.95</v>
          </cell>
        </row>
        <row r="251">
          <cell r="D251">
            <v>36</v>
          </cell>
        </row>
        <row r="253">
          <cell r="A253" t="str">
            <v>9150-1</v>
          </cell>
          <cell r="B253" t="str">
            <v>ACCESORIOS  PRESIÓN ROSCADO D=1"</v>
          </cell>
          <cell r="C253" t="str">
            <v>U</v>
          </cell>
          <cell r="D253">
            <v>8</v>
          </cell>
          <cell r="E253">
            <v>0</v>
          </cell>
          <cell r="F253">
            <v>7.79</v>
          </cell>
        </row>
        <row r="254">
          <cell r="A254" t="str">
            <v>9150-2</v>
          </cell>
          <cell r="B254" t="str">
            <v>ACCESORIOS DE PRESIÓN ROSCADO  D=3/4" Y 1/2"</v>
          </cell>
          <cell r="C254" t="str">
            <v>U</v>
          </cell>
          <cell r="D254">
            <v>28</v>
          </cell>
          <cell r="E254">
            <v>0</v>
          </cell>
          <cell r="F254">
            <v>7.79</v>
          </cell>
        </row>
        <row r="256">
          <cell r="A256">
            <v>6700</v>
          </cell>
          <cell r="B256" t="str">
            <v>CODO  1  R/R   H   PP  INSERTO  METÁLICO  1/2" x 90O</v>
          </cell>
          <cell r="C256" t="str">
            <v>UNIDAD</v>
          </cell>
          <cell r="D256">
            <v>25</v>
          </cell>
          <cell r="E256">
            <v>0</v>
          </cell>
          <cell r="F256">
            <v>2.75</v>
          </cell>
        </row>
        <row r="257">
          <cell r="A257">
            <v>2900</v>
          </cell>
          <cell r="B257" t="str">
            <v>CODO 1 R/R   H   POLIPROPILENO  1/2" x 90O</v>
          </cell>
          <cell r="C257" t="str">
            <v>UNIDAD</v>
          </cell>
          <cell r="D257">
            <v>10</v>
          </cell>
          <cell r="E257">
            <v>0</v>
          </cell>
          <cell r="F257">
            <v>0.37</v>
          </cell>
        </row>
        <row r="258">
          <cell r="A258">
            <v>2800</v>
          </cell>
          <cell r="B258" t="str">
            <v>CODO 1 R/R   H   POLIPROPILENO  3/4" x 90O</v>
          </cell>
          <cell r="C258" t="str">
            <v>UNIDAD</v>
          </cell>
          <cell r="D258">
            <v>12</v>
          </cell>
          <cell r="E258">
            <v>0</v>
          </cell>
          <cell r="F258">
            <v>0.68</v>
          </cell>
        </row>
        <row r="259">
          <cell r="A259">
            <v>2700</v>
          </cell>
          <cell r="B259" t="str">
            <v>CODO 1 R/R   H   POLIPROPILENO  1" x 90O</v>
          </cell>
          <cell r="C259" t="str">
            <v>UNIDAD</v>
          </cell>
          <cell r="D259">
            <v>8</v>
          </cell>
          <cell r="E259">
            <v>0</v>
          </cell>
          <cell r="F259">
            <v>1.33</v>
          </cell>
        </row>
        <row r="260">
          <cell r="A260">
            <v>3100</v>
          </cell>
          <cell r="B260" t="str">
            <v xml:space="preserve">TEE 1 R/R   POLIPROPILENO  1-1/2" </v>
          </cell>
          <cell r="C260" t="str">
            <v>UNIDAD</v>
          </cell>
          <cell r="D260">
            <v>17</v>
          </cell>
          <cell r="E260">
            <v>0</v>
          </cell>
          <cell r="F260">
            <v>3.34</v>
          </cell>
        </row>
        <row r="261">
          <cell r="A261">
            <v>3300</v>
          </cell>
          <cell r="B261" t="str">
            <v xml:space="preserve">TEE 1 R/R   POLIPROPILENO  3/4" </v>
          </cell>
          <cell r="C261" t="str">
            <v>UNIDAD</v>
          </cell>
          <cell r="D261">
            <v>1</v>
          </cell>
          <cell r="E261">
            <v>0</v>
          </cell>
          <cell r="F261">
            <v>0.76</v>
          </cell>
        </row>
        <row r="262">
          <cell r="A262">
            <v>3900</v>
          </cell>
          <cell r="B262" t="str">
            <v xml:space="preserve">REDUCTOR  1 BUJE  PP R 1-1/ 2" x 1" </v>
          </cell>
          <cell r="C262" t="str">
            <v>UNIDAD</v>
          </cell>
          <cell r="D262">
            <v>10</v>
          </cell>
          <cell r="E262">
            <v>0</v>
          </cell>
          <cell r="F262">
            <v>0.76</v>
          </cell>
        </row>
        <row r="263">
          <cell r="A263">
            <v>4000</v>
          </cell>
          <cell r="B263" t="str">
            <v xml:space="preserve">REDUCTOR  1 BUJE  PP R 1-1/ 2" x 3/4" </v>
          </cell>
          <cell r="C263" t="str">
            <v>UNIDAD</v>
          </cell>
          <cell r="D263">
            <v>4</v>
          </cell>
          <cell r="E263">
            <v>0</v>
          </cell>
          <cell r="F263">
            <v>0.94</v>
          </cell>
        </row>
        <row r="264">
          <cell r="A264">
            <v>4100</v>
          </cell>
          <cell r="B264" t="str">
            <v xml:space="preserve">REDUCTOR  1 BUJE  PP R 1-1/ 2" x 1/2" </v>
          </cell>
          <cell r="C264" t="str">
            <v>UNIDAD</v>
          </cell>
          <cell r="D264">
            <v>6</v>
          </cell>
          <cell r="E264">
            <v>0</v>
          </cell>
          <cell r="F264">
            <v>0.81</v>
          </cell>
        </row>
        <row r="265">
          <cell r="A265">
            <v>4400</v>
          </cell>
          <cell r="B265" t="str">
            <v xml:space="preserve">UNIÓN RED.  1  R/R  POLIPROPILENO  3/4" x 1/2" </v>
          </cell>
          <cell r="C265" t="str">
            <v>UNIDAD</v>
          </cell>
          <cell r="D265">
            <v>6</v>
          </cell>
          <cell r="E265">
            <v>0</v>
          </cell>
          <cell r="F265">
            <v>0.62</v>
          </cell>
        </row>
        <row r="266">
          <cell r="A266">
            <v>5500</v>
          </cell>
          <cell r="B266" t="str">
            <v>TEE  REDUCTORA   1  R/R    POLIPROPILENO   1"x1/2"</v>
          </cell>
          <cell r="C266" t="str">
            <v>UNIDAD</v>
          </cell>
          <cell r="D266">
            <v>4</v>
          </cell>
          <cell r="E266">
            <v>0</v>
          </cell>
          <cell r="F266">
            <v>1.59</v>
          </cell>
        </row>
        <row r="267">
          <cell r="A267">
            <v>5600</v>
          </cell>
          <cell r="B267" t="str">
            <v>TEE  REDUCTORA   1  R/R    POLIPROPILENO   3/4"x1/2"</v>
          </cell>
          <cell r="C267" t="str">
            <v>UNIDAD</v>
          </cell>
          <cell r="D267">
            <v>5</v>
          </cell>
          <cell r="E267">
            <v>0</v>
          </cell>
          <cell r="F267">
            <v>0.97</v>
          </cell>
        </row>
        <row r="268">
          <cell r="A268">
            <v>9100</v>
          </cell>
          <cell r="B268" t="str">
            <v>PASTA POLIMEX   125cc</v>
          </cell>
          <cell r="C268" t="str">
            <v>UNIDAD</v>
          </cell>
          <cell r="D268">
            <v>12</v>
          </cell>
          <cell r="E268">
            <v>0</v>
          </cell>
          <cell r="F268">
            <v>8.08</v>
          </cell>
        </row>
        <row r="269">
          <cell r="A269">
            <v>9150</v>
          </cell>
          <cell r="B269" t="str">
            <v>TEFLON EN CINTA (ROJO)</v>
          </cell>
          <cell r="C269" t="str">
            <v>UNIDAD</v>
          </cell>
          <cell r="D269">
            <v>150</v>
          </cell>
          <cell r="E269">
            <v>0</v>
          </cell>
          <cell r="F269">
            <v>0.23</v>
          </cell>
        </row>
        <row r="271">
          <cell r="A271" t="str">
            <v>9500-08</v>
          </cell>
          <cell r="B271" t="str">
            <v>ANCLAJE   DE  HORMIGÓN SIMPLE (0.1x0.1x0.15)=0.0015m3</v>
          </cell>
          <cell r="C271" t="str">
            <v>U</v>
          </cell>
          <cell r="D271">
            <v>28</v>
          </cell>
          <cell r="E271">
            <v>0</v>
          </cell>
          <cell r="F271">
            <v>1.07</v>
          </cell>
        </row>
        <row r="272">
          <cell r="A272" t="str">
            <v>36500-01</v>
          </cell>
          <cell r="B272" t="str">
            <v>HORMIGON SIMPLE F´C=180 KG/CM2</v>
          </cell>
          <cell r="C272" t="str">
            <v>M3</v>
          </cell>
          <cell r="D272">
            <v>1.4999999999999999E-2</v>
          </cell>
          <cell r="E272">
            <v>0</v>
          </cell>
          <cell r="F272">
            <v>79.650000000000006</v>
          </cell>
        </row>
        <row r="277">
          <cell r="B277" t="str">
            <v>MATERIAL DE AGUAS SERVIDAS Y VENTILACION</v>
          </cell>
        </row>
        <row r="278">
          <cell r="A278">
            <v>11810</v>
          </cell>
          <cell r="B278" t="str">
            <v>TUBERIA PVC SCEDULE 40 D: 200mm</v>
          </cell>
          <cell r="C278" t="str">
            <v>ML</v>
          </cell>
          <cell r="D278">
            <v>0</v>
          </cell>
          <cell r="E278">
            <v>12.66</v>
          </cell>
          <cell r="F278">
            <v>13.49</v>
          </cell>
        </row>
        <row r="279">
          <cell r="A279">
            <v>11800</v>
          </cell>
          <cell r="B279" t="str">
            <v>TUBERIA PVC SCEDULE 40 D: 160mm</v>
          </cell>
          <cell r="C279" t="str">
            <v>ML</v>
          </cell>
          <cell r="D279">
            <v>8</v>
          </cell>
          <cell r="E279">
            <v>7.26</v>
          </cell>
          <cell r="F279">
            <v>6.57</v>
          </cell>
        </row>
        <row r="280">
          <cell r="A280">
            <v>11900</v>
          </cell>
          <cell r="B280" t="str">
            <v>TUBERIA PVC SCEDULE 40 D: 110mm</v>
          </cell>
          <cell r="C280" t="str">
            <v>ML</v>
          </cell>
          <cell r="D280">
            <v>15</v>
          </cell>
          <cell r="E280">
            <v>4.09</v>
          </cell>
          <cell r="F280">
            <v>2.78</v>
          </cell>
        </row>
        <row r="281">
          <cell r="A281">
            <v>12000</v>
          </cell>
          <cell r="B281" t="str">
            <v>TUBERIA PVC SCEDULE 40 D: 75mm</v>
          </cell>
          <cell r="C281" t="str">
            <v>ML</v>
          </cell>
          <cell r="D281">
            <v>14</v>
          </cell>
          <cell r="E281">
            <v>3.1</v>
          </cell>
          <cell r="F281">
            <v>2.39</v>
          </cell>
        </row>
        <row r="282">
          <cell r="A282">
            <v>12100</v>
          </cell>
          <cell r="B282" t="str">
            <v>TUBERIA PVC SCEDULE 40 D: 50mm</v>
          </cell>
          <cell r="C282" t="str">
            <v>ML</v>
          </cell>
          <cell r="D282">
            <v>35</v>
          </cell>
          <cell r="E282">
            <v>1.5</v>
          </cell>
          <cell r="F282">
            <v>1.1000000000000001</v>
          </cell>
        </row>
        <row r="283">
          <cell r="D283">
            <v>72</v>
          </cell>
        </row>
        <row r="285">
          <cell r="A285">
            <v>12200</v>
          </cell>
          <cell r="B285" t="str">
            <v>Tuberia pvc estructurada doble pared D=315mm</v>
          </cell>
          <cell r="C285" t="str">
            <v>ML</v>
          </cell>
          <cell r="D285">
            <v>0</v>
          </cell>
          <cell r="F285">
            <v>25.5</v>
          </cell>
        </row>
        <row r="286">
          <cell r="A286">
            <v>12210</v>
          </cell>
          <cell r="B286" t="str">
            <v>ANILLO DE CAUCHO D=315mm</v>
          </cell>
          <cell r="C286" t="str">
            <v>U</v>
          </cell>
          <cell r="D286">
            <v>0</v>
          </cell>
          <cell r="F286">
            <v>15.37</v>
          </cell>
        </row>
        <row r="287">
          <cell r="A287">
            <v>12300</v>
          </cell>
          <cell r="B287" t="str">
            <v>Tuberia pvc estructurada doble pared D=250mm</v>
          </cell>
          <cell r="C287" t="str">
            <v>ML</v>
          </cell>
          <cell r="D287">
            <v>0</v>
          </cell>
          <cell r="F287">
            <v>16.809999999999999</v>
          </cell>
        </row>
        <row r="288">
          <cell r="A288">
            <v>12310</v>
          </cell>
          <cell r="B288" t="str">
            <v>ANILLO DE CAUCHO D=250mm</v>
          </cell>
          <cell r="C288" t="str">
            <v>U</v>
          </cell>
          <cell r="D288">
            <v>0</v>
          </cell>
          <cell r="F288">
            <v>7.3</v>
          </cell>
        </row>
        <row r="289">
          <cell r="A289">
            <v>12400</v>
          </cell>
          <cell r="B289" t="str">
            <v>Tuberia pvc estructurada doble pared D=200mm</v>
          </cell>
          <cell r="C289" t="str">
            <v>ML</v>
          </cell>
          <cell r="D289">
            <v>0</v>
          </cell>
          <cell r="F289">
            <v>12.54</v>
          </cell>
        </row>
        <row r="290">
          <cell r="A290">
            <v>12410</v>
          </cell>
          <cell r="B290" t="str">
            <v>ANILLO DE CAUCHO D=200mm</v>
          </cell>
          <cell r="C290" t="str">
            <v>U</v>
          </cell>
          <cell r="D290">
            <v>0</v>
          </cell>
          <cell r="F290">
            <v>4.32</v>
          </cell>
        </row>
        <row r="291">
          <cell r="A291">
            <v>12420</v>
          </cell>
          <cell r="B291" t="str">
            <v>Tuberia pvc estructurada doble pared D=160mm</v>
          </cell>
          <cell r="C291" t="str">
            <v>ML</v>
          </cell>
          <cell r="D291">
            <v>187</v>
          </cell>
          <cell r="F291">
            <v>7.99</v>
          </cell>
        </row>
        <row r="292">
          <cell r="A292">
            <v>12430</v>
          </cell>
          <cell r="B292" t="str">
            <v>ANILLO DE CAUCHO D=160mm</v>
          </cell>
          <cell r="C292" t="str">
            <v>U</v>
          </cell>
          <cell r="D292">
            <v>30</v>
          </cell>
          <cell r="F292">
            <v>2.48</v>
          </cell>
        </row>
        <row r="293">
          <cell r="F293">
            <v>0</v>
          </cell>
        </row>
        <row r="294">
          <cell r="A294" t="str">
            <v>12420-1</v>
          </cell>
          <cell r="B294" t="str">
            <v>Tuberia pvc estructurada doble pared D=110mm</v>
          </cell>
          <cell r="C294" t="str">
            <v>ML</v>
          </cell>
          <cell r="D294">
            <v>51</v>
          </cell>
          <cell r="F294">
            <v>4.54</v>
          </cell>
        </row>
        <row r="295">
          <cell r="A295" t="str">
            <v>12430-1</v>
          </cell>
          <cell r="B295" t="str">
            <v>ANILLO DE CAUCHO D=110mm</v>
          </cell>
          <cell r="C295" t="str">
            <v>U</v>
          </cell>
          <cell r="D295">
            <v>8</v>
          </cell>
          <cell r="F295">
            <v>1.51</v>
          </cell>
        </row>
        <row r="298">
          <cell r="B298" t="str">
            <v>SOPORTERIA</v>
          </cell>
        </row>
        <row r="299">
          <cell r="A299">
            <v>12600</v>
          </cell>
          <cell r="B299" t="str">
            <v>SOPORTE  TIPO PERA GALV  D: 6"</v>
          </cell>
          <cell r="C299" t="str">
            <v>U</v>
          </cell>
          <cell r="D299">
            <v>0</v>
          </cell>
          <cell r="E299">
            <v>0.89400000000000002</v>
          </cell>
          <cell r="F299">
            <v>1.21</v>
          </cell>
        </row>
        <row r="300">
          <cell r="A300">
            <v>12700</v>
          </cell>
          <cell r="B300" t="str">
            <v>SOPORTE TIPO PERA GALV  D: 4"</v>
          </cell>
          <cell r="C300" t="str">
            <v>U</v>
          </cell>
          <cell r="D300">
            <v>0</v>
          </cell>
          <cell r="E300">
            <v>0.43</v>
          </cell>
          <cell r="F300">
            <v>0.57999999999999996</v>
          </cell>
        </row>
        <row r="301">
          <cell r="A301">
            <v>12800</v>
          </cell>
          <cell r="B301" t="str">
            <v>SOPORTE  T/P GALV D:3"</v>
          </cell>
          <cell r="C301" t="str">
            <v>U</v>
          </cell>
          <cell r="D301">
            <v>0</v>
          </cell>
          <cell r="E301">
            <v>0.28999999999999998</v>
          </cell>
          <cell r="F301">
            <v>0.39</v>
          </cell>
        </row>
        <row r="302">
          <cell r="A302">
            <v>12900</v>
          </cell>
          <cell r="B302" t="str">
            <v>SOPORTE T/P GALV D:2"</v>
          </cell>
          <cell r="C302" t="str">
            <v>U</v>
          </cell>
          <cell r="D302">
            <v>0</v>
          </cell>
          <cell r="E302">
            <v>0.25</v>
          </cell>
          <cell r="F302">
            <v>0.34</v>
          </cell>
        </row>
        <row r="303">
          <cell r="A303">
            <v>13000</v>
          </cell>
          <cell r="B303" t="str">
            <v>GALVANIZED SINGLE HOLE PIPE STRAP 3/8(VINCHAS)D:3"</v>
          </cell>
          <cell r="C303" t="str">
            <v>U</v>
          </cell>
          <cell r="D303">
            <v>0</v>
          </cell>
          <cell r="F303">
            <v>0</v>
          </cell>
        </row>
        <row r="304">
          <cell r="A304">
            <v>13100</v>
          </cell>
          <cell r="B304" t="str">
            <v>STRUT CLAMP  GALVANIZADO D:3</v>
          </cell>
          <cell r="C304" t="str">
            <v>U</v>
          </cell>
          <cell r="D304">
            <v>0</v>
          </cell>
          <cell r="E304">
            <v>0.73</v>
          </cell>
          <cell r="F304">
            <v>0.99</v>
          </cell>
        </row>
        <row r="305">
          <cell r="A305">
            <v>13200</v>
          </cell>
          <cell r="B305" t="str">
            <v>STRUT CLAMP  GALVANIZADO D:6</v>
          </cell>
          <cell r="C305" t="str">
            <v>U</v>
          </cell>
          <cell r="D305">
            <v>0</v>
          </cell>
          <cell r="E305">
            <v>1.72</v>
          </cell>
          <cell r="F305">
            <v>2.3199999999999998</v>
          </cell>
        </row>
        <row r="306">
          <cell r="A306">
            <v>13300</v>
          </cell>
          <cell r="B306" t="str">
            <v>PERNOS EN U GALVANIZADO PARA TUB  3¨</v>
          </cell>
          <cell r="C306" t="str">
            <v>U</v>
          </cell>
          <cell r="D306">
            <v>0</v>
          </cell>
          <cell r="E306">
            <v>1.361</v>
          </cell>
          <cell r="F306">
            <v>1.84</v>
          </cell>
        </row>
        <row r="307">
          <cell r="A307">
            <v>13400</v>
          </cell>
          <cell r="B307" t="str">
            <v>PERNOS EN U GALVANIZADO PARA TUB  4¨</v>
          </cell>
          <cell r="C307" t="str">
            <v>U</v>
          </cell>
          <cell r="D307">
            <v>0</v>
          </cell>
          <cell r="E307">
            <v>1.4830000000000001</v>
          </cell>
          <cell r="F307">
            <v>2</v>
          </cell>
        </row>
        <row r="308">
          <cell r="A308">
            <v>13500</v>
          </cell>
          <cell r="B308" t="str">
            <v>PERNOS EN U GALVANIZADO PARA TUB  6¨</v>
          </cell>
          <cell r="C308" t="str">
            <v>U</v>
          </cell>
          <cell r="D308">
            <v>0</v>
          </cell>
          <cell r="E308">
            <v>3.1179999999999999</v>
          </cell>
          <cell r="F308">
            <v>4.21</v>
          </cell>
        </row>
        <row r="309">
          <cell r="A309">
            <v>13600</v>
          </cell>
          <cell r="B309" t="str">
            <v>STRUT CORNER CONNECTORS  2-HOLE</v>
          </cell>
          <cell r="C309" t="str">
            <v>U</v>
          </cell>
          <cell r="D309">
            <v>0</v>
          </cell>
          <cell r="E309">
            <v>0.53900000000000003</v>
          </cell>
          <cell r="F309">
            <v>0.73</v>
          </cell>
        </row>
        <row r="310">
          <cell r="A310">
            <v>13700</v>
          </cell>
          <cell r="B310" t="str">
            <v>STRUT CORNER CONNECTORS  3-HOLE</v>
          </cell>
          <cell r="C310" t="str">
            <v>U</v>
          </cell>
          <cell r="D310">
            <v>0</v>
          </cell>
          <cell r="E310">
            <v>0.73699999999999999</v>
          </cell>
          <cell r="F310">
            <v>0.99</v>
          </cell>
        </row>
        <row r="311">
          <cell r="A311">
            <v>13800</v>
          </cell>
          <cell r="B311" t="str">
            <v>WEDGE ANCHORS  (PERNOS DE EXPANSION) 3/8"</v>
          </cell>
          <cell r="C311" t="str">
            <v>U</v>
          </cell>
          <cell r="D311">
            <v>0</v>
          </cell>
          <cell r="E311">
            <v>0.316</v>
          </cell>
          <cell r="F311">
            <v>0.43</v>
          </cell>
        </row>
        <row r="312">
          <cell r="A312">
            <v>13900</v>
          </cell>
          <cell r="B312" t="str">
            <v>DROP-IN  ANCHORS (TACOS DE EXPANSION)3/8"</v>
          </cell>
          <cell r="C312" t="str">
            <v>U</v>
          </cell>
          <cell r="D312">
            <v>0</v>
          </cell>
          <cell r="E312">
            <v>0.253</v>
          </cell>
          <cell r="F312">
            <v>0.34</v>
          </cell>
        </row>
        <row r="313">
          <cell r="A313">
            <v>14000</v>
          </cell>
          <cell r="B313" t="str">
            <v>DROP-IN  ANCHORS (TACOS DE EXPANSION)1/2"</v>
          </cell>
          <cell r="C313" t="str">
            <v>U</v>
          </cell>
          <cell r="D313">
            <v>0</v>
          </cell>
          <cell r="E313">
            <v>0.45400000000000001</v>
          </cell>
          <cell r="F313">
            <v>0.61</v>
          </cell>
        </row>
        <row r="314">
          <cell r="A314">
            <v>14100</v>
          </cell>
          <cell r="B314" t="str">
            <v>FLAT WASHER PLATED(ANILLO ) 1/2"</v>
          </cell>
          <cell r="C314" t="str">
            <v>U</v>
          </cell>
          <cell r="D314">
            <v>0</v>
          </cell>
          <cell r="E314">
            <v>3.1E-2</v>
          </cell>
          <cell r="F314">
            <v>0.04</v>
          </cell>
        </row>
        <row r="315">
          <cell r="A315">
            <v>14200</v>
          </cell>
          <cell r="B315" t="str">
            <v>FLAT WASHER PLATED(ANILLO )3/8"</v>
          </cell>
          <cell r="C315" t="str">
            <v>U</v>
          </cell>
          <cell r="D315">
            <v>0</v>
          </cell>
          <cell r="E315">
            <v>2.1000000000000001E-2</v>
          </cell>
          <cell r="F315">
            <v>0.03</v>
          </cell>
        </row>
        <row r="316">
          <cell r="A316">
            <v>14300</v>
          </cell>
          <cell r="B316" t="str">
            <v>HEX NUTS PLATED (TUERCAS) 1/2"</v>
          </cell>
          <cell r="C316" t="str">
            <v>U</v>
          </cell>
          <cell r="D316">
            <v>0</v>
          </cell>
          <cell r="E316">
            <v>7.0999999999999994E-2</v>
          </cell>
          <cell r="F316">
            <v>0.1</v>
          </cell>
        </row>
        <row r="317">
          <cell r="A317">
            <v>14400</v>
          </cell>
          <cell r="B317" t="str">
            <v>HEX NUTS PLATED (TUERCAS) 3/8"</v>
          </cell>
          <cell r="C317" t="str">
            <v>U</v>
          </cell>
          <cell r="D317">
            <v>0</v>
          </cell>
          <cell r="E317">
            <v>3.1E-2</v>
          </cell>
          <cell r="F317">
            <v>0.04</v>
          </cell>
        </row>
        <row r="318">
          <cell r="A318">
            <v>14500</v>
          </cell>
          <cell r="B318" t="str">
            <v>THREADED ROD 3/8X 6 (VARILLAS ROSCADAS)</v>
          </cell>
          <cell r="C318" t="str">
            <v>MTS</v>
          </cell>
          <cell r="D318">
            <v>0</v>
          </cell>
          <cell r="E318">
            <v>1.1000000000000001</v>
          </cell>
          <cell r="F318">
            <v>1.49</v>
          </cell>
        </row>
        <row r="319">
          <cell r="A319">
            <v>14600</v>
          </cell>
          <cell r="B319" t="str">
            <v>THREADED ROD 1/2X 6 (VARILLAS ROSCADAS)</v>
          </cell>
          <cell r="C319" t="str">
            <v>MTS</v>
          </cell>
          <cell r="D319">
            <v>0</v>
          </cell>
          <cell r="E319">
            <v>2.04</v>
          </cell>
          <cell r="F319">
            <v>2.75</v>
          </cell>
        </row>
        <row r="320">
          <cell r="A320">
            <v>14700</v>
          </cell>
          <cell r="B320" t="str">
            <v>CANAL RANURADO</v>
          </cell>
          <cell r="C320" t="str">
            <v>MTS</v>
          </cell>
          <cell r="D320">
            <v>0</v>
          </cell>
          <cell r="E320">
            <v>3</v>
          </cell>
          <cell r="F320">
            <v>4.05</v>
          </cell>
        </row>
        <row r="321">
          <cell r="A321">
            <v>14750</v>
          </cell>
          <cell r="B321" t="str">
            <v>SOPORTE</v>
          </cell>
          <cell r="C321" t="str">
            <v>U</v>
          </cell>
          <cell r="D321">
            <v>0</v>
          </cell>
          <cell r="F321">
            <v>0</v>
          </cell>
        </row>
        <row r="323">
          <cell r="B323" t="str">
            <v>INTERCEPTORES</v>
          </cell>
        </row>
        <row r="324">
          <cell r="A324">
            <v>14800</v>
          </cell>
          <cell r="B324" t="str">
            <v>INTERSEPTOR DE SOLIDOS ZURN</v>
          </cell>
          <cell r="C324" t="str">
            <v>UNIDAD</v>
          </cell>
          <cell r="D324">
            <v>0</v>
          </cell>
          <cell r="E324">
            <v>172.36</v>
          </cell>
          <cell r="F324">
            <v>232.69</v>
          </cell>
        </row>
        <row r="325">
          <cell r="A325">
            <v>14900</v>
          </cell>
          <cell r="B325" t="str">
            <v>INTERSEPTOR DE GRASAS</v>
          </cell>
          <cell r="C325" t="str">
            <v>UNIDAD</v>
          </cell>
          <cell r="D325">
            <v>1</v>
          </cell>
          <cell r="E325">
            <v>337.28</v>
          </cell>
          <cell r="F325">
            <v>135</v>
          </cell>
        </row>
        <row r="326">
          <cell r="A326">
            <v>15000</v>
          </cell>
          <cell r="B326" t="str">
            <v>TRAMPA DE GRASA EXTERIOR</v>
          </cell>
          <cell r="C326" t="str">
            <v>UNIDAD</v>
          </cell>
          <cell r="D326">
            <v>0</v>
          </cell>
          <cell r="F326">
            <v>0</v>
          </cell>
        </row>
        <row r="327">
          <cell r="A327">
            <v>15100</v>
          </cell>
          <cell r="B327" t="str">
            <v>TRAMPA DE GRASA EXTERIOR</v>
          </cell>
          <cell r="C327" t="str">
            <v>UNIDAD</v>
          </cell>
          <cell r="D327">
            <v>0</v>
          </cell>
          <cell r="F327">
            <v>0</v>
          </cell>
        </row>
        <row r="329">
          <cell r="A329">
            <v>15112</v>
          </cell>
          <cell r="B329" t="str">
            <v>ACCESORIO DE RED  PVC SCEDULE 40 D: 8"</v>
          </cell>
          <cell r="C329" t="str">
            <v>U</v>
          </cell>
          <cell r="D329">
            <v>0</v>
          </cell>
          <cell r="E329">
            <v>0</v>
          </cell>
          <cell r="F329">
            <v>5.71</v>
          </cell>
        </row>
        <row r="330">
          <cell r="A330">
            <v>15110</v>
          </cell>
          <cell r="B330" t="str">
            <v>ACCESORIO DE RED  PVC SCEDULE 40 D: 6"</v>
          </cell>
          <cell r="C330" t="str">
            <v>U</v>
          </cell>
          <cell r="D330">
            <v>8</v>
          </cell>
          <cell r="E330">
            <v>0</v>
          </cell>
          <cell r="F330">
            <v>5.71</v>
          </cell>
        </row>
        <row r="331">
          <cell r="A331">
            <v>15120</v>
          </cell>
          <cell r="B331" t="str">
            <v>ACCESORIO DE RED  PVC SCEDULE 40 D: 4"</v>
          </cell>
          <cell r="C331" t="str">
            <v>U</v>
          </cell>
          <cell r="D331">
            <v>15</v>
          </cell>
          <cell r="E331">
            <v>0</v>
          </cell>
          <cell r="F331">
            <v>5.71</v>
          </cell>
        </row>
        <row r="332">
          <cell r="A332">
            <v>15130</v>
          </cell>
          <cell r="B332" t="str">
            <v>ACCESORIO DE RED  PVC SCEDULE 40 D: 3"</v>
          </cell>
          <cell r="C332" t="str">
            <v>U</v>
          </cell>
          <cell r="D332">
            <v>14</v>
          </cell>
          <cell r="E332">
            <v>0</v>
          </cell>
          <cell r="F332">
            <v>5.71</v>
          </cell>
        </row>
        <row r="333">
          <cell r="A333">
            <v>15140</v>
          </cell>
          <cell r="B333" t="str">
            <v>ACCESORIO DE RED  PVC SCEDULE 40 D: 2"</v>
          </cell>
          <cell r="C333" t="str">
            <v>U</v>
          </cell>
          <cell r="D333">
            <v>35</v>
          </cell>
          <cell r="E333">
            <v>0</v>
          </cell>
          <cell r="F333">
            <v>5.71</v>
          </cell>
        </row>
        <row r="335">
          <cell r="B335" t="str">
            <v>ACCESORIOS PVC</v>
          </cell>
        </row>
        <row r="336">
          <cell r="A336">
            <v>15200</v>
          </cell>
          <cell r="B336" t="str">
            <v>YEE PVC  SCHEDULE 40  D: 6"</v>
          </cell>
          <cell r="C336" t="str">
            <v>UNIDAD</v>
          </cell>
          <cell r="D336">
            <v>0</v>
          </cell>
          <cell r="E336">
            <v>14.31</v>
          </cell>
          <cell r="F336">
            <v>12.62</v>
          </cell>
        </row>
        <row r="337">
          <cell r="A337">
            <v>15300</v>
          </cell>
          <cell r="B337" t="str">
            <v>YEE PVC  SCHEDULE 40  D: 4"</v>
          </cell>
          <cell r="C337" t="str">
            <v>UNIDAD</v>
          </cell>
          <cell r="D337">
            <v>2</v>
          </cell>
          <cell r="E337">
            <v>3.3690000000000002</v>
          </cell>
          <cell r="F337">
            <v>2.78</v>
          </cell>
        </row>
        <row r="338">
          <cell r="A338">
            <v>15302</v>
          </cell>
          <cell r="B338" t="str">
            <v>YEE PVC  SCHEDULE 40  D: 3"</v>
          </cell>
          <cell r="C338" t="str">
            <v>UNIDAD</v>
          </cell>
          <cell r="D338">
            <v>0</v>
          </cell>
          <cell r="E338">
            <v>2.8</v>
          </cell>
          <cell r="F338">
            <v>2.08</v>
          </cell>
        </row>
        <row r="339">
          <cell r="A339">
            <v>15400</v>
          </cell>
          <cell r="B339" t="str">
            <v>YEE PVC  SCHEDULE 40  D: 2"</v>
          </cell>
          <cell r="C339" t="str">
            <v>UNIDAD</v>
          </cell>
          <cell r="D339">
            <v>0</v>
          </cell>
          <cell r="E339">
            <v>0.75</v>
          </cell>
          <cell r="F339">
            <v>0.96</v>
          </cell>
        </row>
        <row r="340">
          <cell r="A340">
            <v>15500</v>
          </cell>
          <cell r="B340" t="str">
            <v>YEE RED PVC  SCHEDULE 40  D: 6" x 4"</v>
          </cell>
          <cell r="C340" t="str">
            <v>UNIDAD</v>
          </cell>
          <cell r="D340">
            <v>7</v>
          </cell>
          <cell r="E340">
            <v>10.52</v>
          </cell>
          <cell r="F340">
            <v>18.16</v>
          </cell>
        </row>
        <row r="341">
          <cell r="A341">
            <v>15502</v>
          </cell>
          <cell r="B341" t="str">
            <v>YEE RED PVC  SCHEDULE 40  D: 6" x 3"</v>
          </cell>
          <cell r="C341" t="str">
            <v>UNIDAD</v>
          </cell>
          <cell r="D341">
            <v>0</v>
          </cell>
          <cell r="E341">
            <v>12.72</v>
          </cell>
          <cell r="F341">
            <v>0</v>
          </cell>
        </row>
        <row r="342">
          <cell r="A342" t="str">
            <v>15502-1</v>
          </cell>
          <cell r="B342" t="str">
            <v>YEE RED PVC  SCHEDULE 40  D: 6" x 2"</v>
          </cell>
          <cell r="C342" t="str">
            <v>UNIDAD</v>
          </cell>
          <cell r="D342">
            <v>0</v>
          </cell>
          <cell r="E342">
            <v>12.72</v>
          </cell>
          <cell r="F342">
            <v>0</v>
          </cell>
        </row>
        <row r="343">
          <cell r="A343">
            <v>15600</v>
          </cell>
          <cell r="B343" t="str">
            <v>YEE RED PVC  SCHEDULE 40  D: 4" x 3"</v>
          </cell>
          <cell r="C343" t="str">
            <v>UNIDAD</v>
          </cell>
          <cell r="D343">
            <v>0</v>
          </cell>
          <cell r="E343">
            <v>2.68</v>
          </cell>
          <cell r="F343">
            <v>10.71</v>
          </cell>
        </row>
        <row r="344">
          <cell r="A344">
            <v>15700</v>
          </cell>
          <cell r="B344" t="str">
            <v>YEE RED PVC  SCHEDULE 40  D: 4" x 2"</v>
          </cell>
          <cell r="C344" t="str">
            <v>UNIDAD</v>
          </cell>
          <cell r="D344">
            <v>5</v>
          </cell>
          <cell r="E344">
            <v>2.2999999999999998</v>
          </cell>
          <cell r="F344">
            <v>2.37</v>
          </cell>
        </row>
        <row r="345">
          <cell r="A345">
            <v>15800</v>
          </cell>
          <cell r="B345" t="str">
            <v>YEE RED PVC  SCHEDULE 40  D: 3" x 2"</v>
          </cell>
          <cell r="C345" t="str">
            <v>UNIDAD</v>
          </cell>
          <cell r="D345">
            <v>6</v>
          </cell>
          <cell r="E345">
            <v>1.38</v>
          </cell>
          <cell r="F345">
            <v>2.78</v>
          </cell>
        </row>
        <row r="346">
          <cell r="A346">
            <v>15900</v>
          </cell>
          <cell r="B346" t="str">
            <v>CODO PVC SCHEDULE 40 D: 6" x 90</v>
          </cell>
          <cell r="C346" t="str">
            <v>UNIDAD</v>
          </cell>
          <cell r="D346">
            <v>0</v>
          </cell>
          <cell r="E346">
            <v>9.6</v>
          </cell>
          <cell r="F346">
            <v>7.52</v>
          </cell>
        </row>
        <row r="347">
          <cell r="A347">
            <v>16000</v>
          </cell>
          <cell r="B347" t="str">
            <v>CODO PVC SCHEDULE 40 D: 4" x 90</v>
          </cell>
          <cell r="C347" t="str">
            <v>UNIDAD</v>
          </cell>
          <cell r="D347">
            <v>5</v>
          </cell>
          <cell r="E347">
            <v>1.9</v>
          </cell>
          <cell r="F347">
            <v>1.9</v>
          </cell>
        </row>
        <row r="348">
          <cell r="A348">
            <v>16100</v>
          </cell>
          <cell r="B348" t="str">
            <v>CODO PVC SCHEDULE 40 D: 3" x 90</v>
          </cell>
          <cell r="C348" t="str">
            <v>UNIDAD</v>
          </cell>
          <cell r="D348">
            <v>12</v>
          </cell>
          <cell r="E348">
            <v>1.08</v>
          </cell>
          <cell r="F348">
            <v>1.1000000000000001</v>
          </cell>
        </row>
        <row r="349">
          <cell r="A349">
            <v>16200</v>
          </cell>
          <cell r="B349" t="str">
            <v>CODO PVC SCHEDULE 40 D: 2" x 90</v>
          </cell>
          <cell r="C349" t="str">
            <v>UNIDAD</v>
          </cell>
          <cell r="D349">
            <v>27</v>
          </cell>
          <cell r="E349">
            <v>0.4</v>
          </cell>
          <cell r="F349">
            <v>0.56999999999999995</v>
          </cell>
        </row>
        <row r="350">
          <cell r="A350">
            <v>16300</v>
          </cell>
          <cell r="B350" t="str">
            <v>CODO PVC SCHEDULE 40 D: 6" x 45</v>
          </cell>
          <cell r="C350" t="str">
            <v>UNIDAD</v>
          </cell>
          <cell r="D350">
            <v>0</v>
          </cell>
          <cell r="E350">
            <v>9</v>
          </cell>
          <cell r="F350">
            <v>12.83</v>
          </cell>
        </row>
        <row r="351">
          <cell r="A351">
            <v>16400</v>
          </cell>
          <cell r="B351" t="str">
            <v>CODO PVC SCHEDULE 40 D: 4" x 45</v>
          </cell>
          <cell r="C351" t="str">
            <v>UNIDAD</v>
          </cell>
          <cell r="D351">
            <v>12</v>
          </cell>
          <cell r="E351">
            <v>1.7</v>
          </cell>
          <cell r="F351">
            <v>2.48</v>
          </cell>
        </row>
        <row r="352">
          <cell r="A352">
            <v>16500</v>
          </cell>
          <cell r="B352" t="str">
            <v>CODO PVC SCHEDULE 40 D: 3" x 45</v>
          </cell>
          <cell r="C352" t="str">
            <v>UNIDAD</v>
          </cell>
          <cell r="D352">
            <v>1</v>
          </cell>
          <cell r="E352">
            <v>1.02</v>
          </cell>
          <cell r="F352">
            <v>1.3</v>
          </cell>
        </row>
        <row r="353">
          <cell r="A353">
            <v>16600</v>
          </cell>
          <cell r="B353" t="str">
            <v>CODO PVC SCHEDULE 40 D: 2" x 45</v>
          </cell>
          <cell r="C353" t="str">
            <v>UNIDAD</v>
          </cell>
          <cell r="D353">
            <v>11</v>
          </cell>
          <cell r="E353">
            <v>0.4</v>
          </cell>
          <cell r="F353">
            <v>0.61</v>
          </cell>
        </row>
        <row r="354">
          <cell r="A354">
            <v>16700</v>
          </cell>
          <cell r="B354" t="str">
            <v>BUSHING PVC SCHEDULE 40 D: 6" x 4"</v>
          </cell>
          <cell r="C354" t="str">
            <v>UNIDAD</v>
          </cell>
          <cell r="D354">
            <v>0</v>
          </cell>
          <cell r="E354">
            <v>5.65</v>
          </cell>
          <cell r="F354">
            <v>8.1199999999999992</v>
          </cell>
        </row>
        <row r="355">
          <cell r="A355">
            <v>16702</v>
          </cell>
          <cell r="B355" t="str">
            <v>BUSHING PVC SCHEDULE 40 D: 6" x 3"</v>
          </cell>
          <cell r="C355" t="str">
            <v>UNIDAD</v>
          </cell>
          <cell r="D355">
            <v>0</v>
          </cell>
          <cell r="E355">
            <v>9</v>
          </cell>
          <cell r="F355">
            <v>0</v>
          </cell>
        </row>
        <row r="356">
          <cell r="A356">
            <v>16704</v>
          </cell>
          <cell r="B356" t="str">
            <v>BUSHING PVC SCHEDULE 40 D: 6" x 2"</v>
          </cell>
          <cell r="C356" t="str">
            <v>UNIDAD</v>
          </cell>
          <cell r="D356">
            <v>0</v>
          </cell>
          <cell r="E356">
            <v>9</v>
          </cell>
          <cell r="F356">
            <v>0</v>
          </cell>
        </row>
        <row r="357">
          <cell r="A357">
            <v>16800</v>
          </cell>
          <cell r="B357" t="str">
            <v>BUSHING PVC SCHEDULE 40 D: 4" x 3"</v>
          </cell>
          <cell r="C357" t="str">
            <v>UNIDAD</v>
          </cell>
          <cell r="D357">
            <v>2</v>
          </cell>
          <cell r="E357">
            <v>1.508</v>
          </cell>
          <cell r="F357">
            <v>1.42</v>
          </cell>
        </row>
        <row r="358">
          <cell r="A358">
            <v>16900</v>
          </cell>
          <cell r="B358" t="str">
            <v>BUSHING PVC SCHEDULE 40 D: 4" x 2"</v>
          </cell>
          <cell r="C358" t="str">
            <v>UNIDAD</v>
          </cell>
          <cell r="D358">
            <v>4</v>
          </cell>
          <cell r="E358">
            <v>2.7240000000000002</v>
          </cell>
          <cell r="F358">
            <v>1.42</v>
          </cell>
        </row>
        <row r="359">
          <cell r="A359">
            <v>17000</v>
          </cell>
          <cell r="B359" t="str">
            <v>BUSHING PVC SCHEDULE 40 D: 3" x 2"</v>
          </cell>
          <cell r="C359" t="str">
            <v>UNIDAD</v>
          </cell>
          <cell r="D359">
            <v>5</v>
          </cell>
          <cell r="E359">
            <v>0.69299999999999995</v>
          </cell>
          <cell r="F359">
            <v>0.97</v>
          </cell>
        </row>
        <row r="360">
          <cell r="A360">
            <v>17100</v>
          </cell>
          <cell r="B360" t="str">
            <v>TEE PVC SCHEDULE D:  40  D: 4"</v>
          </cell>
          <cell r="C360" t="str">
            <v>UNIDAD</v>
          </cell>
          <cell r="D360">
            <v>0</v>
          </cell>
          <cell r="E360">
            <v>8.8520000000000003</v>
          </cell>
          <cell r="F360">
            <v>2.4300000000000002</v>
          </cell>
        </row>
        <row r="361">
          <cell r="A361">
            <v>17200</v>
          </cell>
          <cell r="B361" t="str">
            <v xml:space="preserve">TEE PVC SCHEDULE 40 D: 3" </v>
          </cell>
          <cell r="C361" t="str">
            <v>UNIDAD</v>
          </cell>
          <cell r="D361">
            <v>0</v>
          </cell>
          <cell r="E361">
            <v>3.3460000000000001</v>
          </cell>
          <cell r="F361">
            <v>1.42</v>
          </cell>
        </row>
        <row r="362">
          <cell r="A362">
            <v>17300</v>
          </cell>
          <cell r="B362" t="str">
            <v xml:space="preserve">TEE PVC SCHEDULE 40 D: 2" </v>
          </cell>
          <cell r="C362" t="str">
            <v>UNIDAD</v>
          </cell>
          <cell r="D362">
            <v>1</v>
          </cell>
          <cell r="E362">
            <v>1</v>
          </cell>
          <cell r="F362">
            <v>0.67</v>
          </cell>
        </row>
        <row r="363">
          <cell r="A363">
            <v>17202</v>
          </cell>
          <cell r="B363" t="str">
            <v>TEE PVC SCHEDULE 40 D: 3" X 2"</v>
          </cell>
          <cell r="C363" t="str">
            <v>UNIDAD</v>
          </cell>
          <cell r="D363">
            <v>0</v>
          </cell>
          <cell r="E363">
            <v>3.12</v>
          </cell>
          <cell r="F363">
            <v>0</v>
          </cell>
        </row>
        <row r="364">
          <cell r="A364">
            <v>17400</v>
          </cell>
          <cell r="B364" t="str">
            <v>CRUZ EN TEE PVC SCHEDULE 40 D: 2"</v>
          </cell>
          <cell r="C364" t="str">
            <v>UNIDAD</v>
          </cell>
          <cell r="D364">
            <v>0</v>
          </cell>
          <cell r="E364">
            <v>2</v>
          </cell>
          <cell r="F364">
            <v>7.48</v>
          </cell>
        </row>
        <row r="365">
          <cell r="A365">
            <v>17402</v>
          </cell>
          <cell r="B365" t="str">
            <v>SIFON D=2"</v>
          </cell>
          <cell r="C365" t="str">
            <v>UNIDAD</v>
          </cell>
          <cell r="D365">
            <v>8</v>
          </cell>
          <cell r="E365">
            <v>4.47</v>
          </cell>
          <cell r="F365">
            <v>2.27</v>
          </cell>
        </row>
        <row r="366">
          <cell r="A366">
            <v>17404</v>
          </cell>
          <cell r="B366" t="str">
            <v>SIFÓN D=3"</v>
          </cell>
          <cell r="C366" t="str">
            <v>UNIDAD</v>
          </cell>
          <cell r="D366">
            <v>0</v>
          </cell>
          <cell r="E366">
            <v>1.3</v>
          </cell>
          <cell r="F366">
            <v>3.63</v>
          </cell>
        </row>
        <row r="367">
          <cell r="A367">
            <v>17500</v>
          </cell>
          <cell r="B367" t="str">
            <v>TAPON PEGABLE PVC SCHEDULE 40 D: 4"</v>
          </cell>
          <cell r="C367" t="str">
            <v>UNIDAD</v>
          </cell>
          <cell r="D367">
            <v>0</v>
          </cell>
          <cell r="E367">
            <v>3.3250000000000002</v>
          </cell>
          <cell r="F367">
            <v>0.86</v>
          </cell>
        </row>
        <row r="368">
          <cell r="A368">
            <v>17600</v>
          </cell>
          <cell r="B368" t="str">
            <v>UNION PVC SCEDULE 40 D: 6"</v>
          </cell>
          <cell r="C368" t="str">
            <v>UNIDAD</v>
          </cell>
          <cell r="D368">
            <v>0</v>
          </cell>
          <cell r="E368">
            <v>11.393000000000001</v>
          </cell>
          <cell r="F368">
            <v>6.29</v>
          </cell>
        </row>
        <row r="369">
          <cell r="A369">
            <v>17700</v>
          </cell>
          <cell r="B369" t="str">
            <v>UNION PVC SCEDULE 40 D: 4"</v>
          </cell>
          <cell r="C369" t="str">
            <v>UNIDAD</v>
          </cell>
          <cell r="D369">
            <v>0</v>
          </cell>
          <cell r="E369">
            <v>3.4969999999999999</v>
          </cell>
          <cell r="F369">
            <v>1.04</v>
          </cell>
        </row>
        <row r="370">
          <cell r="A370">
            <v>17800</v>
          </cell>
          <cell r="B370" t="str">
            <v>UNION PVC SCEDULE 40 D: 3"</v>
          </cell>
          <cell r="C370" t="str">
            <v>UNIDAD</v>
          </cell>
          <cell r="D370">
            <v>0</v>
          </cell>
          <cell r="E370">
            <v>1.821</v>
          </cell>
          <cell r="F370">
            <v>0.86</v>
          </cell>
        </row>
        <row r="371">
          <cell r="A371">
            <v>17900</v>
          </cell>
          <cell r="B371" t="str">
            <v>UNION PVC SCEDULE 40 D: 2"</v>
          </cell>
          <cell r="C371" t="str">
            <v>UNIDAD</v>
          </cell>
          <cell r="D371">
            <v>0</v>
          </cell>
          <cell r="E371">
            <v>0.72399999999999998</v>
          </cell>
          <cell r="F371">
            <v>0.51</v>
          </cell>
        </row>
        <row r="372">
          <cell r="A372">
            <v>18000</v>
          </cell>
          <cell r="B372" t="str">
            <v>ADAPTADOR HILO EXTERIOR  PEG/ROSC D: 3"</v>
          </cell>
          <cell r="C372" t="str">
            <v>UNIDAD</v>
          </cell>
          <cell r="D372">
            <v>0</v>
          </cell>
          <cell r="E372">
            <v>5.4580000000000002</v>
          </cell>
          <cell r="F372">
            <v>0</v>
          </cell>
        </row>
        <row r="373">
          <cell r="A373">
            <v>18100</v>
          </cell>
          <cell r="B373" t="str">
            <v>UNION UNIVERSAL PVC D: 3"</v>
          </cell>
          <cell r="C373" t="str">
            <v>UNIDAD</v>
          </cell>
          <cell r="D373">
            <v>0</v>
          </cell>
          <cell r="E373">
            <v>13.298</v>
          </cell>
          <cell r="F373">
            <v>0</v>
          </cell>
        </row>
        <row r="374">
          <cell r="A374">
            <v>18200</v>
          </cell>
          <cell r="B374" t="str">
            <v>OATEY PVC CEMENT-CLEAR(PEGANTE)</v>
          </cell>
          <cell r="C374" t="str">
            <v>GALON</v>
          </cell>
          <cell r="D374">
            <v>4</v>
          </cell>
          <cell r="E374">
            <v>11.125999999999999</v>
          </cell>
          <cell r="F374">
            <v>30.9</v>
          </cell>
        </row>
        <row r="375">
          <cell r="A375">
            <v>18300</v>
          </cell>
          <cell r="B375" t="str">
            <v>OATEY ALL PURPOSE PVC CEMENT (LIMPIANTE)</v>
          </cell>
          <cell r="C375" t="str">
            <v>GALON</v>
          </cell>
          <cell r="D375">
            <v>4</v>
          </cell>
          <cell r="E375">
            <v>8.5410000000000004</v>
          </cell>
          <cell r="F375">
            <v>15.95</v>
          </cell>
        </row>
        <row r="376">
          <cell r="A376">
            <v>18400</v>
          </cell>
          <cell r="B376" t="str">
            <v>TEFLON EN CINTA</v>
          </cell>
          <cell r="C376" t="str">
            <v>UNIDAD</v>
          </cell>
          <cell r="D376">
            <v>0</v>
          </cell>
          <cell r="E376">
            <v>1.554</v>
          </cell>
          <cell r="F376">
            <v>0.39</v>
          </cell>
        </row>
        <row r="377">
          <cell r="A377">
            <v>18600</v>
          </cell>
          <cell r="B377" t="str">
            <v>VALVULA DE COMPUERTA  D: 3"</v>
          </cell>
          <cell r="C377" t="str">
            <v>UNIDAD</v>
          </cell>
          <cell r="D377">
            <v>0</v>
          </cell>
          <cell r="F377">
            <v>151.19999999999999</v>
          </cell>
        </row>
        <row r="378">
          <cell r="A378">
            <v>18700</v>
          </cell>
          <cell r="B378" t="str">
            <v>TAPON REGISTRO PVC SCHEDULE 40 D: 6"</v>
          </cell>
          <cell r="C378" t="str">
            <v>UNIDAD</v>
          </cell>
          <cell r="D378">
            <v>0</v>
          </cell>
          <cell r="E378">
            <v>8.8520000000000003</v>
          </cell>
          <cell r="F378">
            <v>11.59</v>
          </cell>
        </row>
        <row r="379">
          <cell r="A379">
            <v>18800</v>
          </cell>
          <cell r="B379" t="str">
            <v>TAPON REGISTRO PVC SCHEDULE 40 D: 4"</v>
          </cell>
          <cell r="C379" t="str">
            <v>UNIDAD</v>
          </cell>
          <cell r="D379">
            <v>0</v>
          </cell>
          <cell r="E379">
            <v>3.3460000000000001</v>
          </cell>
          <cell r="F379">
            <v>5.89</v>
          </cell>
        </row>
        <row r="380">
          <cell r="A380">
            <v>18900</v>
          </cell>
          <cell r="B380" t="str">
            <v>TAPON REGISTRO PVC SCHEDULE 40 D: 3"</v>
          </cell>
          <cell r="C380" t="str">
            <v>UNIDAD</v>
          </cell>
          <cell r="D380">
            <v>0</v>
          </cell>
          <cell r="E380">
            <v>1.74</v>
          </cell>
          <cell r="F380">
            <v>4.03</v>
          </cell>
        </row>
        <row r="381">
          <cell r="A381">
            <v>18900</v>
          </cell>
          <cell r="B381" t="str">
            <v>TAPON REGISTRO PVC SCHEDULE 40 D: 2"</v>
          </cell>
          <cell r="C381" t="str">
            <v>UNIDAD</v>
          </cell>
          <cell r="D381">
            <v>0</v>
          </cell>
          <cell r="E381">
            <v>1.74</v>
          </cell>
          <cell r="F381">
            <v>3.53</v>
          </cell>
        </row>
        <row r="383">
          <cell r="A383" t="str">
            <v>18500-01</v>
          </cell>
          <cell r="B383" t="str">
            <v>VALVULA TIDEFLEX D: 6"</v>
          </cell>
          <cell r="C383" t="str">
            <v>UNIDAD</v>
          </cell>
          <cell r="D383">
            <v>1</v>
          </cell>
          <cell r="E383">
            <v>1235</v>
          </cell>
          <cell r="F383">
            <v>1667.25</v>
          </cell>
        </row>
        <row r="385">
          <cell r="B385" t="str">
            <v>REJILLA DE BRONCE- ALUMINIO- PVC- H/F</v>
          </cell>
        </row>
        <row r="386">
          <cell r="A386">
            <v>25405</v>
          </cell>
          <cell r="B386" t="str">
            <v>REJILLA DE ALUMINIO TIPO CC-250x200 MM</v>
          </cell>
          <cell r="C386" t="str">
            <v>U</v>
          </cell>
          <cell r="D386">
            <v>0</v>
          </cell>
          <cell r="F386">
            <v>0</v>
          </cell>
        </row>
        <row r="387">
          <cell r="A387">
            <v>25400</v>
          </cell>
          <cell r="B387" t="str">
            <v>REJILLA DE ALUMINIO TIPO CC-200x150 MM</v>
          </cell>
          <cell r="C387" t="str">
            <v>U</v>
          </cell>
          <cell r="D387">
            <v>0</v>
          </cell>
          <cell r="F387">
            <v>59.36</v>
          </cell>
        </row>
        <row r="388">
          <cell r="A388">
            <v>25500</v>
          </cell>
          <cell r="B388" t="str">
            <v>REJILLA DE ALUMINIO TIPO CC-150x110 MM</v>
          </cell>
          <cell r="C388" t="str">
            <v>U</v>
          </cell>
          <cell r="D388">
            <v>0</v>
          </cell>
          <cell r="F388">
            <v>11.2</v>
          </cell>
        </row>
        <row r="389">
          <cell r="A389">
            <v>25600</v>
          </cell>
          <cell r="B389" t="str">
            <v>REJILLA DE ALUMINIO TIPO CC-125x75 MM</v>
          </cell>
          <cell r="C389" t="str">
            <v>U</v>
          </cell>
          <cell r="D389">
            <v>0</v>
          </cell>
          <cell r="F389">
            <v>10.47</v>
          </cell>
        </row>
        <row r="390">
          <cell r="A390">
            <v>25705</v>
          </cell>
          <cell r="B390" t="str">
            <v>REJILLA DE BRONCE T-300x150 MM</v>
          </cell>
          <cell r="C390" t="str">
            <v>U</v>
          </cell>
          <cell r="D390">
            <v>0</v>
          </cell>
          <cell r="F390">
            <v>350.6</v>
          </cell>
        </row>
        <row r="391">
          <cell r="A391">
            <v>25700</v>
          </cell>
          <cell r="B391" t="str">
            <v>REJILLA DE BRONCE T-150x110 MM</v>
          </cell>
          <cell r="C391" t="str">
            <v>U</v>
          </cell>
          <cell r="D391">
            <v>0</v>
          </cell>
          <cell r="F391">
            <v>40.96</v>
          </cell>
        </row>
        <row r="392">
          <cell r="A392">
            <v>25800</v>
          </cell>
          <cell r="B392" t="str">
            <v>REJILLA DE BRONCE T-125x75 MM</v>
          </cell>
          <cell r="C392" t="str">
            <v>U</v>
          </cell>
          <cell r="D392">
            <v>0</v>
          </cell>
          <cell r="F392">
            <v>23.58</v>
          </cell>
        </row>
        <row r="393">
          <cell r="A393" t="str">
            <v>25800-1</v>
          </cell>
          <cell r="B393" t="str">
            <v>REJILLA DE ALUMINIO T-150x110 MM</v>
          </cell>
          <cell r="C393" t="str">
            <v>U</v>
          </cell>
          <cell r="D393">
            <v>1</v>
          </cell>
          <cell r="F393">
            <v>9.9</v>
          </cell>
        </row>
        <row r="394">
          <cell r="A394" t="str">
            <v>25800-2</v>
          </cell>
          <cell r="B394" t="str">
            <v>REJILLA DE ALUMINIO T-125x75 MM</v>
          </cell>
          <cell r="C394" t="str">
            <v>U</v>
          </cell>
          <cell r="D394">
            <v>1</v>
          </cell>
          <cell r="F394">
            <v>7.38</v>
          </cell>
        </row>
        <row r="395">
          <cell r="A395" t="str">
            <v>25800-3</v>
          </cell>
          <cell r="B395" t="str">
            <v>TAPÓN DE INSPECCIÓNDE BRONCE TI-150x110 MM</v>
          </cell>
          <cell r="C395" t="str">
            <v>U</v>
          </cell>
          <cell r="D395">
            <v>2</v>
          </cell>
          <cell r="F395">
            <v>71.17</v>
          </cell>
        </row>
        <row r="396">
          <cell r="A396" t="str">
            <v>25800-4</v>
          </cell>
          <cell r="B396" t="str">
            <v>TAPÓN DE INSPECCIÓNDE BRONCE TI-125x75 MM</v>
          </cell>
          <cell r="C396" t="str">
            <v>U</v>
          </cell>
          <cell r="D396">
            <v>0</v>
          </cell>
          <cell r="F396">
            <v>42.23</v>
          </cell>
        </row>
        <row r="397">
          <cell r="A397">
            <v>25900</v>
          </cell>
          <cell r="B397" t="str">
            <v>REJILLA CAR-50x30 CM DE HIERRO FUNDIDO</v>
          </cell>
          <cell r="C397" t="str">
            <v>U</v>
          </cell>
          <cell r="D397">
            <v>0</v>
          </cell>
          <cell r="F397">
            <v>66.709999999999994</v>
          </cell>
        </row>
        <row r="398">
          <cell r="A398">
            <v>25910</v>
          </cell>
          <cell r="B398" t="str">
            <v>REJILLA DE PVC D=6"</v>
          </cell>
          <cell r="C398" t="str">
            <v>U</v>
          </cell>
          <cell r="D398">
            <v>0</v>
          </cell>
          <cell r="F398">
            <v>10.8</v>
          </cell>
        </row>
        <row r="399">
          <cell r="A399">
            <v>25912</v>
          </cell>
          <cell r="B399" t="str">
            <v>REJILLA DE PVC D=4"</v>
          </cell>
          <cell r="C399" t="str">
            <v>U</v>
          </cell>
          <cell r="D399">
            <v>0</v>
          </cell>
          <cell r="F399">
            <v>9</v>
          </cell>
        </row>
        <row r="400">
          <cell r="A400" t="str">
            <v>25912-1</v>
          </cell>
          <cell r="B400" t="str">
            <v>REJILLA DE PVC D=3"</v>
          </cell>
          <cell r="C400" t="str">
            <v>U</v>
          </cell>
          <cell r="D400">
            <v>0</v>
          </cell>
          <cell r="F400">
            <v>4.5</v>
          </cell>
        </row>
        <row r="404">
          <cell r="B404" t="str">
            <v>MATERIAL DE AGUAS LLUVIAS</v>
          </cell>
        </row>
        <row r="405">
          <cell r="A405">
            <v>22000</v>
          </cell>
          <cell r="B405" t="str">
            <v>TUBERIA PVC D/N D: 200mm</v>
          </cell>
          <cell r="C405" t="str">
            <v>ML</v>
          </cell>
          <cell r="D405">
            <v>18</v>
          </cell>
          <cell r="E405">
            <v>10.4</v>
          </cell>
          <cell r="F405">
            <v>13.49</v>
          </cell>
        </row>
        <row r="406">
          <cell r="A406">
            <v>22100</v>
          </cell>
          <cell r="B406" t="str">
            <v>TUBERIA PVC D/N D: 160mm</v>
          </cell>
          <cell r="C406" t="str">
            <v>ML</v>
          </cell>
          <cell r="D406">
            <v>550</v>
          </cell>
          <cell r="E406">
            <v>7.26</v>
          </cell>
          <cell r="F406">
            <v>6.57</v>
          </cell>
        </row>
        <row r="407">
          <cell r="A407">
            <v>22200</v>
          </cell>
          <cell r="B407" t="str">
            <v>TUBERIA PVC D/N D: 110mm</v>
          </cell>
          <cell r="C407" t="str">
            <v>ML</v>
          </cell>
          <cell r="D407">
            <v>70</v>
          </cell>
          <cell r="E407">
            <v>4.09</v>
          </cell>
          <cell r="F407">
            <v>2.78</v>
          </cell>
        </row>
        <row r="408">
          <cell r="A408">
            <v>22300</v>
          </cell>
          <cell r="B408" t="str">
            <v>TUBERIA PVC D/N D: 75mm</v>
          </cell>
          <cell r="C408" t="str">
            <v>ML</v>
          </cell>
          <cell r="E408">
            <v>3.1</v>
          </cell>
          <cell r="F408">
            <v>4.1900000000000004</v>
          </cell>
        </row>
        <row r="409">
          <cell r="D409">
            <v>638</v>
          </cell>
        </row>
        <row r="410">
          <cell r="A410">
            <v>22310</v>
          </cell>
          <cell r="B410" t="str">
            <v>ACCESORIO DE RED  PVC SCEDULE 40 D: 8"</v>
          </cell>
          <cell r="C410" t="str">
            <v>U</v>
          </cell>
          <cell r="D410">
            <v>18</v>
          </cell>
          <cell r="E410">
            <v>0</v>
          </cell>
          <cell r="F410">
            <v>2.48</v>
          </cell>
        </row>
        <row r="411">
          <cell r="A411">
            <v>22320</v>
          </cell>
          <cell r="B411" t="str">
            <v>ACCESORIO DE RED  PVC SCEDULE 40 D: 6"</v>
          </cell>
          <cell r="C411" t="str">
            <v>U</v>
          </cell>
          <cell r="D411">
            <v>550</v>
          </cell>
          <cell r="E411">
            <v>0</v>
          </cell>
          <cell r="F411">
            <v>2.48</v>
          </cell>
        </row>
        <row r="412">
          <cell r="A412">
            <v>22330</v>
          </cell>
          <cell r="B412" t="str">
            <v>ACCESORIO DE RED  PVC SCEDULE 40 D: 4"</v>
          </cell>
          <cell r="C412" t="str">
            <v>U</v>
          </cell>
          <cell r="D412">
            <v>70</v>
          </cell>
          <cell r="E412">
            <v>0</v>
          </cell>
          <cell r="F412">
            <v>2.48</v>
          </cell>
        </row>
        <row r="413">
          <cell r="A413">
            <v>22340</v>
          </cell>
          <cell r="B413" t="str">
            <v>ACCESORIO DE RED  PVC SCEDULE 40 D: 3"</v>
          </cell>
          <cell r="C413" t="str">
            <v>U</v>
          </cell>
          <cell r="D413">
            <v>0</v>
          </cell>
          <cell r="E413">
            <v>0</v>
          </cell>
          <cell r="F413">
            <v>2.48</v>
          </cell>
        </row>
        <row r="415">
          <cell r="A415">
            <v>22600</v>
          </cell>
          <cell r="B415" t="str">
            <v>Tuberia pvc estructurada doble pared D: 730 mm</v>
          </cell>
          <cell r="C415" t="str">
            <v>ML</v>
          </cell>
          <cell r="D415">
            <v>0</v>
          </cell>
          <cell r="F415">
            <v>62.72</v>
          </cell>
        </row>
        <row r="416">
          <cell r="A416">
            <v>22602</v>
          </cell>
          <cell r="B416" t="str">
            <v>ANILLO DE CAUCHO D=730mm</v>
          </cell>
          <cell r="C416" t="str">
            <v>U</v>
          </cell>
          <cell r="F416">
            <v>9</v>
          </cell>
        </row>
        <row r="417">
          <cell r="A417">
            <v>22700</v>
          </cell>
          <cell r="B417" t="str">
            <v>Tuberia pvc estructurada doble pared D: 640 mm</v>
          </cell>
          <cell r="C417" t="str">
            <v>ML</v>
          </cell>
          <cell r="D417">
            <v>0</v>
          </cell>
          <cell r="F417">
            <v>52.27</v>
          </cell>
        </row>
        <row r="418">
          <cell r="A418">
            <v>22702</v>
          </cell>
          <cell r="B418" t="str">
            <v>ANILLO DE CAUCHO D=640mm</v>
          </cell>
          <cell r="C418" t="str">
            <v>U</v>
          </cell>
          <cell r="F418">
            <v>7.5</v>
          </cell>
        </row>
        <row r="419">
          <cell r="A419">
            <v>22800</v>
          </cell>
          <cell r="B419" t="str">
            <v>Tuberia pvc estructurada doble pared D: 525 mm</v>
          </cell>
          <cell r="C419" t="str">
            <v>ML</v>
          </cell>
          <cell r="D419">
            <v>155</v>
          </cell>
          <cell r="F419">
            <v>48.53</v>
          </cell>
        </row>
        <row r="420">
          <cell r="A420">
            <v>22802</v>
          </cell>
          <cell r="B420" t="str">
            <v>ANILLO DE CAUCHO D=525mm</v>
          </cell>
          <cell r="C420" t="str">
            <v>U</v>
          </cell>
          <cell r="D420">
            <v>26</v>
          </cell>
          <cell r="F420">
            <v>27.22</v>
          </cell>
        </row>
        <row r="421">
          <cell r="A421">
            <v>22900</v>
          </cell>
          <cell r="B421" t="str">
            <v>Tuberia pvc estructurada doble pared D=400mm</v>
          </cell>
          <cell r="C421" t="str">
            <v>ML</v>
          </cell>
          <cell r="D421">
            <v>264</v>
          </cell>
          <cell r="F421">
            <v>38.64</v>
          </cell>
        </row>
        <row r="422">
          <cell r="A422">
            <v>22902</v>
          </cell>
          <cell r="B422" t="str">
            <v>ANILLO DE CAUCHO D=400mm</v>
          </cell>
          <cell r="C422" t="str">
            <v>U</v>
          </cell>
          <cell r="D422">
            <v>44</v>
          </cell>
          <cell r="F422">
            <v>26.09</v>
          </cell>
        </row>
        <row r="423">
          <cell r="A423">
            <v>12200</v>
          </cell>
          <cell r="B423" t="str">
            <v>Tuberia pvc estructurada doble pared D=315mm</v>
          </cell>
          <cell r="C423" t="str">
            <v>ML</v>
          </cell>
          <cell r="D423">
            <v>18</v>
          </cell>
          <cell r="F423">
            <v>25.5</v>
          </cell>
        </row>
        <row r="424">
          <cell r="A424">
            <v>12210</v>
          </cell>
          <cell r="B424" t="str">
            <v>ANILLO DE CAUCHO D=315mm</v>
          </cell>
          <cell r="C424" t="str">
            <v>U</v>
          </cell>
          <cell r="D424">
            <v>3</v>
          </cell>
          <cell r="F424">
            <v>15.37</v>
          </cell>
        </row>
        <row r="425">
          <cell r="A425">
            <v>12400</v>
          </cell>
          <cell r="B425" t="str">
            <v>Tuberia pvc estructurada doble pared D=200mm</v>
          </cell>
          <cell r="C425" t="str">
            <v>ML</v>
          </cell>
          <cell r="D425">
            <v>18</v>
          </cell>
          <cell r="F425">
            <v>12.54</v>
          </cell>
        </row>
        <row r="426">
          <cell r="A426">
            <v>12410</v>
          </cell>
          <cell r="B426" t="str">
            <v>ANILLO DE CAUCHO D=200mm</v>
          </cell>
          <cell r="C426" t="str">
            <v>U</v>
          </cell>
          <cell r="D426">
            <v>3</v>
          </cell>
          <cell r="F426">
            <v>4.32</v>
          </cell>
        </row>
        <row r="428">
          <cell r="A428" t="str">
            <v>23000-01</v>
          </cell>
          <cell r="B428" t="str">
            <v>SOPORTES</v>
          </cell>
          <cell r="C428" t="str">
            <v>U</v>
          </cell>
          <cell r="D428">
            <v>220</v>
          </cell>
          <cell r="E428">
            <v>2.2777272727272724</v>
          </cell>
          <cell r="F428">
            <v>3.07</v>
          </cell>
        </row>
        <row r="430">
          <cell r="A430">
            <v>23000</v>
          </cell>
          <cell r="B430" t="str">
            <v>SOPORTE  TIPO PERA GALV  D: 8"</v>
          </cell>
          <cell r="C430" t="str">
            <v>U</v>
          </cell>
          <cell r="D430">
            <v>0</v>
          </cell>
          <cell r="E430">
            <v>1.458</v>
          </cell>
          <cell r="F430">
            <v>1.97</v>
          </cell>
        </row>
        <row r="431">
          <cell r="A431">
            <v>23100</v>
          </cell>
          <cell r="B431" t="str">
            <v>SOPORTE  TIPO PERA D: 6"</v>
          </cell>
          <cell r="C431" t="str">
            <v>U</v>
          </cell>
          <cell r="D431">
            <v>220</v>
          </cell>
          <cell r="E431">
            <v>0.89400000000000002</v>
          </cell>
          <cell r="F431">
            <v>1.21</v>
          </cell>
        </row>
        <row r="432">
          <cell r="A432">
            <v>23200</v>
          </cell>
          <cell r="B432" t="str">
            <v>SOPORTE TIPO PERA GALV  D: 4"</v>
          </cell>
          <cell r="C432" t="str">
            <v>U</v>
          </cell>
          <cell r="D432">
            <v>0</v>
          </cell>
          <cell r="E432">
            <v>0.43</v>
          </cell>
          <cell r="F432">
            <v>0.57999999999999996</v>
          </cell>
        </row>
        <row r="433">
          <cell r="A433">
            <v>23300</v>
          </cell>
          <cell r="B433" t="str">
            <v>SOPORTE  T/P GALV D:3"</v>
          </cell>
          <cell r="C433" t="str">
            <v>U</v>
          </cell>
          <cell r="D433">
            <v>0</v>
          </cell>
          <cell r="E433">
            <v>0.30399999999999999</v>
          </cell>
          <cell r="F433">
            <v>0.41</v>
          </cell>
        </row>
        <row r="434">
          <cell r="A434">
            <v>23400</v>
          </cell>
          <cell r="B434" t="str">
            <v>GALVANIZED SINGLE HOLE PIPE STRAP(VINCHA) 3"</v>
          </cell>
          <cell r="C434" t="str">
            <v>U</v>
          </cell>
          <cell r="D434">
            <v>0</v>
          </cell>
          <cell r="F434">
            <v>0</v>
          </cell>
        </row>
        <row r="435">
          <cell r="A435">
            <v>23500</v>
          </cell>
          <cell r="B435" t="str">
            <v>GALVANIZED SINGLE HOLE PIPE STRAP(VINCHA) 6"</v>
          </cell>
          <cell r="C435" t="str">
            <v>U</v>
          </cell>
          <cell r="D435">
            <v>0</v>
          </cell>
          <cell r="F435">
            <v>0</v>
          </cell>
        </row>
        <row r="436">
          <cell r="A436">
            <v>23600</v>
          </cell>
          <cell r="B436" t="str">
            <v xml:space="preserve">PERNOS EN U GALVANIZADOS D: 8" </v>
          </cell>
          <cell r="C436" t="str">
            <v>U</v>
          </cell>
          <cell r="D436">
            <v>0</v>
          </cell>
          <cell r="E436">
            <v>3.496</v>
          </cell>
          <cell r="F436">
            <v>4.72</v>
          </cell>
        </row>
        <row r="437">
          <cell r="A437">
            <v>23700</v>
          </cell>
          <cell r="B437" t="str">
            <v xml:space="preserve">PERNOS EN U GALVANIZADOS D: 6" </v>
          </cell>
          <cell r="C437" t="str">
            <v>U</v>
          </cell>
          <cell r="D437">
            <v>0</v>
          </cell>
          <cell r="E437">
            <v>3.1179999999999999</v>
          </cell>
          <cell r="F437">
            <v>4.21</v>
          </cell>
        </row>
        <row r="438">
          <cell r="A438">
            <v>23800</v>
          </cell>
          <cell r="B438" t="str">
            <v xml:space="preserve">PERNOS EN U GALVANIZADOS D: 4" </v>
          </cell>
          <cell r="C438" t="str">
            <v>U</v>
          </cell>
          <cell r="D438">
            <v>0</v>
          </cell>
          <cell r="E438">
            <v>1.4830000000000001</v>
          </cell>
          <cell r="F438">
            <v>2</v>
          </cell>
        </row>
        <row r="439">
          <cell r="A439">
            <v>23900</v>
          </cell>
          <cell r="B439" t="str">
            <v>PERNOS EN U GALVANIZADOS D: 3"</v>
          </cell>
          <cell r="C439" t="str">
            <v>U</v>
          </cell>
          <cell r="D439">
            <v>0</v>
          </cell>
          <cell r="E439">
            <v>1.361</v>
          </cell>
          <cell r="F439">
            <v>1.84</v>
          </cell>
        </row>
        <row r="440">
          <cell r="A440">
            <v>24000</v>
          </cell>
          <cell r="B440" t="str">
            <v>STRUT CLAMP  GALVANIZADO D:6</v>
          </cell>
          <cell r="C440" t="str">
            <v>U</v>
          </cell>
          <cell r="D440">
            <v>0</v>
          </cell>
          <cell r="E440">
            <v>1.6870000000000001</v>
          </cell>
          <cell r="F440">
            <v>2.2799999999999998</v>
          </cell>
        </row>
        <row r="441">
          <cell r="A441">
            <v>24100</v>
          </cell>
          <cell r="B441" t="str">
            <v>STRUT CLAMP  GALVANIZADO D:3</v>
          </cell>
          <cell r="C441" t="str">
            <v>U</v>
          </cell>
          <cell r="D441">
            <v>0</v>
          </cell>
          <cell r="E441">
            <v>0.71199999999999997</v>
          </cell>
          <cell r="F441">
            <v>0.96</v>
          </cell>
        </row>
        <row r="442">
          <cell r="A442">
            <v>24200</v>
          </cell>
          <cell r="B442" t="str">
            <v>STRUT CORNER CONNECTORS  2-HOLE</v>
          </cell>
          <cell r="C442" t="str">
            <v>U</v>
          </cell>
          <cell r="D442">
            <v>0</v>
          </cell>
          <cell r="E442">
            <v>2.1000000000000001E-2</v>
          </cell>
          <cell r="F442">
            <v>0.03</v>
          </cell>
        </row>
        <row r="443">
          <cell r="A443">
            <v>24300</v>
          </cell>
          <cell r="B443" t="str">
            <v>STRUT CORNER CONNECTORS  3-HOLE</v>
          </cell>
          <cell r="C443" t="str">
            <v>U</v>
          </cell>
          <cell r="D443">
            <v>0</v>
          </cell>
          <cell r="F443">
            <v>0</v>
          </cell>
        </row>
        <row r="444">
          <cell r="A444">
            <v>24400</v>
          </cell>
          <cell r="B444" t="str">
            <v>WEDGE ANCHORS  (PERNOS DE EXPANSION) 3/8"</v>
          </cell>
          <cell r="C444" t="str">
            <v>U</v>
          </cell>
          <cell r="D444">
            <v>440</v>
          </cell>
          <cell r="E444">
            <v>0.316</v>
          </cell>
          <cell r="F444">
            <v>0.43</v>
          </cell>
        </row>
        <row r="445">
          <cell r="A445">
            <v>24500</v>
          </cell>
          <cell r="B445" t="str">
            <v>DROP-IN  ANCHORS (TACOS DE EXPANSION)3/8"</v>
          </cell>
          <cell r="C445" t="str">
            <v>U</v>
          </cell>
          <cell r="D445">
            <v>0</v>
          </cell>
          <cell r="E445">
            <v>0.253</v>
          </cell>
          <cell r="F445">
            <v>0.34</v>
          </cell>
        </row>
        <row r="446">
          <cell r="A446">
            <v>24600</v>
          </cell>
          <cell r="B446" t="str">
            <v>DROP-IN  ANCHORS (TACOS DE EXPANSION)1/2"</v>
          </cell>
          <cell r="C446" t="str">
            <v>U</v>
          </cell>
          <cell r="D446">
            <v>0</v>
          </cell>
          <cell r="F446">
            <v>0</v>
          </cell>
        </row>
        <row r="447">
          <cell r="A447">
            <v>24700</v>
          </cell>
          <cell r="B447" t="str">
            <v>FLAT WASHER PLATED(ANILLO ) 1/2"</v>
          </cell>
          <cell r="C447" t="str">
            <v>U</v>
          </cell>
          <cell r="D447">
            <v>0</v>
          </cell>
          <cell r="E447">
            <v>5.0999999999999997E-2</v>
          </cell>
          <cell r="F447">
            <v>7.0000000000000007E-2</v>
          </cell>
        </row>
        <row r="448">
          <cell r="A448">
            <v>24800</v>
          </cell>
          <cell r="B448" t="str">
            <v>FLAT WASHER PLATED(ANILLO )3/8"</v>
          </cell>
          <cell r="C448" t="str">
            <v>U</v>
          </cell>
          <cell r="D448">
            <v>440</v>
          </cell>
          <cell r="E448">
            <v>2.1000000000000001E-2</v>
          </cell>
          <cell r="F448">
            <v>0.03</v>
          </cell>
        </row>
        <row r="449">
          <cell r="A449">
            <v>24900</v>
          </cell>
          <cell r="B449" t="str">
            <v>HEX NUTS PLATED (TUERCAS) 1/2"</v>
          </cell>
          <cell r="C449" t="str">
            <v>U</v>
          </cell>
          <cell r="D449">
            <v>0</v>
          </cell>
          <cell r="E449">
            <v>0.45400000000000001</v>
          </cell>
          <cell r="F449">
            <v>0.61</v>
          </cell>
        </row>
        <row r="450">
          <cell r="A450">
            <v>25000</v>
          </cell>
          <cell r="B450" t="str">
            <v>HEX NUTS PLATED (TUERCAS) 3/8"</v>
          </cell>
          <cell r="C450" t="str">
            <v>U</v>
          </cell>
          <cell r="D450">
            <v>440</v>
          </cell>
          <cell r="E450">
            <v>3.1E-2</v>
          </cell>
          <cell r="F450">
            <v>0.04</v>
          </cell>
        </row>
        <row r="451">
          <cell r="A451">
            <v>25100</v>
          </cell>
          <cell r="B451" t="str">
            <v>THREADED ROD 3/8X 6 (VARILLAS ROSCADAS)</v>
          </cell>
          <cell r="C451" t="str">
            <v>MTS</v>
          </cell>
          <cell r="D451">
            <v>10</v>
          </cell>
          <cell r="E451">
            <v>1.1000000000000001</v>
          </cell>
          <cell r="F451">
            <v>1.49</v>
          </cell>
        </row>
        <row r="452">
          <cell r="A452">
            <v>25200</v>
          </cell>
          <cell r="B452" t="str">
            <v>THREADED ROD 1/2X 6 (VARILLAS ROSCADAS)</v>
          </cell>
          <cell r="C452" t="str">
            <v>MTS</v>
          </cell>
          <cell r="D452">
            <v>0</v>
          </cell>
          <cell r="E452">
            <v>2.04</v>
          </cell>
          <cell r="F452">
            <v>2.75</v>
          </cell>
        </row>
        <row r="453">
          <cell r="A453">
            <v>25300</v>
          </cell>
          <cell r="B453" t="str">
            <v>CANAL RANURADO</v>
          </cell>
          <cell r="C453" t="str">
            <v>MTS</v>
          </cell>
          <cell r="D453">
            <v>0</v>
          </cell>
          <cell r="E453">
            <v>2.0409999999999999</v>
          </cell>
          <cell r="F453">
            <v>2.76</v>
          </cell>
        </row>
        <row r="454">
          <cell r="B454" t="str">
            <v>REJILLAS</v>
          </cell>
        </row>
        <row r="455">
          <cell r="A455">
            <v>25405</v>
          </cell>
          <cell r="B455" t="str">
            <v>REJILLA DE ALUMINIO TIPO CC-250x200 MM</v>
          </cell>
          <cell r="C455" t="str">
            <v>U</v>
          </cell>
          <cell r="D455">
            <v>0</v>
          </cell>
          <cell r="F455">
            <v>207.29</v>
          </cell>
        </row>
        <row r="456">
          <cell r="A456">
            <v>25400</v>
          </cell>
          <cell r="B456" t="str">
            <v>REJILLA DE ALUMINIO TIPO CC-200x150 MM</v>
          </cell>
          <cell r="C456" t="str">
            <v>U</v>
          </cell>
          <cell r="D456">
            <v>42</v>
          </cell>
          <cell r="F456">
            <v>50.45</v>
          </cell>
        </row>
        <row r="457">
          <cell r="A457">
            <v>25500</v>
          </cell>
          <cell r="B457" t="str">
            <v>REJILLA DE ALUMINIO TIPO CC-150x110 MM</v>
          </cell>
          <cell r="C457" t="str">
            <v>U</v>
          </cell>
          <cell r="D457">
            <v>6</v>
          </cell>
          <cell r="F457">
            <v>11.19</v>
          </cell>
        </row>
        <row r="458">
          <cell r="A458">
            <v>25600</v>
          </cell>
          <cell r="B458" t="str">
            <v>REJILLA DE ALUMINIO TIPO CC-125x75 MM</v>
          </cell>
          <cell r="C458" t="str">
            <v>U</v>
          </cell>
          <cell r="D458">
            <v>0</v>
          </cell>
          <cell r="F458">
            <v>9.23</v>
          </cell>
        </row>
        <row r="459">
          <cell r="A459">
            <v>25705</v>
          </cell>
          <cell r="B459" t="str">
            <v>REJILLA DE BRONCE T-300x150 MM</v>
          </cell>
          <cell r="C459" t="str">
            <v>U</v>
          </cell>
          <cell r="D459">
            <v>0</v>
          </cell>
          <cell r="F459">
            <v>252.27</v>
          </cell>
        </row>
        <row r="460">
          <cell r="A460">
            <v>25700</v>
          </cell>
          <cell r="B460" t="str">
            <v>REJILLA DE BRONCE T-150x110 MM</v>
          </cell>
          <cell r="C460" t="str">
            <v>U</v>
          </cell>
          <cell r="D460">
            <v>0</v>
          </cell>
          <cell r="F460">
            <v>23.09</v>
          </cell>
        </row>
        <row r="461">
          <cell r="A461">
            <v>25800</v>
          </cell>
          <cell r="B461" t="str">
            <v>REJILLA DE BRONCE T-125x75 MM</v>
          </cell>
          <cell r="C461" t="str">
            <v>U</v>
          </cell>
          <cell r="D461">
            <v>0</v>
          </cell>
          <cell r="F461">
            <v>23.75</v>
          </cell>
        </row>
        <row r="462">
          <cell r="A462" t="str">
            <v>25800-3</v>
          </cell>
          <cell r="B462" t="str">
            <v>TAPÓN DE INSPECCIÓNDE BRONCE TI-150x110 MM</v>
          </cell>
          <cell r="C462" t="str">
            <v>U</v>
          </cell>
          <cell r="D462">
            <v>0</v>
          </cell>
          <cell r="F462">
            <v>71.17</v>
          </cell>
        </row>
        <row r="463">
          <cell r="A463" t="str">
            <v>25800-4</v>
          </cell>
          <cell r="B463" t="str">
            <v>TAPÓN DE INSPECCIÓNDE BRONCE TI-125x75 MM</v>
          </cell>
          <cell r="C463" t="str">
            <v>U</v>
          </cell>
          <cell r="D463">
            <v>0</v>
          </cell>
          <cell r="F463">
            <v>42.23</v>
          </cell>
        </row>
        <row r="464">
          <cell r="A464">
            <v>25900</v>
          </cell>
          <cell r="B464" t="str">
            <v>REJILLA CAR-50x30 CM DE HIERRO FUNDIDO</v>
          </cell>
          <cell r="C464" t="str">
            <v>U</v>
          </cell>
          <cell r="D464">
            <v>0</v>
          </cell>
          <cell r="F464">
            <v>66.709999999999994</v>
          </cell>
        </row>
        <row r="465">
          <cell r="A465">
            <v>25910</v>
          </cell>
          <cell r="B465" t="str">
            <v>REJILLA DE PVC D=6"</v>
          </cell>
          <cell r="C465" t="str">
            <v>U</v>
          </cell>
          <cell r="D465">
            <v>0</v>
          </cell>
          <cell r="F465">
            <v>10.8</v>
          </cell>
        </row>
        <row r="466">
          <cell r="A466">
            <v>25912</v>
          </cell>
          <cell r="B466" t="str">
            <v>REJILLA DE PVC D=4"</v>
          </cell>
          <cell r="C466" t="str">
            <v>U</v>
          </cell>
          <cell r="D466">
            <v>0</v>
          </cell>
          <cell r="F466">
            <v>9</v>
          </cell>
        </row>
        <row r="467">
          <cell r="A467" t="str">
            <v>25912-1</v>
          </cell>
          <cell r="B467" t="str">
            <v>REJILLA DE PVC D=3"</v>
          </cell>
          <cell r="C467" t="str">
            <v>U</v>
          </cell>
          <cell r="D467">
            <v>0</v>
          </cell>
          <cell r="F467">
            <v>4.5</v>
          </cell>
        </row>
        <row r="468">
          <cell r="B468" t="str">
            <v>ACCESORIOS DE AA.LL</v>
          </cell>
        </row>
        <row r="469">
          <cell r="A469">
            <v>26000</v>
          </cell>
          <cell r="B469" t="str">
            <v>YEE PVC  SCHEDULE 40  D: 8"</v>
          </cell>
          <cell r="C469" t="str">
            <v>UNIDAD</v>
          </cell>
          <cell r="D469">
            <v>0</v>
          </cell>
          <cell r="E469">
            <v>32.29</v>
          </cell>
          <cell r="F469">
            <v>43.59</v>
          </cell>
        </row>
        <row r="470">
          <cell r="A470">
            <v>26100</v>
          </cell>
          <cell r="B470" t="str">
            <v>YEE PVC  SCHEDULE 40  D: 6"</v>
          </cell>
          <cell r="C470" t="str">
            <v>UNIDAD</v>
          </cell>
          <cell r="D470">
            <v>0</v>
          </cell>
          <cell r="E470">
            <v>14.31</v>
          </cell>
          <cell r="F470">
            <v>15.12</v>
          </cell>
        </row>
        <row r="471">
          <cell r="A471">
            <v>26200</v>
          </cell>
          <cell r="B471" t="str">
            <v>YEE PVC  SCHEDULE 40  D: 4"</v>
          </cell>
          <cell r="C471" t="str">
            <v>UNIDAD</v>
          </cell>
          <cell r="D471">
            <v>0</v>
          </cell>
          <cell r="E471">
            <v>3.9740000000000002</v>
          </cell>
          <cell r="F471">
            <v>7.2</v>
          </cell>
        </row>
        <row r="472">
          <cell r="A472">
            <v>26300</v>
          </cell>
          <cell r="B472" t="str">
            <v>YEE PVC  SCHEDULE 40  D: 3"</v>
          </cell>
          <cell r="C472" t="str">
            <v>UNIDAD</v>
          </cell>
          <cell r="D472">
            <v>0</v>
          </cell>
          <cell r="E472">
            <v>2.1339999999999999</v>
          </cell>
          <cell r="F472">
            <v>2.88</v>
          </cell>
        </row>
        <row r="473">
          <cell r="A473">
            <v>26400</v>
          </cell>
          <cell r="B473" t="str">
            <v>YEE RED PVC  SCHEDULE 40  D: 6" x 4"</v>
          </cell>
          <cell r="C473" t="str">
            <v>UNIDAD</v>
          </cell>
          <cell r="D473">
            <v>0</v>
          </cell>
          <cell r="E473">
            <v>10.52</v>
          </cell>
          <cell r="F473">
            <v>14.2</v>
          </cell>
        </row>
        <row r="474">
          <cell r="A474">
            <v>26500</v>
          </cell>
          <cell r="B474" t="str">
            <v>YEE RED PVC  SCHEDULE 40  D: 4" x 3"</v>
          </cell>
          <cell r="C474" t="str">
            <v>UNIDAD</v>
          </cell>
          <cell r="D474">
            <v>0</v>
          </cell>
          <cell r="E474">
            <v>3.7250000000000001</v>
          </cell>
          <cell r="F474">
            <v>5.03</v>
          </cell>
        </row>
        <row r="475">
          <cell r="A475">
            <v>26600</v>
          </cell>
          <cell r="B475" t="str">
            <v>CODO PVC SCHEDULE 40 D: 6" x 90</v>
          </cell>
          <cell r="C475" t="str">
            <v>UNIDAD</v>
          </cell>
          <cell r="D475">
            <v>56</v>
          </cell>
          <cell r="E475">
            <v>13.335000000000001</v>
          </cell>
          <cell r="F475">
            <v>18</v>
          </cell>
        </row>
        <row r="476">
          <cell r="A476">
            <v>26700</v>
          </cell>
          <cell r="B476" t="str">
            <v>CODO PVC SCHEDULE 40 D: 4" x 90</v>
          </cell>
          <cell r="C476" t="str">
            <v>UNIDAD</v>
          </cell>
          <cell r="D476">
            <v>12</v>
          </cell>
          <cell r="E476">
            <v>2.1930000000000001</v>
          </cell>
          <cell r="F476">
            <v>2.96</v>
          </cell>
        </row>
        <row r="477">
          <cell r="A477">
            <v>26800</v>
          </cell>
          <cell r="B477" t="str">
            <v>CODO PVC SCHEDULE 40 D: 3" x 90</v>
          </cell>
          <cell r="C477" t="str">
            <v>UNIDAD</v>
          </cell>
          <cell r="D477">
            <v>0</v>
          </cell>
          <cell r="E477">
            <v>1.2190000000000001</v>
          </cell>
          <cell r="F477">
            <v>1.65</v>
          </cell>
        </row>
        <row r="478">
          <cell r="A478">
            <v>26900</v>
          </cell>
          <cell r="B478" t="str">
            <v>CODO PVC SCHEDULE 40 D: 8" x 45</v>
          </cell>
          <cell r="C478" t="str">
            <v>UNIDAD</v>
          </cell>
          <cell r="D478">
            <v>0</v>
          </cell>
          <cell r="E478">
            <v>21.56</v>
          </cell>
          <cell r="F478">
            <v>29.11</v>
          </cell>
        </row>
        <row r="479">
          <cell r="A479">
            <v>27000</v>
          </cell>
          <cell r="B479" t="str">
            <v>CODO PVC SCHEDULE 40 D: 6" x 45</v>
          </cell>
          <cell r="C479" t="str">
            <v>UNIDAD</v>
          </cell>
          <cell r="D479">
            <v>30</v>
          </cell>
          <cell r="E479">
            <v>12.207000000000001</v>
          </cell>
          <cell r="F479">
            <v>16.48</v>
          </cell>
        </row>
        <row r="480">
          <cell r="A480">
            <v>27100</v>
          </cell>
          <cell r="B480" t="str">
            <v>CODO PVC SCHEDULE 40 D: 4" x 45</v>
          </cell>
          <cell r="C480" t="str">
            <v>UNIDAD</v>
          </cell>
          <cell r="D480">
            <v>18</v>
          </cell>
          <cell r="E480">
            <v>1.7470000000000001</v>
          </cell>
          <cell r="F480">
            <v>2.36</v>
          </cell>
        </row>
        <row r="481">
          <cell r="A481">
            <v>27200</v>
          </cell>
          <cell r="B481" t="str">
            <v>CODO PVC SCHEDULE 40 D: 8" x 90</v>
          </cell>
          <cell r="C481" t="str">
            <v>UNIDAD</v>
          </cell>
          <cell r="D481">
            <v>0</v>
          </cell>
          <cell r="E481">
            <v>18.07</v>
          </cell>
          <cell r="F481">
            <v>24.39</v>
          </cell>
        </row>
        <row r="482">
          <cell r="A482">
            <v>27300</v>
          </cell>
          <cell r="B482" t="str">
            <v>BUSHING PVC SCHEDULE 40 D: 8" x 6"</v>
          </cell>
          <cell r="C482" t="str">
            <v>UNIDAD</v>
          </cell>
          <cell r="D482">
            <v>0</v>
          </cell>
          <cell r="E482">
            <v>19.23</v>
          </cell>
          <cell r="F482">
            <v>25.96</v>
          </cell>
        </row>
        <row r="483">
          <cell r="A483">
            <v>27400</v>
          </cell>
          <cell r="B483" t="str">
            <v>BUSHING PVC SCHEDULE 40 D: 6" x 4"</v>
          </cell>
          <cell r="C483" t="str">
            <v>UNIDAD</v>
          </cell>
          <cell r="D483">
            <v>0</v>
          </cell>
          <cell r="E483">
            <v>5.64</v>
          </cell>
          <cell r="F483">
            <v>6.45</v>
          </cell>
        </row>
        <row r="484">
          <cell r="A484">
            <v>27500</v>
          </cell>
          <cell r="B484" t="str">
            <v>BUSHING PVC SCHEDULE 40 D: 4" x 3"</v>
          </cell>
          <cell r="C484" t="str">
            <v>UNIDAD</v>
          </cell>
          <cell r="D484">
            <v>0</v>
          </cell>
          <cell r="E484">
            <v>1.508</v>
          </cell>
          <cell r="F484">
            <v>2.04</v>
          </cell>
        </row>
        <row r="485">
          <cell r="A485">
            <v>27600</v>
          </cell>
          <cell r="B485" t="str">
            <v xml:space="preserve">TEE PVC SCHEDULE 40 D: 3" </v>
          </cell>
          <cell r="C485" t="str">
            <v>UNIDAD</v>
          </cell>
          <cell r="D485">
            <v>0</v>
          </cell>
          <cell r="F485">
            <v>0</v>
          </cell>
        </row>
        <row r="486">
          <cell r="A486">
            <v>27700</v>
          </cell>
          <cell r="B486" t="str">
            <v>UNION PVC SCEDULE 40 D: 8"</v>
          </cell>
          <cell r="C486" t="str">
            <v>UNIDAD</v>
          </cell>
          <cell r="D486">
            <v>0</v>
          </cell>
          <cell r="E486">
            <v>12.252000000000001</v>
          </cell>
          <cell r="F486">
            <v>16.54</v>
          </cell>
        </row>
        <row r="487">
          <cell r="A487">
            <v>27800</v>
          </cell>
          <cell r="B487" t="str">
            <v>UNION PVC SCEDULE 40 D: 6"</v>
          </cell>
          <cell r="C487" t="str">
            <v>UNIDAD</v>
          </cell>
          <cell r="D487">
            <v>0</v>
          </cell>
          <cell r="E487">
            <v>11.393000000000001</v>
          </cell>
          <cell r="F487">
            <v>9.27</v>
          </cell>
        </row>
        <row r="488">
          <cell r="A488">
            <v>27900</v>
          </cell>
          <cell r="B488" t="str">
            <v>UNION PVC SCEDULE 40 D: 4"</v>
          </cell>
          <cell r="C488" t="str">
            <v>UNIDAD</v>
          </cell>
          <cell r="D488">
            <v>0</v>
          </cell>
          <cell r="E488">
            <v>3.4969999999999999</v>
          </cell>
          <cell r="F488">
            <v>3.06</v>
          </cell>
        </row>
        <row r="489">
          <cell r="A489">
            <v>28000</v>
          </cell>
          <cell r="B489" t="str">
            <v>UNION PVC SCEDULE 40 D: 3"</v>
          </cell>
          <cell r="C489" t="str">
            <v>UNIDAD</v>
          </cell>
          <cell r="D489">
            <v>0</v>
          </cell>
          <cell r="E489">
            <v>1.821</v>
          </cell>
          <cell r="F489">
            <v>2.25</v>
          </cell>
        </row>
        <row r="490">
          <cell r="A490">
            <v>28100</v>
          </cell>
          <cell r="B490" t="str">
            <v>OATEY PVC CEMENT-CLEAR (  PEGANTE)</v>
          </cell>
          <cell r="C490" t="str">
            <v>GALON</v>
          </cell>
          <cell r="D490">
            <v>7</v>
          </cell>
          <cell r="E490">
            <v>11.125999999999999</v>
          </cell>
          <cell r="F490">
            <v>15.02</v>
          </cell>
        </row>
        <row r="491">
          <cell r="A491">
            <v>28200</v>
          </cell>
          <cell r="B491" t="str">
            <v>OATEY ALL PURPOSE PVC CEMENT (LIMPIANTE)</v>
          </cell>
          <cell r="C491" t="str">
            <v>GALON</v>
          </cell>
          <cell r="D491">
            <v>6</v>
          </cell>
          <cell r="E491">
            <v>8.5410000000000004</v>
          </cell>
          <cell r="F491">
            <v>11.53</v>
          </cell>
        </row>
        <row r="492">
          <cell r="A492">
            <v>28300</v>
          </cell>
          <cell r="B492" t="str">
            <v>TEFLON EN CINTA</v>
          </cell>
          <cell r="C492" t="str">
            <v>UNIDAD</v>
          </cell>
          <cell r="D492">
            <v>0</v>
          </cell>
          <cell r="E492">
            <v>1.554</v>
          </cell>
          <cell r="F492">
            <v>2.1</v>
          </cell>
        </row>
        <row r="493">
          <cell r="A493">
            <v>28400</v>
          </cell>
          <cell r="B493" t="str">
            <v>ADAPTADOR HILO EXTERIOR ROSC /PEG D: 3"</v>
          </cell>
          <cell r="C493" t="str">
            <v>U</v>
          </cell>
          <cell r="D493">
            <v>0</v>
          </cell>
          <cell r="E493">
            <v>7.45</v>
          </cell>
          <cell r="F493">
            <v>10.06</v>
          </cell>
        </row>
        <row r="494">
          <cell r="A494">
            <v>28500</v>
          </cell>
          <cell r="B494" t="str">
            <v>UNION UNIVERSAL PVC D=3"</v>
          </cell>
          <cell r="C494" t="str">
            <v>U</v>
          </cell>
          <cell r="D494">
            <v>0</v>
          </cell>
          <cell r="E494">
            <v>15.2</v>
          </cell>
          <cell r="F494">
            <v>20.52</v>
          </cell>
        </row>
        <row r="495">
          <cell r="A495">
            <v>28600</v>
          </cell>
          <cell r="B495" t="str">
            <v>VALV DE COMPUERTA D: 3"</v>
          </cell>
          <cell r="C495" t="str">
            <v>U</v>
          </cell>
          <cell r="D495">
            <v>0</v>
          </cell>
          <cell r="F495">
            <v>151.19999999999999</v>
          </cell>
        </row>
        <row r="496">
          <cell r="A496">
            <v>28700</v>
          </cell>
          <cell r="B496" t="str">
            <v>VALV CHECK D: 3"</v>
          </cell>
          <cell r="C496" t="str">
            <v>U</v>
          </cell>
          <cell r="D496">
            <v>0</v>
          </cell>
          <cell r="F496">
            <v>157.5</v>
          </cell>
        </row>
        <row r="497">
          <cell r="A497">
            <v>28702</v>
          </cell>
          <cell r="B497" t="str">
            <v>Bomba electrosumergible 2,8Kw (3,7HP) Flygt 80gpm</v>
          </cell>
          <cell r="C497" t="str">
            <v>U</v>
          </cell>
          <cell r="D497">
            <v>0</v>
          </cell>
          <cell r="F497">
            <v>1150</v>
          </cell>
        </row>
        <row r="498">
          <cell r="A498">
            <v>28703</v>
          </cell>
          <cell r="B498" t="str">
            <v>Tablero eléctrico con 2 arrancadores para bombas de 2,8Kw</v>
          </cell>
          <cell r="C498" t="str">
            <v>U</v>
          </cell>
          <cell r="D498">
            <v>0</v>
          </cell>
          <cell r="F498">
            <v>1950</v>
          </cell>
        </row>
        <row r="499">
          <cell r="A499">
            <v>28704</v>
          </cell>
          <cell r="B499" t="str">
            <v>Reguladores de nivel #5828803</v>
          </cell>
          <cell r="C499" t="str">
            <v>glb</v>
          </cell>
          <cell r="D499">
            <v>0</v>
          </cell>
          <cell r="F499">
            <v>380</v>
          </cell>
        </row>
        <row r="502">
          <cell r="A502" t="str">
            <v>28800-001</v>
          </cell>
          <cell r="B502" t="str">
            <v>TUBERÍA U/Z D=400mm 1.25 mpa</v>
          </cell>
          <cell r="C502" t="str">
            <v>ML</v>
          </cell>
          <cell r="D502">
            <v>60</v>
          </cell>
          <cell r="F502">
            <v>170.1</v>
          </cell>
        </row>
        <row r="506">
          <cell r="A506">
            <v>28800</v>
          </cell>
          <cell r="B506" t="str">
            <v>TAPON REGISTRO PVC SCHEDULE 40 D: 8"</v>
          </cell>
          <cell r="C506" t="str">
            <v>UNIDAD</v>
          </cell>
          <cell r="D506">
            <v>0</v>
          </cell>
          <cell r="E506">
            <v>55.884</v>
          </cell>
          <cell r="F506">
            <v>75.44</v>
          </cell>
        </row>
        <row r="507">
          <cell r="A507">
            <v>28900</v>
          </cell>
          <cell r="B507" t="str">
            <v>TAPON REGISTRO PVC SCHEDULE 40 D: 6"</v>
          </cell>
          <cell r="C507" t="str">
            <v>UNIDAD</v>
          </cell>
          <cell r="D507">
            <v>0</v>
          </cell>
          <cell r="E507">
            <v>8.8520000000000003</v>
          </cell>
          <cell r="F507">
            <v>8.51</v>
          </cell>
        </row>
        <row r="508">
          <cell r="A508">
            <v>29000</v>
          </cell>
          <cell r="B508" t="str">
            <v>TAPON REGISTRO PVC SCHEDULE 40 D: 4"</v>
          </cell>
          <cell r="C508" t="str">
            <v>UNIDAD</v>
          </cell>
          <cell r="D508">
            <v>0</v>
          </cell>
          <cell r="E508">
            <v>3.3460000000000001</v>
          </cell>
          <cell r="F508">
            <v>4.5199999999999996</v>
          </cell>
        </row>
        <row r="509">
          <cell r="A509">
            <v>29100</v>
          </cell>
          <cell r="B509" t="str">
            <v>TAPON REGISTRO PVC SCHEDULE 40 D: 3"</v>
          </cell>
          <cell r="C509" t="str">
            <v>UNIDAD</v>
          </cell>
          <cell r="D509">
            <v>0</v>
          </cell>
          <cell r="E509">
            <v>1.74</v>
          </cell>
          <cell r="F509">
            <v>2.35</v>
          </cell>
        </row>
        <row r="511">
          <cell r="B511" t="str">
            <v>MATERIAL DEL SISTEMA CONTRA INCENDIOS</v>
          </cell>
        </row>
        <row r="512">
          <cell r="A512">
            <v>29202</v>
          </cell>
          <cell r="B512" t="str">
            <v xml:space="preserve">TUBO  SCH 40  A53 D: 1 " </v>
          </cell>
          <cell r="C512" t="str">
            <v>M</v>
          </cell>
          <cell r="D512">
            <v>624</v>
          </cell>
          <cell r="E512">
            <v>3.01</v>
          </cell>
          <cell r="F512">
            <v>4.03</v>
          </cell>
        </row>
        <row r="513">
          <cell r="A513">
            <v>29200</v>
          </cell>
          <cell r="B513" t="str">
            <v xml:space="preserve">TUBO  SCH 40  A53 D: 1-1/4 " </v>
          </cell>
          <cell r="C513" t="str">
            <v>M</v>
          </cell>
          <cell r="D513">
            <v>0</v>
          </cell>
          <cell r="E513">
            <v>4.17</v>
          </cell>
          <cell r="F513">
            <v>0</v>
          </cell>
        </row>
        <row r="514">
          <cell r="A514">
            <v>29300</v>
          </cell>
          <cell r="B514" t="str">
            <v xml:space="preserve">TUBO  SCH 40  A53 D: 1-1/2 " </v>
          </cell>
          <cell r="C514" t="str">
            <v>M</v>
          </cell>
          <cell r="D514">
            <v>414</v>
          </cell>
          <cell r="E514">
            <v>4.59</v>
          </cell>
          <cell r="F514">
            <v>6.55</v>
          </cell>
        </row>
        <row r="515">
          <cell r="A515">
            <v>29302</v>
          </cell>
          <cell r="B515" t="str">
            <v xml:space="preserve">TUBO  SCH 40  A53 D: 2 " </v>
          </cell>
          <cell r="C515" t="str">
            <v>M</v>
          </cell>
          <cell r="D515">
            <v>666</v>
          </cell>
          <cell r="E515">
            <v>6.41</v>
          </cell>
          <cell r="F515">
            <v>8.2799999999999994</v>
          </cell>
        </row>
        <row r="516">
          <cell r="A516">
            <v>29400</v>
          </cell>
          <cell r="B516" t="str">
            <v xml:space="preserve">TUBO  SCH 40  A53 D: 2-1/2 " </v>
          </cell>
          <cell r="C516" t="str">
            <v>M</v>
          </cell>
          <cell r="D516">
            <v>2172</v>
          </cell>
          <cell r="E516">
            <v>10.27</v>
          </cell>
          <cell r="F516">
            <v>13.69</v>
          </cell>
        </row>
        <row r="517">
          <cell r="A517">
            <v>29500</v>
          </cell>
          <cell r="B517" t="str">
            <v xml:space="preserve">TUBO  SCH 40  A53 D: 3 " </v>
          </cell>
          <cell r="C517" t="str">
            <v>M</v>
          </cell>
          <cell r="D517">
            <v>54</v>
          </cell>
          <cell r="E517">
            <v>13.47</v>
          </cell>
          <cell r="F517">
            <v>17.55</v>
          </cell>
        </row>
        <row r="518">
          <cell r="A518">
            <v>29600</v>
          </cell>
          <cell r="B518" t="str">
            <v xml:space="preserve">TUBO  SCH 40  A53 D: 4 " </v>
          </cell>
          <cell r="C518" t="str">
            <v>M</v>
          </cell>
          <cell r="D518">
            <v>438</v>
          </cell>
          <cell r="E518">
            <v>19.989999999999998</v>
          </cell>
          <cell r="F518">
            <v>23.24</v>
          </cell>
        </row>
        <row r="519">
          <cell r="A519">
            <v>29700</v>
          </cell>
          <cell r="B519" t="str">
            <v xml:space="preserve">TUBO  SCH 40  A53 D: 6 " </v>
          </cell>
          <cell r="C519" t="str">
            <v>M</v>
          </cell>
          <cell r="D519">
            <v>166</v>
          </cell>
          <cell r="E519">
            <v>37.130000000000003</v>
          </cell>
          <cell r="F519">
            <v>43.41</v>
          </cell>
        </row>
        <row r="520">
          <cell r="D520">
            <v>4534</v>
          </cell>
        </row>
        <row r="521">
          <cell r="B521" t="str">
            <v>SOPORTERIA</v>
          </cell>
        </row>
        <row r="522">
          <cell r="A522">
            <v>29800</v>
          </cell>
          <cell r="B522" t="str">
            <v xml:space="preserve">SOPORTES T/ESTRIBO  GALV D: 4" </v>
          </cell>
          <cell r="C522" t="str">
            <v>U</v>
          </cell>
          <cell r="D522">
            <v>54</v>
          </cell>
          <cell r="E522">
            <v>0.54</v>
          </cell>
          <cell r="F522">
            <v>0.73</v>
          </cell>
        </row>
        <row r="523">
          <cell r="A523">
            <v>29900</v>
          </cell>
          <cell r="B523" t="str">
            <v xml:space="preserve">SOPORTES T/P GALV D: 3" </v>
          </cell>
          <cell r="C523" t="str">
            <v>U</v>
          </cell>
          <cell r="D523">
            <v>24</v>
          </cell>
          <cell r="E523">
            <v>0.4</v>
          </cell>
          <cell r="F523">
            <v>0.54</v>
          </cell>
        </row>
        <row r="524">
          <cell r="A524">
            <v>30000</v>
          </cell>
          <cell r="B524" t="str">
            <v xml:space="preserve">SOPORTES T/P GALV D: 2-1/2" </v>
          </cell>
          <cell r="C524" t="str">
            <v>U</v>
          </cell>
          <cell r="D524">
            <v>350</v>
          </cell>
          <cell r="E524">
            <v>0.4</v>
          </cell>
          <cell r="F524">
            <v>0.54</v>
          </cell>
        </row>
        <row r="525">
          <cell r="A525">
            <v>30000</v>
          </cell>
          <cell r="B525" t="str">
            <v xml:space="preserve">SOPORTES T/P GALV D: 2" </v>
          </cell>
          <cell r="C525" t="str">
            <v>U</v>
          </cell>
          <cell r="D525">
            <v>224</v>
          </cell>
          <cell r="E525">
            <v>0.23</v>
          </cell>
          <cell r="F525">
            <v>0.31</v>
          </cell>
        </row>
        <row r="526">
          <cell r="A526">
            <v>30100</v>
          </cell>
          <cell r="B526" t="str">
            <v xml:space="preserve">SOPORTES T/P GALV D: 1-1/2" </v>
          </cell>
          <cell r="C526" t="str">
            <v>U</v>
          </cell>
          <cell r="D526">
            <v>100</v>
          </cell>
          <cell r="E526">
            <v>0.22</v>
          </cell>
          <cell r="F526">
            <v>0.3</v>
          </cell>
        </row>
        <row r="527">
          <cell r="A527" t="str">
            <v>30100-1</v>
          </cell>
          <cell r="B527" t="str">
            <v xml:space="preserve">SOPORTES T/P GALV D: 1" </v>
          </cell>
          <cell r="C527" t="str">
            <v>U</v>
          </cell>
          <cell r="D527">
            <v>550</v>
          </cell>
          <cell r="E527">
            <v>0.2</v>
          </cell>
          <cell r="F527">
            <v>0.27</v>
          </cell>
        </row>
        <row r="528">
          <cell r="A528">
            <v>30200</v>
          </cell>
          <cell r="B528" t="str">
            <v>PERNOS EN U GALV D: 6"</v>
          </cell>
          <cell r="C528" t="str">
            <v>U</v>
          </cell>
          <cell r="D528">
            <v>40</v>
          </cell>
          <cell r="E528">
            <v>3.98</v>
          </cell>
          <cell r="F528">
            <v>5.37</v>
          </cell>
        </row>
        <row r="529">
          <cell r="A529">
            <v>30300</v>
          </cell>
          <cell r="B529" t="str">
            <v>PERNOS EN U GALV D: 4"</v>
          </cell>
          <cell r="C529" t="str">
            <v>U</v>
          </cell>
          <cell r="D529">
            <v>50</v>
          </cell>
          <cell r="E529">
            <v>1.86</v>
          </cell>
          <cell r="F529">
            <v>2.5099999999999998</v>
          </cell>
        </row>
        <row r="530">
          <cell r="A530">
            <v>30400</v>
          </cell>
          <cell r="B530" t="str">
            <v>PERNOS EN U GALV D: 2-1/2"</v>
          </cell>
          <cell r="C530" t="str">
            <v>U</v>
          </cell>
          <cell r="D530">
            <v>30</v>
          </cell>
          <cell r="E530">
            <v>1.51</v>
          </cell>
          <cell r="F530">
            <v>2.04</v>
          </cell>
        </row>
        <row r="531">
          <cell r="A531">
            <v>30500</v>
          </cell>
          <cell r="B531" t="str">
            <v>STRUT CLAMPS GALV D: 6</v>
          </cell>
          <cell r="C531" t="str">
            <v>U</v>
          </cell>
          <cell r="D531">
            <v>0</v>
          </cell>
          <cell r="E531">
            <v>0</v>
          </cell>
          <cell r="F531">
            <v>0</v>
          </cell>
        </row>
        <row r="532">
          <cell r="A532">
            <v>30600</v>
          </cell>
          <cell r="B532" t="str">
            <v>STRUT CLAMPS GALV D: 4</v>
          </cell>
          <cell r="C532" t="str">
            <v>U</v>
          </cell>
          <cell r="D532">
            <v>0</v>
          </cell>
          <cell r="E532">
            <v>0</v>
          </cell>
          <cell r="F532">
            <v>0</v>
          </cell>
        </row>
        <row r="533">
          <cell r="A533">
            <v>30700</v>
          </cell>
          <cell r="B533" t="str">
            <v>PERNO DE EXPANSION  3/8</v>
          </cell>
          <cell r="C533" t="str">
            <v>U</v>
          </cell>
          <cell r="D533">
            <v>450</v>
          </cell>
          <cell r="E533">
            <v>0.33</v>
          </cell>
          <cell r="F533">
            <v>0.45</v>
          </cell>
        </row>
        <row r="534">
          <cell r="A534">
            <v>30800</v>
          </cell>
          <cell r="B534" t="str">
            <v>TACOS DE EXPANSION 3/8</v>
          </cell>
          <cell r="C534" t="str">
            <v>U</v>
          </cell>
          <cell r="D534">
            <v>250</v>
          </cell>
          <cell r="E534">
            <v>0.253</v>
          </cell>
          <cell r="F534">
            <v>0.34</v>
          </cell>
        </row>
        <row r="535">
          <cell r="A535">
            <v>30900</v>
          </cell>
          <cell r="B535" t="str">
            <v>TACOS DE EXPANSION 1/2</v>
          </cell>
          <cell r="C535" t="str">
            <v>U</v>
          </cell>
          <cell r="D535">
            <v>500</v>
          </cell>
          <cell r="E535">
            <v>0.45400000000000001</v>
          </cell>
          <cell r="F535">
            <v>0.61</v>
          </cell>
        </row>
        <row r="536">
          <cell r="A536">
            <v>31000</v>
          </cell>
          <cell r="B536" t="str">
            <v>CANAL RANURADO</v>
          </cell>
          <cell r="C536" t="str">
            <v>U</v>
          </cell>
          <cell r="D536">
            <v>100</v>
          </cell>
          <cell r="E536">
            <v>15.75</v>
          </cell>
          <cell r="F536">
            <v>21.26</v>
          </cell>
        </row>
        <row r="537">
          <cell r="A537">
            <v>31100</v>
          </cell>
          <cell r="B537" t="str">
            <v>VARILLA ROSCADA 3/8</v>
          </cell>
          <cell r="C537" t="str">
            <v>U</v>
          </cell>
          <cell r="D537">
            <v>1500</v>
          </cell>
          <cell r="E537">
            <v>1.512</v>
          </cell>
          <cell r="F537">
            <v>2.04</v>
          </cell>
        </row>
        <row r="538">
          <cell r="A538">
            <v>31205</v>
          </cell>
          <cell r="B538" t="str">
            <v>SOPORTE</v>
          </cell>
          <cell r="C538" t="str">
            <v>U</v>
          </cell>
          <cell r="D538">
            <v>1422</v>
          </cell>
          <cell r="F538">
            <v>4.6900984528832632</v>
          </cell>
        </row>
        <row r="540">
          <cell r="B540" t="str">
            <v>ACCESORIOS</v>
          </cell>
        </row>
        <row r="541">
          <cell r="A541">
            <v>31300</v>
          </cell>
          <cell r="B541" t="str">
            <v>ACOPLAMIENTO RIGIDO FIRELOCK  D: 6  (VICTAULIC)</v>
          </cell>
          <cell r="C541" t="str">
            <v>UNIDAD</v>
          </cell>
          <cell r="D541">
            <v>36</v>
          </cell>
          <cell r="E541">
            <v>8.24</v>
          </cell>
          <cell r="F541">
            <v>28.32</v>
          </cell>
        </row>
        <row r="542">
          <cell r="A542">
            <v>31400</v>
          </cell>
          <cell r="B542" t="str">
            <v>ACOPLAMIENTO RIGIDO FIRELOCK  D: 4  (VICTAULIC)</v>
          </cell>
          <cell r="C542" t="str">
            <v>UNIDAD</v>
          </cell>
          <cell r="D542">
            <v>78</v>
          </cell>
          <cell r="E542">
            <v>4.7699999999999996</v>
          </cell>
          <cell r="F542">
            <v>19.57</v>
          </cell>
        </row>
        <row r="543">
          <cell r="A543">
            <v>31500</v>
          </cell>
          <cell r="B543" t="str">
            <v>ACOPLAMIENTO RIGIDO FIRELOCK  D: 3  (VICTAULIC)</v>
          </cell>
          <cell r="C543" t="str">
            <v>UNIDAD</v>
          </cell>
          <cell r="D543">
            <v>50</v>
          </cell>
          <cell r="E543">
            <v>3.35</v>
          </cell>
          <cell r="F543">
            <v>19.57</v>
          </cell>
        </row>
        <row r="544">
          <cell r="A544">
            <v>31600</v>
          </cell>
          <cell r="B544" t="str">
            <v>ACOPLAMIENTO RIGIDO FIRELOCK  D: 2-1/2  (VICTAULIC)</v>
          </cell>
          <cell r="C544" t="str">
            <v>UNIDAD</v>
          </cell>
          <cell r="D544">
            <v>200</v>
          </cell>
          <cell r="E544">
            <v>2.88</v>
          </cell>
          <cell r="F544">
            <v>19.57</v>
          </cell>
        </row>
        <row r="545">
          <cell r="A545" t="str">
            <v>31600-1</v>
          </cell>
          <cell r="B545" t="str">
            <v>ACOPLAMIENTO RIGIDO FIRELOCK  D: 2  (VICTAULIC)</v>
          </cell>
          <cell r="C545" t="str">
            <v>UNIDAD</v>
          </cell>
          <cell r="D545">
            <v>4</v>
          </cell>
          <cell r="E545">
            <v>2.5</v>
          </cell>
          <cell r="F545">
            <v>10.08</v>
          </cell>
        </row>
        <row r="546">
          <cell r="A546">
            <v>31800</v>
          </cell>
          <cell r="B546" t="str">
            <v>CODO RANURADO H/N D: 6" x 90</v>
          </cell>
          <cell r="C546" t="str">
            <v>UNIDAD</v>
          </cell>
          <cell r="D546">
            <v>5</v>
          </cell>
          <cell r="E546">
            <v>37.82</v>
          </cell>
          <cell r="F546">
            <v>20.63</v>
          </cell>
        </row>
        <row r="547">
          <cell r="A547">
            <v>31900</v>
          </cell>
          <cell r="B547" t="str">
            <v>CODO RANURADO H/N D: 4" x 90</v>
          </cell>
          <cell r="C547" t="str">
            <v>UNIDAD</v>
          </cell>
          <cell r="D547">
            <v>22</v>
          </cell>
          <cell r="E547">
            <v>13.36</v>
          </cell>
          <cell r="F547">
            <v>7.19</v>
          </cell>
        </row>
        <row r="548">
          <cell r="A548">
            <v>32000</v>
          </cell>
          <cell r="B548" t="str">
            <v>CODO RANURADO H/N D: 3" x 90</v>
          </cell>
          <cell r="C548" t="str">
            <v>UNIDAD</v>
          </cell>
          <cell r="D548">
            <v>30</v>
          </cell>
          <cell r="E548">
            <v>12.26</v>
          </cell>
          <cell r="F548">
            <v>5.47</v>
          </cell>
        </row>
        <row r="549">
          <cell r="A549">
            <v>32100</v>
          </cell>
          <cell r="B549" t="str">
            <v>CODO RANURADO H/N D: 2-1/2 x 90</v>
          </cell>
          <cell r="C549" t="str">
            <v>UNIDAD</v>
          </cell>
          <cell r="D549">
            <v>78</v>
          </cell>
          <cell r="E549">
            <v>6.61</v>
          </cell>
          <cell r="F549">
            <v>4.87</v>
          </cell>
        </row>
        <row r="550">
          <cell r="A550">
            <v>32200</v>
          </cell>
          <cell r="B550" t="str">
            <v>CODO RANURADO H/N D: 6" x 45</v>
          </cell>
          <cell r="C550" t="str">
            <v>UNIDAD</v>
          </cell>
          <cell r="D550">
            <v>0</v>
          </cell>
          <cell r="E550">
            <v>0</v>
          </cell>
          <cell r="F550">
            <v>0</v>
          </cell>
        </row>
        <row r="551">
          <cell r="A551">
            <v>32300</v>
          </cell>
          <cell r="B551" t="str">
            <v>CODO RANURADO H/N D: 4" x 45</v>
          </cell>
          <cell r="C551" t="str">
            <v>UNIDAD</v>
          </cell>
          <cell r="D551">
            <v>0</v>
          </cell>
          <cell r="E551">
            <v>0</v>
          </cell>
          <cell r="F551">
            <v>0</v>
          </cell>
        </row>
        <row r="552">
          <cell r="A552">
            <v>32400</v>
          </cell>
          <cell r="B552" t="str">
            <v>CODO RANURADO H/N D: 3" x 45</v>
          </cell>
          <cell r="C552" t="str">
            <v>UNIDAD</v>
          </cell>
          <cell r="D552">
            <v>8</v>
          </cell>
          <cell r="E552">
            <v>12.26</v>
          </cell>
          <cell r="F552">
            <v>12.56</v>
          </cell>
        </row>
        <row r="553">
          <cell r="A553">
            <v>32500</v>
          </cell>
          <cell r="B553" t="str">
            <v>CODO RANURADO H/N D: 2-1/2" x 45</v>
          </cell>
          <cell r="C553" t="str">
            <v>UNIDAD</v>
          </cell>
          <cell r="D553">
            <v>8</v>
          </cell>
          <cell r="E553">
            <v>6.91</v>
          </cell>
          <cell r="F553">
            <v>9.44</v>
          </cell>
        </row>
        <row r="554">
          <cell r="A554">
            <v>32800</v>
          </cell>
          <cell r="B554" t="str">
            <v>REDUCCION DE ACERO NEGRO RANURADO D: 3" x 2-1/2"</v>
          </cell>
          <cell r="C554" t="str">
            <v>UNIDAD</v>
          </cell>
          <cell r="D554">
            <v>10</v>
          </cell>
          <cell r="E554">
            <v>9.6999999999999993</v>
          </cell>
          <cell r="F554">
            <v>7.19</v>
          </cell>
        </row>
        <row r="555">
          <cell r="A555">
            <v>32900</v>
          </cell>
          <cell r="B555" t="str">
            <v>REDUCCION DE ACERO NEGRO RANURADO D: 4" x 2-1/2"</v>
          </cell>
          <cell r="C555" t="str">
            <v>UNIDAD</v>
          </cell>
          <cell r="D555">
            <v>10</v>
          </cell>
          <cell r="E555">
            <v>11.74</v>
          </cell>
          <cell r="F555">
            <v>13.31</v>
          </cell>
        </row>
        <row r="556">
          <cell r="A556">
            <v>33000</v>
          </cell>
          <cell r="B556" t="str">
            <v>REDUCCION DE ACERO NEGRO RANURADO D: 4" x 3"</v>
          </cell>
          <cell r="C556" t="str">
            <v>UNIDAD</v>
          </cell>
          <cell r="D556">
            <v>10</v>
          </cell>
          <cell r="E556">
            <v>11.74</v>
          </cell>
          <cell r="F556">
            <v>13.31</v>
          </cell>
        </row>
        <row r="557">
          <cell r="A557">
            <v>33100</v>
          </cell>
          <cell r="B557" t="str">
            <v>REDUCCION DE ACERO NEGRO RANURADO D: 6" x 4"</v>
          </cell>
          <cell r="C557" t="str">
            <v>UNIDAD</v>
          </cell>
          <cell r="D557">
            <v>2</v>
          </cell>
          <cell r="E557">
            <v>18.97</v>
          </cell>
          <cell r="F557">
            <v>30.24</v>
          </cell>
        </row>
        <row r="558">
          <cell r="A558" t="str">
            <v>33100-1</v>
          </cell>
          <cell r="B558" t="str">
            <v>REDUCCION DE ACERO NEGRO RANURADO D: 6" x 2"</v>
          </cell>
          <cell r="C558" t="str">
            <v>UNIDAD</v>
          </cell>
          <cell r="D558">
            <v>0</v>
          </cell>
          <cell r="E558">
            <v>21.79</v>
          </cell>
          <cell r="F558">
            <v>30.24</v>
          </cell>
        </row>
        <row r="559">
          <cell r="A559">
            <v>33200</v>
          </cell>
          <cell r="B559" t="str">
            <v>REDUCCION DE ACERO NEGRO ROSC D: 2-1/2"x 2"</v>
          </cell>
          <cell r="C559" t="str">
            <v>UNIDAD</v>
          </cell>
          <cell r="D559">
            <v>32</v>
          </cell>
          <cell r="E559">
            <v>5.66</v>
          </cell>
          <cell r="F559">
            <v>4.58</v>
          </cell>
        </row>
        <row r="560">
          <cell r="A560">
            <v>33300</v>
          </cell>
          <cell r="B560" t="str">
            <v>REDUCCION DE ACERO NEGRO ROSC D: 2-1/2" x 1-1/2"</v>
          </cell>
          <cell r="C560" t="str">
            <v>UNIDAD</v>
          </cell>
          <cell r="D560">
            <v>11</v>
          </cell>
          <cell r="E560">
            <v>6.59</v>
          </cell>
          <cell r="F560">
            <v>3.72</v>
          </cell>
        </row>
        <row r="561">
          <cell r="A561" t="str">
            <v>33300-1</v>
          </cell>
          <cell r="B561" t="str">
            <v>REDUCCION DE ACERO NEGRO ROSC D: 2-1/2" x 1"</v>
          </cell>
          <cell r="C561" t="str">
            <v>UNIDAD</v>
          </cell>
          <cell r="D561">
            <v>468</v>
          </cell>
          <cell r="E561">
            <v>6.45</v>
          </cell>
          <cell r="F561">
            <v>3</v>
          </cell>
        </row>
        <row r="562">
          <cell r="A562" t="str">
            <v>33300-2</v>
          </cell>
          <cell r="B562" t="str">
            <v>REDUCCION DE ACERO NEGRO ROSC D: 2" x 1-1/2"</v>
          </cell>
          <cell r="C562" t="str">
            <v>UNIDAD</v>
          </cell>
          <cell r="D562">
            <v>32</v>
          </cell>
          <cell r="E562">
            <v>2.2200000000000002</v>
          </cell>
          <cell r="F562">
            <v>1.76</v>
          </cell>
        </row>
        <row r="563">
          <cell r="A563" t="str">
            <v>33300-3</v>
          </cell>
          <cell r="B563" t="str">
            <v>REDUCCION DE ACERO NEGRO ROSC D: 2" x 1"</v>
          </cell>
          <cell r="C563" t="str">
            <v>UNIDAD</v>
          </cell>
          <cell r="D563">
            <v>164</v>
          </cell>
          <cell r="E563">
            <v>2.4</v>
          </cell>
          <cell r="F563">
            <v>1.69</v>
          </cell>
        </row>
        <row r="564">
          <cell r="A564" t="str">
            <v>33300-4</v>
          </cell>
          <cell r="B564" t="str">
            <v>REDUCCION DE ACERO NEGRO ROSC D: 1-1/2" x 1"</v>
          </cell>
          <cell r="C564" t="str">
            <v>UNIDAD</v>
          </cell>
          <cell r="D564">
            <v>128</v>
          </cell>
          <cell r="E564">
            <v>1.77</v>
          </cell>
          <cell r="F564">
            <v>1.1599999999999999</v>
          </cell>
        </row>
        <row r="565">
          <cell r="A565" t="str">
            <v>33300-5</v>
          </cell>
          <cell r="B565" t="str">
            <v>REDUCCION DE ACERO NEGRO ROSC D: 1-1/2" x 1/2"</v>
          </cell>
          <cell r="C565" t="str">
            <v>UNIDAD</v>
          </cell>
          <cell r="D565">
            <v>0</v>
          </cell>
          <cell r="E565">
            <v>1.77</v>
          </cell>
          <cell r="F565">
            <v>1.37</v>
          </cell>
        </row>
        <row r="566">
          <cell r="A566" t="str">
            <v>33300-6</v>
          </cell>
          <cell r="B566" t="str">
            <v>REDUCCION DE ACERO NEGRO ROSC D: 1" x 1/2"</v>
          </cell>
          <cell r="C566" t="str">
            <v>UNIDAD</v>
          </cell>
          <cell r="D566">
            <v>756</v>
          </cell>
          <cell r="E566">
            <v>0.97</v>
          </cell>
          <cell r="F566">
            <v>0.59</v>
          </cell>
        </row>
        <row r="567">
          <cell r="A567">
            <v>33400</v>
          </cell>
          <cell r="B567" t="str">
            <v>TEE DE ACERO NEGRO RANURADA  D: 6"</v>
          </cell>
          <cell r="C567" t="str">
            <v>UNIDAD</v>
          </cell>
          <cell r="D567">
            <v>1</v>
          </cell>
          <cell r="E567">
            <v>61.48</v>
          </cell>
          <cell r="F567">
            <v>70.12</v>
          </cell>
        </row>
        <row r="568">
          <cell r="A568">
            <v>33500</v>
          </cell>
          <cell r="B568" t="str">
            <v>TEE DE ACERO NEGRO RANURADA  D: 4"</v>
          </cell>
          <cell r="C568" t="str">
            <v>UNIDAD</v>
          </cell>
          <cell r="D568">
            <v>14</v>
          </cell>
          <cell r="E568">
            <v>22.66</v>
          </cell>
          <cell r="F568">
            <v>29.68</v>
          </cell>
        </row>
        <row r="569">
          <cell r="A569">
            <v>33628</v>
          </cell>
          <cell r="B569" t="str">
            <v>TEE DE ACERO NEGRO RANURADA D=3"</v>
          </cell>
          <cell r="C569" t="str">
            <v>U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33600</v>
          </cell>
          <cell r="B570" t="str">
            <v xml:space="preserve">TEE DE ACERO NEGRO RANURADA D: 2-1/2" </v>
          </cell>
          <cell r="C570" t="str">
            <v>UNIDAD</v>
          </cell>
          <cell r="D570">
            <v>2</v>
          </cell>
          <cell r="E570">
            <v>10.64</v>
          </cell>
          <cell r="F570">
            <v>5.14</v>
          </cell>
        </row>
        <row r="571">
          <cell r="A571">
            <v>33630</v>
          </cell>
          <cell r="B571" t="str">
            <v>TEE DE ACERO NEGRO RANURADA D=2"</v>
          </cell>
          <cell r="C571" t="str">
            <v>U</v>
          </cell>
          <cell r="D571">
            <v>0</v>
          </cell>
          <cell r="E571">
            <v>0</v>
          </cell>
          <cell r="F571">
            <v>3.73</v>
          </cell>
        </row>
        <row r="572">
          <cell r="A572" t="str">
            <v>33630-1</v>
          </cell>
          <cell r="B572" t="str">
            <v>TEE DE ACERO NEGRO ROSCADA D=2-1/2"</v>
          </cell>
          <cell r="C572" t="str">
            <v>U</v>
          </cell>
          <cell r="D572">
            <v>479</v>
          </cell>
          <cell r="E572">
            <v>8.9700000000000006</v>
          </cell>
          <cell r="F572">
            <v>5.14</v>
          </cell>
        </row>
        <row r="573">
          <cell r="A573" t="str">
            <v>33630-2</v>
          </cell>
          <cell r="B573" t="str">
            <v>TEE DE ACERO NEGRO ROSCADA D=2"</v>
          </cell>
          <cell r="C573" t="str">
            <v>U</v>
          </cell>
          <cell r="D573">
            <v>160</v>
          </cell>
          <cell r="E573">
            <v>4.3600000000000003</v>
          </cell>
          <cell r="F573">
            <v>3.73</v>
          </cell>
        </row>
        <row r="574">
          <cell r="A574" t="str">
            <v>33630-3</v>
          </cell>
          <cell r="B574" t="str">
            <v>TEE DE ACERO NEGRO ROSCADA D=1-1/2"</v>
          </cell>
          <cell r="C574" t="str">
            <v>U</v>
          </cell>
          <cell r="D574">
            <v>96</v>
          </cell>
          <cell r="E574">
            <v>2.57</v>
          </cell>
          <cell r="F574">
            <v>1.61</v>
          </cell>
        </row>
        <row r="575">
          <cell r="A575">
            <v>33602</v>
          </cell>
          <cell r="B575" t="str">
            <v>UNION ROSCABLE D=2"</v>
          </cell>
          <cell r="C575" t="str">
            <v xml:space="preserve">U </v>
          </cell>
          <cell r="D575">
            <v>0</v>
          </cell>
          <cell r="E575">
            <v>0</v>
          </cell>
          <cell r="F575">
            <v>1.73</v>
          </cell>
        </row>
        <row r="576">
          <cell r="A576">
            <v>33604</v>
          </cell>
          <cell r="B576" t="str">
            <v>UNION ROSCABLE D=1-1/2"</v>
          </cell>
          <cell r="C576" t="str">
            <v>U</v>
          </cell>
          <cell r="D576">
            <v>0</v>
          </cell>
          <cell r="E576">
            <v>0</v>
          </cell>
          <cell r="F576">
            <v>1.71</v>
          </cell>
        </row>
        <row r="577">
          <cell r="A577">
            <v>31700</v>
          </cell>
          <cell r="B577" t="str">
            <v>UNION ROSCABLE  D: 1</v>
          </cell>
          <cell r="C577" t="str">
            <v>UNIDAD</v>
          </cell>
          <cell r="D577">
            <v>16</v>
          </cell>
          <cell r="E577">
            <v>0.94</v>
          </cell>
          <cell r="F577">
            <v>1.51</v>
          </cell>
        </row>
        <row r="578">
          <cell r="A578" t="str">
            <v>33606-1</v>
          </cell>
          <cell r="B578" t="str">
            <v>CODO ROSCABLE H/N D=2-1/2x90</v>
          </cell>
          <cell r="C578" t="str">
            <v>U</v>
          </cell>
          <cell r="D578">
            <v>12</v>
          </cell>
          <cell r="E578">
            <v>6.58</v>
          </cell>
          <cell r="F578">
            <v>4.87</v>
          </cell>
        </row>
        <row r="579">
          <cell r="A579">
            <v>33606</v>
          </cell>
          <cell r="B579" t="str">
            <v>CODO ROSCABLE H/N D=2x90</v>
          </cell>
          <cell r="C579" t="str">
            <v>U</v>
          </cell>
          <cell r="D579">
            <v>0</v>
          </cell>
          <cell r="E579">
            <v>0</v>
          </cell>
          <cell r="F579">
            <v>2.8</v>
          </cell>
        </row>
        <row r="580">
          <cell r="A580">
            <v>33608</v>
          </cell>
          <cell r="B580" t="str">
            <v>CODO ROSCABLE H/N D=1-1/2x90</v>
          </cell>
          <cell r="C580" t="str">
            <v>U</v>
          </cell>
          <cell r="D580">
            <v>0</v>
          </cell>
          <cell r="E580">
            <v>1.77</v>
          </cell>
          <cell r="F580">
            <v>2.42</v>
          </cell>
        </row>
        <row r="581">
          <cell r="A581">
            <v>33610</v>
          </cell>
          <cell r="B581" t="str">
            <v>CODO ROSCABLE H/N D=1-1/4x90</v>
          </cell>
          <cell r="C581" t="str">
            <v>U</v>
          </cell>
          <cell r="D581">
            <v>0</v>
          </cell>
          <cell r="E581">
            <v>0</v>
          </cell>
          <cell r="F581">
            <v>1.27</v>
          </cell>
        </row>
        <row r="582">
          <cell r="A582">
            <v>33612</v>
          </cell>
          <cell r="B582" t="str">
            <v>CODO ROSCABLE H/N D=1x90</v>
          </cell>
          <cell r="C582" t="str">
            <v>U</v>
          </cell>
          <cell r="D582">
            <v>1564</v>
          </cell>
          <cell r="E582">
            <v>0.83</v>
          </cell>
          <cell r="F582">
            <v>1.21</v>
          </cell>
        </row>
        <row r="583">
          <cell r="A583">
            <v>32600</v>
          </cell>
          <cell r="B583" t="str">
            <v>JUNTA DE EXPANSION ESTILO 150  D: 6"</v>
          </cell>
          <cell r="C583" t="str">
            <v>UNIDAD</v>
          </cell>
          <cell r="D583">
            <v>0</v>
          </cell>
          <cell r="E583">
            <v>378</v>
          </cell>
          <cell r="F583">
            <v>191.52</v>
          </cell>
        </row>
        <row r="584">
          <cell r="A584">
            <v>32700</v>
          </cell>
          <cell r="B584" t="str">
            <v xml:space="preserve">JUNTA DE EXPANSION ESTILO 150 D: 4" </v>
          </cell>
          <cell r="C584" t="str">
            <v>UNIDAD</v>
          </cell>
          <cell r="D584">
            <v>0</v>
          </cell>
          <cell r="E584">
            <v>243</v>
          </cell>
          <cell r="F584">
            <v>101.81</v>
          </cell>
        </row>
        <row r="585">
          <cell r="A585">
            <v>33614</v>
          </cell>
          <cell r="B585" t="str">
            <v>JUNTA DE EXPANSIÓN ESTILO 150 D=3"</v>
          </cell>
          <cell r="C585" t="str">
            <v>U</v>
          </cell>
          <cell r="D585">
            <v>0</v>
          </cell>
          <cell r="E585">
            <v>0</v>
          </cell>
          <cell r="F585">
            <v>0</v>
          </cell>
        </row>
        <row r="586">
          <cell r="A586">
            <v>33616</v>
          </cell>
          <cell r="B586" t="str">
            <v>JUNTA DE EXPANSIÓN ESTILO 150 D=2-1/2"</v>
          </cell>
          <cell r="C586" t="str">
            <v>U</v>
          </cell>
          <cell r="D586">
            <v>0</v>
          </cell>
          <cell r="E586">
            <v>0</v>
          </cell>
          <cell r="F586">
            <v>0</v>
          </cell>
        </row>
        <row r="587">
          <cell r="A587">
            <v>33632</v>
          </cell>
          <cell r="B587" t="str">
            <v>TEE DE ACERO NEGRO RANURADA D=6" X 4"</v>
          </cell>
          <cell r="C587" t="str">
            <v>U</v>
          </cell>
          <cell r="D587">
            <v>4</v>
          </cell>
          <cell r="E587">
            <v>96.93</v>
          </cell>
          <cell r="F587">
            <v>79.83</v>
          </cell>
        </row>
        <row r="588">
          <cell r="A588">
            <v>33634</v>
          </cell>
          <cell r="B588" t="str">
            <v>TEE DE ACERO NEGRO RANURADA D=6" X 1-1/4"</v>
          </cell>
          <cell r="C588" t="str">
            <v>U</v>
          </cell>
          <cell r="D588">
            <v>0</v>
          </cell>
          <cell r="E588">
            <v>0</v>
          </cell>
          <cell r="F588">
            <v>0</v>
          </cell>
        </row>
        <row r="589">
          <cell r="A589">
            <v>33636</v>
          </cell>
          <cell r="B589" t="str">
            <v>TEE DE ACERO NEGRO RANURADA D=4" X 3"</v>
          </cell>
          <cell r="C589" t="str">
            <v>U</v>
          </cell>
          <cell r="D589">
            <v>0</v>
          </cell>
          <cell r="E589">
            <v>0</v>
          </cell>
          <cell r="F589">
            <v>0</v>
          </cell>
        </row>
        <row r="590">
          <cell r="A590">
            <v>33638</v>
          </cell>
          <cell r="B590" t="str">
            <v>TEE DE ACERO NEGRO RANURADA D=4" X 2-1/2"</v>
          </cell>
          <cell r="C590" t="str">
            <v>U</v>
          </cell>
          <cell r="D590">
            <v>8</v>
          </cell>
          <cell r="E590">
            <v>40.950000000000003</v>
          </cell>
          <cell r="F590">
            <v>73.180000000000007</v>
          </cell>
        </row>
        <row r="591">
          <cell r="A591">
            <v>33640</v>
          </cell>
          <cell r="B591" t="str">
            <v>TEE DE ACERO NEGRO RANURADA D=4" X 2"</v>
          </cell>
          <cell r="C591" t="str">
            <v>U</v>
          </cell>
          <cell r="D591">
            <v>4</v>
          </cell>
          <cell r="E591">
            <v>40.950000000000003</v>
          </cell>
          <cell r="F591">
            <v>59.88</v>
          </cell>
        </row>
        <row r="592">
          <cell r="A592">
            <v>33642</v>
          </cell>
          <cell r="B592" t="str">
            <v>TEE DE ACERO NEGRO RANURADA D=4" X 1"</v>
          </cell>
          <cell r="C592" t="str">
            <v>U</v>
          </cell>
          <cell r="D592">
            <v>0</v>
          </cell>
          <cell r="E592">
            <v>0</v>
          </cell>
          <cell r="F592">
            <v>0</v>
          </cell>
        </row>
        <row r="593">
          <cell r="A593">
            <v>33644</v>
          </cell>
          <cell r="B593" t="str">
            <v>TEE DE ACERO NEGRO RANURADA D=3" X 2-1/2"</v>
          </cell>
          <cell r="C593" t="str">
            <v>U</v>
          </cell>
          <cell r="D593">
            <v>16</v>
          </cell>
          <cell r="E593">
            <v>30.31</v>
          </cell>
          <cell r="F593">
            <v>8.52</v>
          </cell>
        </row>
        <row r="594">
          <cell r="A594">
            <v>33646</v>
          </cell>
          <cell r="B594" t="str">
            <v>TEE DE ACERO NEGRO RANURADA D=2-1/2" X 1-1/2"</v>
          </cell>
          <cell r="C594" t="str">
            <v>U</v>
          </cell>
          <cell r="D594">
            <v>0</v>
          </cell>
          <cell r="E594">
            <v>0</v>
          </cell>
          <cell r="F594">
            <v>0</v>
          </cell>
        </row>
        <row r="595">
          <cell r="A595">
            <v>33648</v>
          </cell>
          <cell r="B595" t="str">
            <v>TEE DE ACERO NEGRO RANURADA D=2" X 1"</v>
          </cell>
          <cell r="C595" t="str">
            <v>U</v>
          </cell>
          <cell r="D595">
            <v>0</v>
          </cell>
          <cell r="E595">
            <v>0</v>
          </cell>
          <cell r="F595">
            <v>0</v>
          </cell>
        </row>
        <row r="596">
          <cell r="A596">
            <v>33650</v>
          </cell>
          <cell r="B596" t="str">
            <v>TEE ROSCABLE DE 2" X 1"</v>
          </cell>
          <cell r="C596" t="str">
            <v>U</v>
          </cell>
          <cell r="D596">
            <v>0</v>
          </cell>
          <cell r="E596">
            <v>0</v>
          </cell>
          <cell r="F596">
            <v>6.85</v>
          </cell>
        </row>
        <row r="597">
          <cell r="A597">
            <v>33652</v>
          </cell>
          <cell r="B597" t="str">
            <v>TEE ROSCABLE DE D: 1"</v>
          </cell>
          <cell r="C597" t="str">
            <v>U</v>
          </cell>
          <cell r="D597">
            <v>0</v>
          </cell>
          <cell r="E597">
            <v>0</v>
          </cell>
          <cell r="F597">
            <v>1.81</v>
          </cell>
        </row>
        <row r="598">
          <cell r="A598">
            <v>33654</v>
          </cell>
          <cell r="B598" t="str">
            <v>VALV. DE CONTRO D=1-1/2" ROSCABLE</v>
          </cell>
          <cell r="C598" t="str">
            <v>U</v>
          </cell>
          <cell r="D598">
            <v>0</v>
          </cell>
          <cell r="E598">
            <v>14.95</v>
          </cell>
          <cell r="F598">
            <v>47.42</v>
          </cell>
        </row>
        <row r="599">
          <cell r="A599">
            <v>33656</v>
          </cell>
          <cell r="B599" t="str">
            <v>VALV. DE CONTRO D=1" ROSCABLE</v>
          </cell>
          <cell r="C599" t="str">
            <v>U</v>
          </cell>
          <cell r="D599">
            <v>4</v>
          </cell>
          <cell r="E599">
            <v>6.65</v>
          </cell>
          <cell r="F599">
            <v>13.57</v>
          </cell>
        </row>
        <row r="600">
          <cell r="A600" t="str">
            <v>33656-1</v>
          </cell>
          <cell r="B600" t="str">
            <v>VALV. DE BOLA D=1/2" ROSCABLE</v>
          </cell>
          <cell r="C600" t="str">
            <v>U</v>
          </cell>
          <cell r="D600">
            <v>0</v>
          </cell>
          <cell r="E600">
            <v>2.9</v>
          </cell>
          <cell r="F600">
            <v>17.61</v>
          </cell>
        </row>
        <row r="601">
          <cell r="A601">
            <v>34300</v>
          </cell>
          <cell r="B601" t="str">
            <v xml:space="preserve">PASTA DE TEFLON  </v>
          </cell>
          <cell r="C601" t="str">
            <v>UNIDAD</v>
          </cell>
          <cell r="D601">
            <v>0</v>
          </cell>
          <cell r="E601">
            <v>0</v>
          </cell>
          <cell r="F601">
            <v>0</v>
          </cell>
        </row>
        <row r="602">
          <cell r="A602">
            <v>33700</v>
          </cell>
          <cell r="B602" t="str">
            <v>VALVULA DE ALIVIO D: 6</v>
          </cell>
          <cell r="C602" t="str">
            <v>UNIDAD</v>
          </cell>
          <cell r="D602">
            <v>1</v>
          </cell>
          <cell r="E602">
            <v>1000</v>
          </cell>
          <cell r="F602">
            <v>0</v>
          </cell>
        </row>
        <row r="603">
          <cell r="A603">
            <v>33702</v>
          </cell>
          <cell r="B603" t="str">
            <v>VALVULA DE PIE D: 6</v>
          </cell>
          <cell r="C603" t="str">
            <v>UNIDAD</v>
          </cell>
          <cell r="D603">
            <v>0</v>
          </cell>
          <cell r="E603">
            <v>0</v>
          </cell>
          <cell r="F603">
            <v>328.5</v>
          </cell>
        </row>
        <row r="604">
          <cell r="A604">
            <v>33800</v>
          </cell>
          <cell r="B604" t="str">
            <v>VALVULA DE MARIPOSA 3522-11  D: 6" VICTAULIC</v>
          </cell>
          <cell r="C604" t="str">
            <v>UNIDAD</v>
          </cell>
          <cell r="D604">
            <v>1</v>
          </cell>
          <cell r="E604">
            <v>204.79</v>
          </cell>
          <cell r="F604">
            <v>155.69999999999999</v>
          </cell>
        </row>
        <row r="605">
          <cell r="A605">
            <v>33900</v>
          </cell>
          <cell r="B605" t="str">
            <v>VALVULA DE MARIPOSA 3522-11  D: 4"  VICTAULIC</v>
          </cell>
          <cell r="C605" t="str">
            <v>UNIDAD</v>
          </cell>
          <cell r="D605">
            <v>2</v>
          </cell>
          <cell r="E605">
            <v>108.75</v>
          </cell>
          <cell r="F605">
            <v>111.89</v>
          </cell>
        </row>
        <row r="606">
          <cell r="A606">
            <v>34000</v>
          </cell>
          <cell r="B606" t="str">
            <v>VALVULA CHECK ESTILO 716   D: 6"  VICTAULIC</v>
          </cell>
          <cell r="C606" t="str">
            <v>UNIDAD</v>
          </cell>
          <cell r="D606">
            <v>0</v>
          </cell>
          <cell r="E606">
            <v>162.44999999999999</v>
          </cell>
          <cell r="F606">
            <v>0</v>
          </cell>
        </row>
        <row r="607">
          <cell r="A607">
            <v>34100</v>
          </cell>
          <cell r="B607" t="str">
            <v>MANOMETRO 0-300</v>
          </cell>
          <cell r="C607" t="str">
            <v>UNIDAD</v>
          </cell>
          <cell r="D607">
            <v>4</v>
          </cell>
          <cell r="E607">
            <v>4.6500000000000004</v>
          </cell>
          <cell r="F607">
            <v>45</v>
          </cell>
        </row>
        <row r="608">
          <cell r="A608">
            <v>34300</v>
          </cell>
          <cell r="B608" t="str">
            <v xml:space="preserve">PASTA DE TEFLON  </v>
          </cell>
          <cell r="C608" t="str">
            <v>UNIDAD</v>
          </cell>
          <cell r="D608">
            <v>70</v>
          </cell>
          <cell r="E608">
            <v>11.77</v>
          </cell>
          <cell r="F608">
            <v>3.15</v>
          </cell>
        </row>
        <row r="609">
          <cell r="A609">
            <v>34400</v>
          </cell>
          <cell r="B609" t="str">
            <v>VALVULA CHECK D=4"  VICTAULIC</v>
          </cell>
          <cell r="C609" t="str">
            <v>UNIDAD</v>
          </cell>
          <cell r="D609">
            <v>2</v>
          </cell>
          <cell r="E609">
            <v>82.8</v>
          </cell>
          <cell r="F609">
            <v>100.8</v>
          </cell>
        </row>
        <row r="610">
          <cell r="A610">
            <v>7100</v>
          </cell>
          <cell r="B610" t="str">
            <v>VALVULA DE COMPUERTA H/F BRIDADA  D: 10" (250mm)</v>
          </cell>
          <cell r="C610" t="str">
            <v xml:space="preserve">U </v>
          </cell>
          <cell r="D610">
            <v>1</v>
          </cell>
          <cell r="E610">
            <v>0</v>
          </cell>
          <cell r="F610">
            <v>474.3</v>
          </cell>
        </row>
        <row r="611">
          <cell r="A611">
            <v>7200</v>
          </cell>
          <cell r="B611" t="str">
            <v>VALVULA DE COMPUERTA H/F BRIDADA  D: 8" (200mm)</v>
          </cell>
          <cell r="C611" t="str">
            <v xml:space="preserve">U </v>
          </cell>
          <cell r="D611">
            <v>2</v>
          </cell>
          <cell r="E611">
            <v>0</v>
          </cell>
          <cell r="F611">
            <v>320.39999999999998</v>
          </cell>
        </row>
        <row r="612">
          <cell r="A612">
            <v>36200</v>
          </cell>
          <cell r="B612" t="str">
            <v>EXTINTOR ABC 10LBS</v>
          </cell>
          <cell r="C612" t="str">
            <v>U</v>
          </cell>
          <cell r="D612">
            <v>3</v>
          </cell>
          <cell r="E612">
            <v>46.55</v>
          </cell>
          <cell r="F612">
            <v>34.450000000000003</v>
          </cell>
        </row>
        <row r="613">
          <cell r="A613">
            <v>8300</v>
          </cell>
          <cell r="B613" t="str">
            <v>BRIDAS d=10"  DE PVC</v>
          </cell>
          <cell r="C613" t="str">
            <v>U</v>
          </cell>
          <cell r="D613">
            <v>2</v>
          </cell>
          <cell r="E613">
            <v>0</v>
          </cell>
          <cell r="F613">
            <v>77.62</v>
          </cell>
        </row>
        <row r="614">
          <cell r="A614">
            <v>8350</v>
          </cell>
          <cell r="B614" t="str">
            <v>BRIDAS d=8" DE PVC</v>
          </cell>
          <cell r="C614" t="str">
            <v>U</v>
          </cell>
          <cell r="D614">
            <v>4</v>
          </cell>
          <cell r="E614">
            <v>0</v>
          </cell>
          <cell r="F614">
            <v>38.299999999999997</v>
          </cell>
        </row>
        <row r="617">
          <cell r="A617">
            <v>34510</v>
          </cell>
          <cell r="B617" t="str">
            <v xml:space="preserve">ACCESORIO DE RED  SCH 40  A53 D: 1" </v>
          </cell>
          <cell r="C617" t="str">
            <v>U</v>
          </cell>
          <cell r="D617">
            <v>624</v>
          </cell>
          <cell r="E617">
            <v>4.6100000000000003</v>
          </cell>
          <cell r="F617">
            <v>4.6100000000000003</v>
          </cell>
        </row>
        <row r="618">
          <cell r="A618">
            <v>34512</v>
          </cell>
          <cell r="B618" t="str">
            <v xml:space="preserve">ACCESORIO DE RED  SCH 40  A53 D: 1-1/4 " </v>
          </cell>
          <cell r="C618" t="str">
            <v>U</v>
          </cell>
          <cell r="D618">
            <v>0</v>
          </cell>
          <cell r="E618">
            <v>4.6100000000000003</v>
          </cell>
          <cell r="F618">
            <v>4.6100000000000003</v>
          </cell>
        </row>
        <row r="619">
          <cell r="A619">
            <v>34520</v>
          </cell>
          <cell r="B619" t="str">
            <v xml:space="preserve">ACCESORIO DE RED  SCH 40  A53 D: 1-1/2 " </v>
          </cell>
          <cell r="C619" t="str">
            <v>U</v>
          </cell>
          <cell r="D619">
            <v>414</v>
          </cell>
          <cell r="E619">
            <v>4.6100000000000003</v>
          </cell>
          <cell r="F619">
            <v>4.6100000000000003</v>
          </cell>
        </row>
        <row r="620">
          <cell r="A620">
            <v>34532</v>
          </cell>
          <cell r="B620" t="str">
            <v xml:space="preserve">ACCESORIO DE RED  SCH 40  A53 D: 2 " </v>
          </cell>
          <cell r="C620" t="str">
            <v>U</v>
          </cell>
          <cell r="D620">
            <v>666</v>
          </cell>
          <cell r="E620">
            <v>4.6100000000000003</v>
          </cell>
          <cell r="F620">
            <v>4.6100000000000003</v>
          </cell>
        </row>
        <row r="621">
          <cell r="A621">
            <v>34530</v>
          </cell>
          <cell r="B621" t="str">
            <v xml:space="preserve">ACCESORIO DE RED  SCH 40  A53 D: 2-1/2 " </v>
          </cell>
          <cell r="C621" t="str">
            <v>U</v>
          </cell>
          <cell r="D621">
            <v>2172</v>
          </cell>
          <cell r="E621">
            <v>4.6100000000000003</v>
          </cell>
          <cell r="F621">
            <v>4.6100000000000003</v>
          </cell>
        </row>
        <row r="622">
          <cell r="A622">
            <v>34540</v>
          </cell>
          <cell r="B622" t="str">
            <v xml:space="preserve">ACCESORIO DE RED  SCH 40  A53 D: 3 " </v>
          </cell>
          <cell r="C622" t="str">
            <v>U</v>
          </cell>
          <cell r="D622">
            <v>54</v>
          </cell>
          <cell r="E622">
            <v>4.6100000000000003</v>
          </cell>
          <cell r="F622">
            <v>4.6100000000000003</v>
          </cell>
        </row>
        <row r="623">
          <cell r="A623">
            <v>34550</v>
          </cell>
          <cell r="B623" t="str">
            <v xml:space="preserve">ACCESORIO DE RED  SCH 40  A53 D: 4 " </v>
          </cell>
          <cell r="C623" t="str">
            <v>U</v>
          </cell>
          <cell r="D623">
            <v>438</v>
          </cell>
          <cell r="E623">
            <v>4.6100000000000003</v>
          </cell>
          <cell r="F623">
            <v>4.6100000000000003</v>
          </cell>
        </row>
        <row r="624">
          <cell r="A624">
            <v>34560</v>
          </cell>
          <cell r="B624" t="str">
            <v xml:space="preserve">ACCESORIO DE RED  SCH 40  A53 D: 6 " </v>
          </cell>
          <cell r="C624" t="str">
            <v>U</v>
          </cell>
          <cell r="D624">
            <v>166</v>
          </cell>
          <cell r="E624">
            <v>4.6100000000000003</v>
          </cell>
          <cell r="F624">
            <v>4.6100000000000003</v>
          </cell>
        </row>
        <row r="626">
          <cell r="A626">
            <v>34502</v>
          </cell>
          <cell r="B626" t="str">
            <v>ACCESORIOS DE INSTALACION DEL EQUIPO DE BOMBEO S.C.I</v>
          </cell>
          <cell r="C626" t="str">
            <v>GLB</v>
          </cell>
          <cell r="D626">
            <v>1</v>
          </cell>
          <cell r="E626">
            <v>8086.8700000000008</v>
          </cell>
          <cell r="F626">
            <v>10917.27</v>
          </cell>
        </row>
        <row r="628">
          <cell r="B628" t="str">
            <v>TUBERIA DEL CUARTO DE BOMBAS</v>
          </cell>
        </row>
        <row r="629">
          <cell r="A629">
            <v>29700</v>
          </cell>
          <cell r="B629" t="str">
            <v xml:space="preserve">TUBO  SCH 40  A53 D: 6 " </v>
          </cell>
          <cell r="C629" t="str">
            <v>M</v>
          </cell>
          <cell r="D629">
            <v>26</v>
          </cell>
          <cell r="E629">
            <v>37.130000000000003</v>
          </cell>
          <cell r="F629">
            <v>43.41</v>
          </cell>
        </row>
        <row r="630">
          <cell r="A630">
            <v>29300</v>
          </cell>
          <cell r="B630" t="str">
            <v xml:space="preserve">TUBO  SCH 40  A53 D: 1-1/2 " </v>
          </cell>
          <cell r="C630" t="str">
            <v>M</v>
          </cell>
          <cell r="D630">
            <v>8</v>
          </cell>
          <cell r="E630">
            <v>4.59</v>
          </cell>
          <cell r="F630">
            <v>6.55</v>
          </cell>
        </row>
        <row r="631">
          <cell r="A631">
            <v>29202</v>
          </cell>
          <cell r="B631" t="str">
            <v xml:space="preserve">TUBO  SCH 40  A53 D: 1 " </v>
          </cell>
          <cell r="C631" t="str">
            <v>M</v>
          </cell>
          <cell r="D631">
            <v>8</v>
          </cell>
          <cell r="E631">
            <v>3.01</v>
          </cell>
          <cell r="F631">
            <v>4.03</v>
          </cell>
        </row>
        <row r="632">
          <cell r="D632">
            <v>42</v>
          </cell>
        </row>
        <row r="634">
          <cell r="A634" t="str">
            <v>34100-0010</v>
          </cell>
          <cell r="B634" t="str">
            <v>AACCESORIOS DEL CUARTO DE BOMBAS</v>
          </cell>
          <cell r="C634" t="str">
            <v>glb</v>
          </cell>
          <cell r="D634">
            <v>42</v>
          </cell>
          <cell r="E634">
            <v>163.65642857142859</v>
          </cell>
          <cell r="F634">
            <v>147.29</v>
          </cell>
        </row>
        <row r="636">
          <cell r="A636">
            <v>31800</v>
          </cell>
          <cell r="B636" t="str">
            <v>CODO RANURADO H/N D: 6" x 90</v>
          </cell>
          <cell r="C636" t="str">
            <v>UNIDAD</v>
          </cell>
          <cell r="D636">
            <v>10</v>
          </cell>
          <cell r="E636">
            <v>37.82</v>
          </cell>
          <cell r="F636">
            <v>18.420000000000002</v>
          </cell>
        </row>
        <row r="637">
          <cell r="A637">
            <v>33608</v>
          </cell>
          <cell r="B637" t="str">
            <v>CODO ROSCABLE H/N D=1-1/2x90</v>
          </cell>
          <cell r="C637" t="str">
            <v>U</v>
          </cell>
          <cell r="D637">
            <v>4</v>
          </cell>
          <cell r="E637">
            <v>1.77</v>
          </cell>
          <cell r="F637">
            <v>2.16</v>
          </cell>
        </row>
        <row r="638">
          <cell r="A638">
            <v>33400</v>
          </cell>
          <cell r="B638" t="str">
            <v>TEE DE ACERO NEGRO RANURADA  D: 6"</v>
          </cell>
          <cell r="C638" t="str">
            <v>UNIDAD</v>
          </cell>
          <cell r="D638">
            <v>8</v>
          </cell>
          <cell r="E638">
            <v>61.48</v>
          </cell>
          <cell r="F638">
            <v>59</v>
          </cell>
        </row>
        <row r="639">
          <cell r="A639">
            <v>33500</v>
          </cell>
          <cell r="B639" t="str">
            <v>TEE DE ACERO NEGRO RANURADA  D: 4"</v>
          </cell>
          <cell r="C639" t="str">
            <v>UNIDAD</v>
          </cell>
          <cell r="D639">
            <v>8</v>
          </cell>
          <cell r="E639">
            <v>22.66</v>
          </cell>
          <cell r="F639">
            <v>26.5</v>
          </cell>
        </row>
        <row r="640">
          <cell r="A640" t="str">
            <v>33630-3</v>
          </cell>
          <cell r="B640" t="str">
            <v>TEE DE ACERO NEGRO ROSCADA D=1-1/2"</v>
          </cell>
          <cell r="C640" t="str">
            <v>U</v>
          </cell>
          <cell r="D640">
            <v>3</v>
          </cell>
          <cell r="E640">
            <v>2.57</v>
          </cell>
          <cell r="F640">
            <v>1.44</v>
          </cell>
        </row>
        <row r="641">
          <cell r="A641" t="str">
            <v>33100-1</v>
          </cell>
          <cell r="B641" t="str">
            <v>REDUCCION DE ACERO NEGRO RANURADO D: 6" x 2"</v>
          </cell>
          <cell r="C641" t="str">
            <v>UNIDAD</v>
          </cell>
          <cell r="D641">
            <v>2</v>
          </cell>
          <cell r="E641">
            <v>21.79</v>
          </cell>
          <cell r="F641">
            <v>27</v>
          </cell>
        </row>
        <row r="642">
          <cell r="A642">
            <v>33300</v>
          </cell>
          <cell r="B642" t="str">
            <v>REDUCCION DE ACERO NEGRO ROSC D: 2-1/2" x 1-1/2"</v>
          </cell>
          <cell r="C642" t="str">
            <v>UNIDAD</v>
          </cell>
          <cell r="D642">
            <v>2</v>
          </cell>
          <cell r="E642">
            <v>6.59</v>
          </cell>
          <cell r="F642">
            <v>3.32</v>
          </cell>
        </row>
        <row r="643">
          <cell r="A643" t="str">
            <v>33300-3</v>
          </cell>
          <cell r="B643" t="str">
            <v>REDUCCION DE ACERO NEGRO ROSC D: 2" x 1"</v>
          </cell>
          <cell r="C643" t="str">
            <v>UNIDAD</v>
          </cell>
          <cell r="D643">
            <v>2</v>
          </cell>
          <cell r="E643">
            <v>2.4</v>
          </cell>
          <cell r="F643">
            <v>1.51</v>
          </cell>
        </row>
        <row r="644">
          <cell r="A644" t="str">
            <v>33300-5</v>
          </cell>
          <cell r="B644" t="str">
            <v>REDUCCION DE ACERO NEGRO ROSC D: 1-1/2" x 1/2"</v>
          </cell>
          <cell r="C644" t="str">
            <v>UNIDAD</v>
          </cell>
          <cell r="D644">
            <v>2</v>
          </cell>
          <cell r="E644">
            <v>1.77</v>
          </cell>
          <cell r="F644">
            <v>1.22</v>
          </cell>
        </row>
        <row r="645">
          <cell r="A645" t="str">
            <v>33300-7</v>
          </cell>
          <cell r="B645" t="str">
            <v>REDUCCION DE ACERO NEGRO ROSC D: 1/2" x 1/4"</v>
          </cell>
          <cell r="C645" t="str">
            <v>UNIDAD</v>
          </cell>
          <cell r="D645">
            <v>2</v>
          </cell>
          <cell r="E645">
            <v>1.5</v>
          </cell>
          <cell r="F645">
            <v>1.35</v>
          </cell>
        </row>
        <row r="646">
          <cell r="A646">
            <v>33800</v>
          </cell>
          <cell r="B646" t="str">
            <v>VALVULA DE MARIPOSA 3522-11  D: 6" VICTAULIC</v>
          </cell>
          <cell r="C646" t="str">
            <v>UNIDAD</v>
          </cell>
          <cell r="D646">
            <v>7</v>
          </cell>
          <cell r="E646">
            <v>204.79</v>
          </cell>
          <cell r="F646">
            <v>155.69999999999999</v>
          </cell>
        </row>
        <row r="647">
          <cell r="A647">
            <v>33654</v>
          </cell>
          <cell r="B647" t="str">
            <v>VALV. DE CONTRO D=1-1/2" ROSCABLE</v>
          </cell>
          <cell r="C647" t="str">
            <v>U</v>
          </cell>
          <cell r="D647">
            <v>3</v>
          </cell>
          <cell r="E647">
            <v>14.95</v>
          </cell>
          <cell r="F647">
            <v>42.34</v>
          </cell>
        </row>
        <row r="648">
          <cell r="A648">
            <v>33656</v>
          </cell>
          <cell r="B648" t="str">
            <v>VALV. DE CONTRO D=1" ROSCABLE</v>
          </cell>
          <cell r="C648" t="str">
            <v>U</v>
          </cell>
          <cell r="D648">
            <v>3</v>
          </cell>
          <cell r="E648">
            <v>6.65</v>
          </cell>
          <cell r="F648">
            <v>12.88</v>
          </cell>
        </row>
        <row r="649">
          <cell r="A649" t="str">
            <v>33656-1</v>
          </cell>
          <cell r="B649" t="str">
            <v>VALV. DE BOLA D=1/2" ROSCABLE</v>
          </cell>
          <cell r="C649" t="str">
            <v>U</v>
          </cell>
          <cell r="D649">
            <v>4</v>
          </cell>
          <cell r="E649">
            <v>2.9</v>
          </cell>
          <cell r="F649">
            <v>2.96</v>
          </cell>
        </row>
        <row r="650">
          <cell r="A650">
            <v>34000</v>
          </cell>
          <cell r="B650" t="str">
            <v>VALVULA CHECK ESTILO 716   D: 6"  VICTAULIC</v>
          </cell>
          <cell r="C650" t="str">
            <v>UNIDAD</v>
          </cell>
          <cell r="D650">
            <v>2</v>
          </cell>
          <cell r="E650">
            <v>162.44999999999999</v>
          </cell>
          <cell r="F650">
            <v>219.31</v>
          </cell>
        </row>
        <row r="651">
          <cell r="A651" t="str">
            <v>34400-1</v>
          </cell>
          <cell r="B651" t="str">
            <v xml:space="preserve">VALVULA CHECK D=1-1/2"  </v>
          </cell>
          <cell r="C651" t="str">
            <v>UNIDAD</v>
          </cell>
          <cell r="D651">
            <v>1</v>
          </cell>
          <cell r="E651">
            <v>76</v>
          </cell>
          <cell r="F651">
            <v>102.6</v>
          </cell>
        </row>
        <row r="652">
          <cell r="A652" t="str">
            <v>34400-2</v>
          </cell>
          <cell r="B652" t="str">
            <v xml:space="preserve">VALVULA CHECK D=1/2"  </v>
          </cell>
          <cell r="C652" t="str">
            <v>UNIDAD</v>
          </cell>
          <cell r="D652">
            <v>2</v>
          </cell>
          <cell r="E652">
            <v>26.5</v>
          </cell>
          <cell r="F652">
            <v>35.78</v>
          </cell>
        </row>
        <row r="653">
          <cell r="A653">
            <v>33702</v>
          </cell>
          <cell r="B653" t="str">
            <v>VALVULA DE PIE D: 6</v>
          </cell>
          <cell r="C653" t="str">
            <v>UNIDAD</v>
          </cell>
          <cell r="D653">
            <v>2</v>
          </cell>
          <cell r="E653">
            <v>498</v>
          </cell>
          <cell r="F653">
            <v>292.32</v>
          </cell>
        </row>
        <row r="654">
          <cell r="A654" t="str">
            <v>33702-2</v>
          </cell>
          <cell r="B654" t="str">
            <v>VALVULA DE PIE D: 1-1/2</v>
          </cell>
          <cell r="C654" t="str">
            <v>UNIDAD</v>
          </cell>
          <cell r="D654">
            <v>1</v>
          </cell>
          <cell r="E654">
            <v>19.75</v>
          </cell>
          <cell r="F654">
            <v>292.32</v>
          </cell>
        </row>
        <row r="655">
          <cell r="A655">
            <v>31300</v>
          </cell>
          <cell r="B655" t="str">
            <v>ACOPLAMIENTO RIGIDO FIRELOCK  D: 6  (VICTAULIC)</v>
          </cell>
          <cell r="C655" t="str">
            <v>UNIDAD</v>
          </cell>
          <cell r="D655">
            <v>20</v>
          </cell>
          <cell r="E655">
            <v>8.24</v>
          </cell>
          <cell r="F655">
            <v>25.29</v>
          </cell>
        </row>
        <row r="656">
          <cell r="A656" t="str">
            <v>31600-1</v>
          </cell>
          <cell r="B656" t="str">
            <v>ACOPLAMIENTO RIGIDO FIRELOCK  D: 2  (VICTAULIC)</v>
          </cell>
          <cell r="C656" t="str">
            <v>UNIDAD</v>
          </cell>
          <cell r="D656">
            <v>2</v>
          </cell>
          <cell r="E656">
            <v>2.5</v>
          </cell>
          <cell r="F656">
            <v>9</v>
          </cell>
        </row>
        <row r="657">
          <cell r="A657">
            <v>7950</v>
          </cell>
          <cell r="B657" t="str">
            <v xml:space="preserve">FLOTADOR  D=2" </v>
          </cell>
          <cell r="C657" t="str">
            <v>U</v>
          </cell>
          <cell r="D657">
            <v>2</v>
          </cell>
          <cell r="E657">
            <v>0</v>
          </cell>
          <cell r="F657">
            <v>70.06</v>
          </cell>
        </row>
        <row r="658">
          <cell r="A658">
            <v>31700</v>
          </cell>
          <cell r="B658" t="str">
            <v>UNION ROSCABLE  D: 1</v>
          </cell>
          <cell r="C658" t="str">
            <v>UNIDAD</v>
          </cell>
          <cell r="D658">
            <v>2</v>
          </cell>
          <cell r="E658">
            <v>0.94</v>
          </cell>
          <cell r="F658">
            <v>1.27</v>
          </cell>
        </row>
        <row r="659">
          <cell r="A659">
            <v>32600</v>
          </cell>
          <cell r="B659" t="str">
            <v>JUNTA DE EXPANSION ESTILO 150  D: 6"</v>
          </cell>
          <cell r="C659" t="str">
            <v>UNIDAD</v>
          </cell>
          <cell r="D659">
            <v>2</v>
          </cell>
          <cell r="E659">
            <v>378</v>
          </cell>
          <cell r="F659">
            <v>510.3</v>
          </cell>
        </row>
        <row r="660">
          <cell r="A660">
            <v>32700</v>
          </cell>
          <cell r="B660" t="str">
            <v xml:space="preserve">JUNTA DE EXPANSION ESTILO 150 D: 4" </v>
          </cell>
          <cell r="C660" t="str">
            <v>UNIDAD</v>
          </cell>
          <cell r="D660">
            <v>2</v>
          </cell>
          <cell r="E660">
            <v>243</v>
          </cell>
          <cell r="F660">
            <v>328.05</v>
          </cell>
        </row>
        <row r="661">
          <cell r="A661" t="str">
            <v>32700-1</v>
          </cell>
          <cell r="B661" t="str">
            <v>UNIÓN UNIVERSAL D=1-1/2"</v>
          </cell>
          <cell r="C661" t="str">
            <v>UNIDAD</v>
          </cell>
          <cell r="D661">
            <v>2</v>
          </cell>
          <cell r="E661">
            <v>15.85</v>
          </cell>
          <cell r="F661">
            <v>21.4</v>
          </cell>
        </row>
        <row r="662">
          <cell r="A662" t="str">
            <v>33700-2</v>
          </cell>
          <cell r="B662" t="str">
            <v>VALVULA DE ALIVIO DE PRESIÓN  D: 6"</v>
          </cell>
          <cell r="C662" t="str">
            <v>UNIDAD</v>
          </cell>
          <cell r="D662">
            <v>1</v>
          </cell>
          <cell r="E662">
            <v>500</v>
          </cell>
          <cell r="F662">
            <v>675</v>
          </cell>
        </row>
        <row r="663">
          <cell r="A663">
            <v>35500</v>
          </cell>
          <cell r="B663" t="str">
            <v>EXTINTOR CO2 10 LBS</v>
          </cell>
          <cell r="C663" t="str">
            <v>U</v>
          </cell>
          <cell r="D663">
            <v>0</v>
          </cell>
          <cell r="E663">
            <v>168</v>
          </cell>
          <cell r="F663">
            <v>80.64</v>
          </cell>
        </row>
        <row r="664">
          <cell r="A664">
            <v>34100</v>
          </cell>
          <cell r="B664" t="str">
            <v>MANOMETRO 0-300</v>
          </cell>
          <cell r="C664" t="str">
            <v>UNIDAD</v>
          </cell>
          <cell r="D664">
            <v>6</v>
          </cell>
          <cell r="E664">
            <v>4.6500000000000004</v>
          </cell>
          <cell r="F664">
            <v>6.28</v>
          </cell>
        </row>
        <row r="665">
          <cell r="A665" t="str">
            <v>34100-1</v>
          </cell>
          <cell r="B665" t="str">
            <v>TUBERÍA COBRE 1/2"</v>
          </cell>
          <cell r="C665" t="str">
            <v>ML</v>
          </cell>
          <cell r="D665">
            <v>12</v>
          </cell>
          <cell r="E665">
            <v>2.16</v>
          </cell>
          <cell r="F665">
            <v>2.92</v>
          </cell>
        </row>
        <row r="666">
          <cell r="A666" t="str">
            <v>34100-2</v>
          </cell>
          <cell r="B666" t="str">
            <v>CODO COBRE 1/2"</v>
          </cell>
          <cell r="C666" t="str">
            <v>U</v>
          </cell>
          <cell r="D666">
            <v>14</v>
          </cell>
          <cell r="E666">
            <v>0.2</v>
          </cell>
          <cell r="F666">
            <v>0.27</v>
          </cell>
        </row>
        <row r="667">
          <cell r="A667" t="str">
            <v>34100-3</v>
          </cell>
          <cell r="B667" t="str">
            <v>TEE COBRE 1/2"</v>
          </cell>
          <cell r="C667" t="str">
            <v>U</v>
          </cell>
          <cell r="D667">
            <v>2</v>
          </cell>
          <cell r="E667">
            <v>0.34</v>
          </cell>
          <cell r="F667">
            <v>0.46</v>
          </cell>
        </row>
        <row r="668">
          <cell r="A668" t="str">
            <v>34100-4</v>
          </cell>
          <cell r="B668" t="str">
            <v>ADAPTADOR DE  COBRE  SO-HE 1/2"</v>
          </cell>
          <cell r="C668" t="str">
            <v>U</v>
          </cell>
          <cell r="D668">
            <v>16</v>
          </cell>
          <cell r="E668">
            <v>0.41</v>
          </cell>
          <cell r="F668">
            <v>0.55000000000000004</v>
          </cell>
        </row>
        <row r="669">
          <cell r="A669" t="str">
            <v>34100-5</v>
          </cell>
          <cell r="B669" t="str">
            <v>ADAPTADOR DE  COBRE  SO-HI 1/2"</v>
          </cell>
          <cell r="C669" t="str">
            <v>U</v>
          </cell>
          <cell r="D669">
            <v>2</v>
          </cell>
          <cell r="E669">
            <v>0.66</v>
          </cell>
          <cell r="F669">
            <v>0.89</v>
          </cell>
        </row>
        <row r="670">
          <cell r="A670" t="str">
            <v>34100-6</v>
          </cell>
          <cell r="B670" t="str">
            <v>UNIÓN  DE  COBRE  1/2"</v>
          </cell>
          <cell r="C670" t="str">
            <v>U</v>
          </cell>
          <cell r="D670">
            <v>2</v>
          </cell>
          <cell r="E670">
            <v>2.13</v>
          </cell>
          <cell r="F670">
            <v>2.88</v>
          </cell>
        </row>
        <row r="671">
          <cell r="A671" t="str">
            <v>34100-7</v>
          </cell>
          <cell r="B671" t="str">
            <v>SOLDADURA COBRE 5%</v>
          </cell>
          <cell r="C671" t="str">
            <v>LBS</v>
          </cell>
          <cell r="D671">
            <v>0.5</v>
          </cell>
          <cell r="E671">
            <v>17.399999999999999</v>
          </cell>
          <cell r="F671">
            <v>23.49</v>
          </cell>
        </row>
        <row r="672">
          <cell r="A672">
            <v>34300</v>
          </cell>
          <cell r="B672" t="str">
            <v xml:space="preserve">PASTA DE TEFLON  </v>
          </cell>
          <cell r="C672" t="str">
            <v>UNIDAD</v>
          </cell>
          <cell r="D672">
            <v>0</v>
          </cell>
          <cell r="E672">
            <v>11.77</v>
          </cell>
          <cell r="F672">
            <v>15.89</v>
          </cell>
        </row>
        <row r="674">
          <cell r="B674" t="str">
            <v>TUBERIA HIERRO DUCTÍL</v>
          </cell>
        </row>
        <row r="675">
          <cell r="A675" t="str">
            <v>81100-4</v>
          </cell>
          <cell r="B675" t="str">
            <v>TUBERÍA DE HIERRO DUCTÍL D=6"</v>
          </cell>
          <cell r="C675" t="str">
            <v>ML</v>
          </cell>
          <cell r="D675">
            <v>18</v>
          </cell>
          <cell r="E675">
            <v>35.752000000000002</v>
          </cell>
          <cell r="F675">
            <v>48.27</v>
          </cell>
        </row>
        <row r="676">
          <cell r="A676">
            <v>81110</v>
          </cell>
          <cell r="B676" t="str">
            <v>TUBERÍA DE HIERRO DUCTÍL D=4"</v>
          </cell>
          <cell r="C676" t="str">
            <v>ML</v>
          </cell>
          <cell r="D676">
            <v>192</v>
          </cell>
          <cell r="E676">
            <v>37.228000000000002</v>
          </cell>
          <cell r="F676">
            <v>50.26</v>
          </cell>
        </row>
        <row r="677">
          <cell r="D677">
            <v>210</v>
          </cell>
        </row>
        <row r="679">
          <cell r="A679">
            <v>81115</v>
          </cell>
          <cell r="B679" t="str">
            <v xml:space="preserve">ACCESORIOS HIERRO DUCTÍL </v>
          </cell>
          <cell r="C679" t="str">
            <v>glb</v>
          </cell>
          <cell r="D679">
            <v>210</v>
          </cell>
          <cell r="E679">
            <v>33.299999999999997</v>
          </cell>
          <cell r="F679">
            <v>44.96</v>
          </cell>
        </row>
        <row r="681">
          <cell r="A681">
            <v>81120</v>
          </cell>
          <cell r="B681" t="str">
            <v>CODO DE HIERRO DUCTÍL D=6"</v>
          </cell>
          <cell r="C681" t="str">
            <v>U</v>
          </cell>
          <cell r="D681">
            <v>8</v>
          </cell>
          <cell r="E681">
            <v>106</v>
          </cell>
          <cell r="F681">
            <v>143.1</v>
          </cell>
        </row>
        <row r="682">
          <cell r="A682">
            <v>81125</v>
          </cell>
          <cell r="B682" t="str">
            <v>CODO DE HIERRO DUCTÍL D=4"</v>
          </cell>
          <cell r="C682" t="str">
            <v>U</v>
          </cell>
          <cell r="D682">
            <v>6</v>
          </cell>
          <cell r="E682">
            <v>66</v>
          </cell>
          <cell r="F682">
            <v>89.1</v>
          </cell>
        </row>
        <row r="683">
          <cell r="A683">
            <v>81130</v>
          </cell>
          <cell r="B683" t="str">
            <v>TEE DE HIERRO DUCTÍL D=4"</v>
          </cell>
          <cell r="C683" t="str">
            <v>U</v>
          </cell>
          <cell r="D683">
            <v>1</v>
          </cell>
          <cell r="E683">
            <v>99</v>
          </cell>
          <cell r="F683">
            <v>133.65</v>
          </cell>
        </row>
        <row r="684">
          <cell r="A684">
            <v>81135</v>
          </cell>
          <cell r="B684" t="str">
            <v>ACOLE DE HIERRO DUCTÍL D=6"</v>
          </cell>
          <cell r="C684" t="str">
            <v>U</v>
          </cell>
          <cell r="D684">
            <v>18</v>
          </cell>
          <cell r="E684">
            <v>64</v>
          </cell>
          <cell r="F684">
            <v>86.4</v>
          </cell>
        </row>
        <row r="685">
          <cell r="A685">
            <v>81140</v>
          </cell>
          <cell r="B685" t="str">
            <v>ACOLE DE HIERRO DUCTÍL D=4"</v>
          </cell>
          <cell r="C685" t="str">
            <v>U</v>
          </cell>
          <cell r="D685">
            <v>48</v>
          </cell>
          <cell r="E685">
            <v>43</v>
          </cell>
          <cell r="F685">
            <v>58.05</v>
          </cell>
        </row>
        <row r="686">
          <cell r="A686">
            <v>81145</v>
          </cell>
          <cell r="B686" t="str">
            <v>ADAPTADOR BRIDADO HIERRO DUCTÍL D=6"</v>
          </cell>
          <cell r="C686" t="str">
            <v>U</v>
          </cell>
          <cell r="D686">
            <v>4</v>
          </cell>
          <cell r="E686">
            <v>99</v>
          </cell>
          <cell r="F686">
            <v>133.65</v>
          </cell>
        </row>
        <row r="687">
          <cell r="A687">
            <v>81150</v>
          </cell>
          <cell r="B687" t="str">
            <v>ADAPTADOR BRIDADO HIERRO DUCTÍL D=4"</v>
          </cell>
          <cell r="C687" t="str">
            <v>U</v>
          </cell>
          <cell r="D687">
            <v>3</v>
          </cell>
          <cell r="E687">
            <v>75</v>
          </cell>
          <cell r="F687">
            <v>101.25</v>
          </cell>
        </row>
        <row r="690">
          <cell r="A690">
            <v>34800</v>
          </cell>
          <cell r="B690" t="str">
            <v>SIAMESA MOD : 5170 POTTER ROEMER 4"x2-1/2"x2-1/2"</v>
          </cell>
          <cell r="C690" t="str">
            <v>U</v>
          </cell>
          <cell r="D690">
            <v>2</v>
          </cell>
          <cell r="E690">
            <v>278</v>
          </cell>
          <cell r="F690">
            <v>375.3</v>
          </cell>
        </row>
        <row r="691">
          <cell r="A691">
            <v>34200</v>
          </cell>
          <cell r="B691" t="str">
            <v>VALVULA TESTMASTER  718  D:1"</v>
          </cell>
          <cell r="C691" t="str">
            <v>UNIDAD</v>
          </cell>
          <cell r="D691">
            <v>4</v>
          </cell>
          <cell r="E691">
            <v>58.35</v>
          </cell>
          <cell r="F691">
            <v>78.77</v>
          </cell>
        </row>
        <row r="692">
          <cell r="A692">
            <v>34202</v>
          </cell>
          <cell r="B692" t="str">
            <v>VALVULA SENSORA  D:4"</v>
          </cell>
          <cell r="C692" t="str">
            <v>UNIDAD</v>
          </cell>
          <cell r="D692">
            <v>4</v>
          </cell>
          <cell r="E692">
            <v>71</v>
          </cell>
          <cell r="F692">
            <v>95.85</v>
          </cell>
        </row>
        <row r="693">
          <cell r="A693">
            <v>34204</v>
          </cell>
          <cell r="B693" t="str">
            <v>VALVULA SUPERVISORA DE FLUJO  D:4"</v>
          </cell>
          <cell r="C693" t="str">
            <v>UNIDAD</v>
          </cell>
          <cell r="D693">
            <v>4</v>
          </cell>
          <cell r="E693">
            <v>153</v>
          </cell>
          <cell r="F693">
            <v>206.55</v>
          </cell>
        </row>
        <row r="695">
          <cell r="A695">
            <v>35700</v>
          </cell>
          <cell r="B695" t="str">
            <v>EXTINTOR ABC 20LBS</v>
          </cell>
          <cell r="C695" t="str">
            <v>U</v>
          </cell>
          <cell r="D695">
            <v>9</v>
          </cell>
          <cell r="E695">
            <v>70</v>
          </cell>
          <cell r="F695">
            <v>60.48</v>
          </cell>
        </row>
        <row r="697">
          <cell r="B697" t="str">
            <v>GABINETES (Incluye: PortaManguera, Manguera de 30 mts, Neplo de Bronce, Válvula 1-1/2", Pitón de Bronce, Extintor PQS 10 Lbs, Hacha)</v>
          </cell>
          <cell r="C697" t="str">
            <v>U</v>
          </cell>
          <cell r="D697">
            <v>11</v>
          </cell>
          <cell r="E697">
            <v>491.96</v>
          </cell>
          <cell r="F697">
            <v>596.48</v>
          </cell>
        </row>
        <row r="698">
          <cell r="A698">
            <v>35800</v>
          </cell>
          <cell r="B698" t="str">
            <v>CAJETÍN METÁLICO</v>
          </cell>
          <cell r="C698" t="str">
            <v>U</v>
          </cell>
          <cell r="D698">
            <v>11</v>
          </cell>
          <cell r="E698">
            <v>172.2</v>
          </cell>
          <cell r="F698">
            <v>88.45</v>
          </cell>
        </row>
        <row r="699">
          <cell r="A699">
            <v>35900</v>
          </cell>
          <cell r="B699" t="str">
            <v>FIRE HOSE RACK ASSEMBLY x100´ (MANGUERA-VÁLV. 1-1/2"-NEPLO- PITÓN</v>
          </cell>
          <cell r="C699" t="str">
            <v>U</v>
          </cell>
          <cell r="D699">
            <v>11</v>
          </cell>
          <cell r="E699">
            <v>178</v>
          </cell>
          <cell r="F699">
            <v>285.26</v>
          </cell>
        </row>
        <row r="700">
          <cell r="A700">
            <v>36010</v>
          </cell>
          <cell r="B700" t="str">
            <v xml:space="preserve">VALVULA ANGULAR D=2-1/2" </v>
          </cell>
          <cell r="C700" t="str">
            <v>U</v>
          </cell>
          <cell r="D700">
            <v>11</v>
          </cell>
          <cell r="E700">
            <v>47.95</v>
          </cell>
          <cell r="F700">
            <v>136.08000000000001</v>
          </cell>
        </row>
        <row r="701">
          <cell r="A701">
            <v>36100</v>
          </cell>
          <cell r="B701" t="str">
            <v>TAPON MOD. 4625 AND CHAIN D=2-1/2"</v>
          </cell>
          <cell r="C701" t="str">
            <v>U</v>
          </cell>
          <cell r="D701">
            <v>11</v>
          </cell>
          <cell r="E701">
            <v>9.11</v>
          </cell>
          <cell r="F701">
            <v>24.19</v>
          </cell>
        </row>
        <row r="702">
          <cell r="A702" t="str">
            <v>36200-01</v>
          </cell>
          <cell r="B702" t="str">
            <v>EXTINTOR ABC 10LBS</v>
          </cell>
          <cell r="C702" t="str">
            <v>U</v>
          </cell>
          <cell r="D702">
            <v>11</v>
          </cell>
          <cell r="E702">
            <v>46.55</v>
          </cell>
          <cell r="F702">
            <v>40.32</v>
          </cell>
        </row>
        <row r="703">
          <cell r="A703">
            <v>36202</v>
          </cell>
          <cell r="B703" t="str">
            <v>#6060 FIRE AXE (HACHA)</v>
          </cell>
          <cell r="C703" t="str">
            <v>U</v>
          </cell>
          <cell r="D703">
            <v>11</v>
          </cell>
          <cell r="E703">
            <v>38.15</v>
          </cell>
          <cell r="F703">
            <v>22.18</v>
          </cell>
        </row>
        <row r="706">
          <cell r="B706" t="str">
            <v>EQUIPO DE BOMBEO S.C.I</v>
          </cell>
        </row>
        <row r="707">
          <cell r="A707" t="str">
            <v>36210-01</v>
          </cell>
          <cell r="B707" t="str">
            <v>Bomba principal Diesel -Marca fairbanks horse-Motor 1KGR-Uf11 52HP-CLARKE- Tanque dee Combustible - Clarke fire Controller.</v>
          </cell>
          <cell r="C707" t="str">
            <v>U</v>
          </cell>
          <cell r="D707">
            <v>1</v>
          </cell>
          <cell r="E707">
            <v>0</v>
          </cell>
          <cell r="F707">
            <v>40219.199999999997</v>
          </cell>
        </row>
        <row r="708">
          <cell r="A708" t="str">
            <v>36211-01</v>
          </cell>
          <cell r="B708" t="str">
            <v>Tablero de control electrico principal</v>
          </cell>
          <cell r="C708" t="str">
            <v>U</v>
          </cell>
          <cell r="E708">
            <v>0</v>
          </cell>
          <cell r="F708">
            <v>0</v>
          </cell>
        </row>
        <row r="709">
          <cell r="A709" t="str">
            <v>36212-01</v>
          </cell>
          <cell r="B709" t="str">
            <v>Bomba Jockey ITT A-C  15gpm</v>
          </cell>
          <cell r="C709" t="str">
            <v>U</v>
          </cell>
          <cell r="E709">
            <v>0</v>
          </cell>
          <cell r="F709">
            <v>0</v>
          </cell>
        </row>
        <row r="710">
          <cell r="A710" t="str">
            <v>36213-01</v>
          </cell>
          <cell r="B710" t="str">
            <v>Tablero de control, bomba Jockey</v>
          </cell>
          <cell r="C710" t="str">
            <v>U</v>
          </cell>
          <cell r="E710">
            <v>0</v>
          </cell>
          <cell r="F710">
            <v>0</v>
          </cell>
        </row>
        <row r="711">
          <cell r="A711" t="str">
            <v>36214-01</v>
          </cell>
          <cell r="B711" t="str">
            <v xml:space="preserve">Valvula de alivio </v>
          </cell>
          <cell r="E711">
            <v>0</v>
          </cell>
        </row>
        <row r="712">
          <cell r="A712" t="str">
            <v>36215-01</v>
          </cell>
          <cell r="B712" t="str">
            <v>Base estructural de acero</v>
          </cell>
          <cell r="E712">
            <v>0</v>
          </cell>
        </row>
        <row r="713">
          <cell r="A713" t="str">
            <v>36216-01</v>
          </cell>
          <cell r="B713" t="str">
            <v>Medidor de Flujo 750 gpm, D=6"</v>
          </cell>
          <cell r="C713" t="str">
            <v>U</v>
          </cell>
          <cell r="E713">
            <v>0</v>
          </cell>
          <cell r="F713">
            <v>0</v>
          </cell>
        </row>
        <row r="717">
          <cell r="B717" t="str">
            <v>EQUIPO DE BOMBEO S.C.I</v>
          </cell>
        </row>
        <row r="718">
          <cell r="A718">
            <v>36210</v>
          </cell>
          <cell r="B718" t="str">
            <v>Bomba principal Fairbanks (IN-LINE) UL-FM  500 gpm</v>
          </cell>
          <cell r="C718" t="str">
            <v>U</v>
          </cell>
          <cell r="D718">
            <v>1</v>
          </cell>
          <cell r="E718">
            <v>0</v>
          </cell>
          <cell r="F718">
            <v>16205.09</v>
          </cell>
        </row>
        <row r="719">
          <cell r="A719">
            <v>36211</v>
          </cell>
          <cell r="B719" t="str">
            <v>Tablero de control electrico principal UL-FM 30HP</v>
          </cell>
          <cell r="C719" t="str">
            <v>U</v>
          </cell>
          <cell r="E719">
            <v>0</v>
          </cell>
          <cell r="F719">
            <v>0</v>
          </cell>
        </row>
        <row r="720">
          <cell r="A720">
            <v>36212</v>
          </cell>
          <cell r="B720" t="str">
            <v>Bomba Jockey UL-FM  10gpm- 1.5HP</v>
          </cell>
          <cell r="C720" t="str">
            <v>U</v>
          </cell>
          <cell r="E720">
            <v>0</v>
          </cell>
          <cell r="F720">
            <v>0</v>
          </cell>
        </row>
        <row r="721">
          <cell r="A721">
            <v>36213</v>
          </cell>
          <cell r="B721" t="str">
            <v>Tablero de control, bomba Jockey</v>
          </cell>
          <cell r="C721" t="str">
            <v>U</v>
          </cell>
          <cell r="E721">
            <v>0</v>
          </cell>
          <cell r="F721">
            <v>0</v>
          </cell>
        </row>
        <row r="722">
          <cell r="A722">
            <v>36214</v>
          </cell>
          <cell r="B722" t="str">
            <v xml:space="preserve">Valvula de alivio </v>
          </cell>
          <cell r="E722">
            <v>0</v>
          </cell>
        </row>
        <row r="723">
          <cell r="A723">
            <v>36215</v>
          </cell>
          <cell r="B723" t="str">
            <v>Base estructural de acero</v>
          </cell>
          <cell r="E723">
            <v>0</v>
          </cell>
        </row>
        <row r="724">
          <cell r="A724">
            <v>36216</v>
          </cell>
          <cell r="B724" t="str">
            <v>Medidor de Flujo 750 gpm, D=6"</v>
          </cell>
          <cell r="C724" t="str">
            <v>U</v>
          </cell>
          <cell r="E724">
            <v>0</v>
          </cell>
          <cell r="F724">
            <v>0</v>
          </cell>
        </row>
        <row r="727">
          <cell r="A727">
            <v>36218</v>
          </cell>
          <cell r="B727" t="str">
            <v>Sprinklers Pendnet standart Gb-1/2" automatic</v>
          </cell>
          <cell r="C727" t="str">
            <v>U</v>
          </cell>
          <cell r="D727">
            <v>756</v>
          </cell>
          <cell r="E727">
            <v>4.25</v>
          </cell>
          <cell r="F727">
            <v>5.74</v>
          </cell>
        </row>
        <row r="731">
          <cell r="B731" t="str">
            <v>AGREGADOS</v>
          </cell>
        </row>
        <row r="732">
          <cell r="A732">
            <v>36300</v>
          </cell>
          <cell r="B732" t="str">
            <v>MATERIAL DE MEJORAMIENTO</v>
          </cell>
          <cell r="C732" t="str">
            <v>M3</v>
          </cell>
          <cell r="D732">
            <v>709.3</v>
          </cell>
          <cell r="F732">
            <v>4.5</v>
          </cell>
        </row>
        <row r="733">
          <cell r="A733">
            <v>36400</v>
          </cell>
          <cell r="B733" t="str">
            <v>ARENA</v>
          </cell>
          <cell r="C733" t="str">
            <v>M3</v>
          </cell>
          <cell r="D733">
            <v>63.53</v>
          </cell>
          <cell r="F733">
            <v>9.9</v>
          </cell>
        </row>
        <row r="734">
          <cell r="A734">
            <v>36500</v>
          </cell>
          <cell r="B734" t="str">
            <v>HORMIGON SIMPLE F´C=210 KG/CM2</v>
          </cell>
          <cell r="C734" t="str">
            <v>M3</v>
          </cell>
          <cell r="D734">
            <v>20.25</v>
          </cell>
          <cell r="F734">
            <v>82.15</v>
          </cell>
        </row>
        <row r="735">
          <cell r="A735">
            <v>36600</v>
          </cell>
          <cell r="B735" t="str">
            <v>HORMIGON SIMPLE F´C=280 KG/CM2</v>
          </cell>
          <cell r="C735" t="str">
            <v>M3</v>
          </cell>
          <cell r="D735">
            <v>1</v>
          </cell>
          <cell r="F735">
            <v>90.61</v>
          </cell>
        </row>
        <row r="736">
          <cell r="A736">
            <v>36700</v>
          </cell>
          <cell r="B736" t="str">
            <v>ENCOFRADO</v>
          </cell>
          <cell r="C736" t="str">
            <v>M2</v>
          </cell>
          <cell r="D736">
            <v>196</v>
          </cell>
          <cell r="F736">
            <v>8.5500000000000007</v>
          </cell>
        </row>
        <row r="737">
          <cell r="A737">
            <v>36800</v>
          </cell>
          <cell r="B737" t="str">
            <v>HIERRO F'Y=4200 KG/CM2</v>
          </cell>
          <cell r="C737" t="str">
            <v>KG</v>
          </cell>
          <cell r="D737">
            <v>45.5</v>
          </cell>
          <cell r="F737">
            <v>0.78</v>
          </cell>
        </row>
        <row r="738">
          <cell r="A738">
            <v>36900</v>
          </cell>
          <cell r="B738" t="str">
            <v>MALLA ELECTROSOLDADA</v>
          </cell>
          <cell r="C738" t="str">
            <v>M2</v>
          </cell>
          <cell r="D738">
            <v>62.8</v>
          </cell>
          <cell r="F738">
            <v>1.26</v>
          </cell>
        </row>
        <row r="739">
          <cell r="A739">
            <v>37000</v>
          </cell>
          <cell r="B739" t="str">
            <v>MISCELANEOS</v>
          </cell>
          <cell r="C739" t="str">
            <v>GLB</v>
          </cell>
          <cell r="D739">
            <v>1</v>
          </cell>
          <cell r="F739">
            <v>81</v>
          </cell>
        </row>
        <row r="740">
          <cell r="A740">
            <v>37100</v>
          </cell>
          <cell r="B740" t="str">
            <v>ANGULO METÁLICO 2"</v>
          </cell>
          <cell r="C740" t="str">
            <v>ML</v>
          </cell>
          <cell r="D740">
            <v>48.72</v>
          </cell>
          <cell r="F740">
            <v>2.4300000000000002</v>
          </cell>
        </row>
        <row r="741">
          <cell r="A741">
            <v>37102</v>
          </cell>
          <cell r="B741" t="str">
            <v>ANGULO METÁLICO 1X1/4"</v>
          </cell>
          <cell r="C741" t="str">
            <v>ML</v>
          </cell>
          <cell r="D741">
            <v>1</v>
          </cell>
          <cell r="F741">
            <v>6.75</v>
          </cell>
        </row>
        <row r="742">
          <cell r="A742">
            <v>37200</v>
          </cell>
          <cell r="B742" t="str">
            <v>TAPA DE HIERRO FUNDIDO</v>
          </cell>
          <cell r="C742" t="str">
            <v>U</v>
          </cell>
          <cell r="D742">
            <v>1</v>
          </cell>
          <cell r="F742">
            <v>76.5</v>
          </cell>
        </row>
        <row r="743">
          <cell r="A743">
            <v>37300</v>
          </cell>
          <cell r="B743" t="str">
            <v>ANILLO DE CERA</v>
          </cell>
          <cell r="C743" t="str">
            <v>U</v>
          </cell>
          <cell r="D743">
            <v>36</v>
          </cell>
          <cell r="F743">
            <v>1.62</v>
          </cell>
        </row>
        <row r="744">
          <cell r="A744">
            <v>37400</v>
          </cell>
          <cell r="B744" t="str">
            <v>T.C. POSTIZA</v>
          </cell>
          <cell r="C744" t="str">
            <v>U</v>
          </cell>
          <cell r="D744">
            <v>72</v>
          </cell>
          <cell r="F744">
            <v>0.27</v>
          </cell>
        </row>
        <row r="745">
          <cell r="A745">
            <v>37500</v>
          </cell>
          <cell r="B745" t="str">
            <v>SILICON</v>
          </cell>
          <cell r="C745" t="str">
            <v>U</v>
          </cell>
          <cell r="D745">
            <v>10</v>
          </cell>
          <cell r="F745">
            <v>2.7</v>
          </cell>
        </row>
        <row r="746">
          <cell r="A746">
            <v>37600</v>
          </cell>
          <cell r="B746" t="str">
            <v>TORNILLO T/PATO</v>
          </cell>
          <cell r="C746" t="str">
            <v>U</v>
          </cell>
          <cell r="D746">
            <v>216</v>
          </cell>
          <cell r="F746">
            <v>0.03</v>
          </cell>
        </row>
        <row r="747">
          <cell r="A747">
            <v>37700</v>
          </cell>
          <cell r="B747" t="str">
            <v>TACO FISHER #8</v>
          </cell>
          <cell r="C747" t="str">
            <v>U</v>
          </cell>
          <cell r="D747">
            <v>1</v>
          </cell>
          <cell r="F747">
            <v>0.03</v>
          </cell>
        </row>
        <row r="748">
          <cell r="A748">
            <v>37800</v>
          </cell>
          <cell r="B748" t="str">
            <v>TUB. DE ACERO INOXIDABLE e=1,65 MM</v>
          </cell>
          <cell r="C748" t="str">
            <v>ML</v>
          </cell>
          <cell r="D748">
            <v>1</v>
          </cell>
          <cell r="F748">
            <v>5.21</v>
          </cell>
        </row>
        <row r="749">
          <cell r="A749">
            <v>37802</v>
          </cell>
          <cell r="B749" t="str">
            <v>TAPA DE H.F. Clase D 250</v>
          </cell>
          <cell r="C749" t="str">
            <v>U</v>
          </cell>
          <cell r="D749">
            <v>1</v>
          </cell>
          <cell r="F749">
            <v>135</v>
          </cell>
        </row>
        <row r="750">
          <cell r="A750" t="str">
            <v>37802-01</v>
          </cell>
          <cell r="B750" t="str">
            <v>TAPA DE H.F. Mod. HC-700</v>
          </cell>
          <cell r="C750" t="str">
            <v>U</v>
          </cell>
          <cell r="D750">
            <v>1</v>
          </cell>
          <cell r="F750">
            <v>135</v>
          </cell>
        </row>
        <row r="751">
          <cell r="A751">
            <v>37803</v>
          </cell>
          <cell r="B751" t="str">
            <v>CAJON CON TUBERIA DE ACERO INOXIDABLE D=1"</v>
          </cell>
          <cell r="C751" t="str">
            <v>GLB</v>
          </cell>
          <cell r="D751">
            <v>1</v>
          </cell>
          <cell r="F751">
            <v>1674</v>
          </cell>
        </row>
        <row r="752">
          <cell r="A752">
            <v>37804</v>
          </cell>
          <cell r="B752" t="str">
            <v>TAPA DE H.F. MODELO HCPI 800</v>
          </cell>
          <cell r="C752" t="str">
            <v>U</v>
          </cell>
          <cell r="D752">
            <v>1</v>
          </cell>
          <cell r="F752">
            <v>446.3</v>
          </cell>
        </row>
        <row r="753">
          <cell r="A753">
            <v>37805</v>
          </cell>
          <cell r="B753" t="str">
            <v>TAPA DE H.F. MODELO HC-700</v>
          </cell>
          <cell r="C753" t="str">
            <v>U</v>
          </cell>
          <cell r="D753">
            <v>1</v>
          </cell>
          <cell r="F753">
            <v>166.5</v>
          </cell>
        </row>
        <row r="755">
          <cell r="A755" t="str">
            <v>37805-01</v>
          </cell>
          <cell r="B755" t="str">
            <v>DESALOJO</v>
          </cell>
          <cell r="C755" t="str">
            <v>ML</v>
          </cell>
          <cell r="D755">
            <v>1</v>
          </cell>
          <cell r="F755">
            <v>1.57</v>
          </cell>
        </row>
        <row r="756">
          <cell r="A756" t="str">
            <v>36400-01</v>
          </cell>
          <cell r="B756" t="str">
            <v>CASCAJO NUEVO</v>
          </cell>
          <cell r="C756" t="str">
            <v>M3</v>
          </cell>
          <cell r="D756">
            <v>0</v>
          </cell>
          <cell r="F756">
            <v>2.67</v>
          </cell>
        </row>
        <row r="757">
          <cell r="A757" t="str">
            <v>36400-02</v>
          </cell>
          <cell r="B757" t="str">
            <v>ARENA 1.20mm</v>
          </cell>
          <cell r="C757" t="str">
            <v>M3</v>
          </cell>
          <cell r="D757">
            <v>0</v>
          </cell>
          <cell r="F757">
            <v>10.119999999999999</v>
          </cell>
        </row>
        <row r="758">
          <cell r="A758" t="str">
            <v>36400-03</v>
          </cell>
          <cell r="B758" t="str">
            <v>ARENA 2.00mm</v>
          </cell>
          <cell r="C758" t="str">
            <v>M3</v>
          </cell>
          <cell r="D758">
            <v>0</v>
          </cell>
          <cell r="F758">
            <v>10.119999999999999</v>
          </cell>
        </row>
        <row r="759">
          <cell r="A759" t="str">
            <v>36400-04</v>
          </cell>
          <cell r="B759" t="str">
            <v>PIEDRA #1/8</v>
          </cell>
          <cell r="C759" t="str">
            <v>M3</v>
          </cell>
          <cell r="D759">
            <v>0</v>
          </cell>
          <cell r="F759">
            <v>12.8</v>
          </cell>
        </row>
        <row r="760">
          <cell r="A760" t="str">
            <v>36400-05</v>
          </cell>
          <cell r="B760" t="str">
            <v>PIEDRA #1/4</v>
          </cell>
          <cell r="C760" t="str">
            <v>M3</v>
          </cell>
          <cell r="D760">
            <v>0</v>
          </cell>
          <cell r="F760">
            <v>12.8</v>
          </cell>
        </row>
        <row r="761">
          <cell r="A761" t="str">
            <v>36400-06</v>
          </cell>
          <cell r="B761" t="str">
            <v>PIEDRA #4</v>
          </cell>
          <cell r="C761" t="str">
            <v>M3</v>
          </cell>
          <cell r="D761">
            <v>0</v>
          </cell>
          <cell r="F761">
            <v>8.25</v>
          </cell>
        </row>
        <row r="762">
          <cell r="A762" t="str">
            <v>36400-07</v>
          </cell>
          <cell r="B762" t="str">
            <v>PIEDRA BOLA</v>
          </cell>
          <cell r="C762" t="str">
            <v>M3</v>
          </cell>
          <cell r="D762">
            <v>0</v>
          </cell>
          <cell r="F762">
            <v>7.06</v>
          </cell>
        </row>
        <row r="763">
          <cell r="A763" t="str">
            <v>36400-08</v>
          </cell>
          <cell r="B763" t="str">
            <v>TAPÓN MACHO D=400mm U/Z</v>
          </cell>
          <cell r="C763" t="str">
            <v>U</v>
          </cell>
          <cell r="D763">
            <v>0</v>
          </cell>
          <cell r="F763">
            <v>111.44</v>
          </cell>
        </row>
        <row r="764">
          <cell r="A764" t="str">
            <v>36400-09</v>
          </cell>
          <cell r="B764" t="str">
            <v>RELLENO CON MISMO MAT. DEL SITIO</v>
          </cell>
          <cell r="C764" t="str">
            <v>M3</v>
          </cell>
          <cell r="D764">
            <v>0</v>
          </cell>
          <cell r="F764">
            <v>2.5499999999999998</v>
          </cell>
        </row>
        <row r="765">
          <cell r="A765" t="str">
            <v>36400-10</v>
          </cell>
          <cell r="B765" t="str">
            <v>EXCAVACIÓN</v>
          </cell>
          <cell r="C765" t="str">
            <v>M3</v>
          </cell>
          <cell r="D765">
            <v>0</v>
          </cell>
          <cell r="F765">
            <v>3.02</v>
          </cell>
        </row>
        <row r="767">
          <cell r="A767" t="str">
            <v>37805-1</v>
          </cell>
          <cell r="B767" t="str">
            <v>Bandeja galvanizada D=1.00x1.00 (Incluye: Extension Galv, para anclaje</v>
          </cell>
          <cell r="C767" t="str">
            <v>U</v>
          </cell>
          <cell r="D767">
            <v>1</v>
          </cell>
          <cell r="F767">
            <v>89.71</v>
          </cell>
        </row>
        <row r="768">
          <cell r="A768" t="str">
            <v>37805-2</v>
          </cell>
          <cell r="B768" t="str">
            <v>Anclaje para las bandejas</v>
          </cell>
          <cell r="C768" t="str">
            <v>U</v>
          </cell>
          <cell r="D768">
            <v>1</v>
          </cell>
          <cell r="F768">
            <v>2.0299999999999998</v>
          </cell>
        </row>
        <row r="769">
          <cell r="A769" t="str">
            <v>37805-3</v>
          </cell>
          <cell r="B769" t="str">
            <v>Uniones Galvanizadas D=2"</v>
          </cell>
          <cell r="C769" t="str">
            <v>U</v>
          </cell>
          <cell r="D769">
            <v>1</v>
          </cell>
          <cell r="F769">
            <v>3.28</v>
          </cell>
        </row>
        <row r="770">
          <cell r="A770" t="str">
            <v>37805-4</v>
          </cell>
          <cell r="B770" t="str">
            <v>Miscelaneos  (Permatex, Teflon,Adaptadores ( Rosc- Pegable))</v>
          </cell>
          <cell r="C770" t="str">
            <v>U</v>
          </cell>
          <cell r="D770">
            <v>15.5</v>
          </cell>
          <cell r="F770">
            <v>0.95</v>
          </cell>
        </row>
        <row r="2084">
          <cell r="A2084" t="str">
            <v>xxxxxxxxxxxxxx</v>
          </cell>
          <cell r="B2084" t="str">
            <v>xxxxxxxxxxxxxxxxxxxxxxxxxxxxxxxxxxxxxxxxxxxxxxx</v>
          </cell>
          <cell r="C2084" t="str">
            <v>xxxxxxxxxxxxxx</v>
          </cell>
          <cell r="D2084" t="str">
            <v>xxxxxxxxxxxx</v>
          </cell>
          <cell r="E2084" t="str">
            <v>xxxxxxxxxxxx</v>
          </cell>
          <cell r="F2084" t="str">
            <v>xxxxxxxxxx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BANA-3"/>
      <sheetName val="PLANILLA # 3"/>
      <sheetName val="CARATULA1"/>
      <sheetName val="CARATULA2"/>
      <sheetName val="Cuadro general cant"/>
      <sheetName val="TABLA- PORCENTAJE P # 3"/>
      <sheetName val="LLUVIAS (2)"/>
      <sheetName val="LLUVIAS"/>
      <sheetName val="OFICIO"/>
      <sheetName val="OFICIO (2)"/>
      <sheetName val="ANEXO # (1-)"/>
      <sheetName val="Remocion Horm (A)."/>
      <sheetName val="ANEXO #  (2)"/>
      <sheetName val="Remoc. alcanta (A)"/>
      <sheetName val="ANEXO #  (3)"/>
      <sheetName val="Roza a mano (A)"/>
      <sheetName val="ANEXO #  (4)"/>
      <sheetName val="Excv. en suelo (A)"/>
      <sheetName val="EXCAV suelo (D #3)"/>
      <sheetName val="ANEXO #  (5)"/>
      <sheetName val="Mat. prest local (A)"/>
      <sheetName val="ANEXO #  (6)"/>
      <sheetName val="Exc.y relleno para est.(A)"/>
      <sheetName val="Excv. y rellen parest (D # 3)"/>
      <sheetName val="ANEXO #  (7)"/>
      <sheetName val="Excv. para cunetas (A)"/>
      <sheetName val="Excv. para cunetas (D #3)"/>
      <sheetName val="ANEXO #  (8)"/>
      <sheetName val="Acabado O. basica (A)"/>
      <sheetName val="Acabado o. basica (D # 3)"/>
      <sheetName val="ANEXO #  (9)"/>
      <sheetName val="limpieza de derrumbes (A)"/>
      <sheetName val="ANEXO #  (10)"/>
      <sheetName val="Transp. Sub base (A)"/>
      <sheetName val="ANEXO #  (11)"/>
      <sheetName val="Transp. agregados  (A-1)"/>
      <sheetName val="Transp. agregados  (A-2)"/>
      <sheetName val="ANEXO #  (12)"/>
      <sheetName val="Sub base 3 (A)"/>
      <sheetName val="Sub base 3 (D #3)"/>
      <sheetName val="ANEXO #  (13)"/>
      <sheetName val="Base 3 (A) "/>
      <sheetName val="Base 3 (D-1 # 3)"/>
      <sheetName val="Base 3 (D-2 #3)"/>
      <sheetName val="ANEXO #  (14)"/>
      <sheetName val="Asfalto RC 250 (A)"/>
      <sheetName val="Asfalto  RC 250 (D-1 # 3)"/>
      <sheetName val="Asfalto RC 250 (D-2 #3)"/>
      <sheetName val="ANEXO #  (15)"/>
      <sheetName val="Tratamiento sup. bit 2C (A)"/>
      <sheetName val="Tratamiento sup bit 2C (D1 # 3)"/>
      <sheetName val="Tratamiento sup bit 2C (D-2 # 3"/>
      <sheetName val="ANEXO #  (16)"/>
      <sheetName val="Tratamiento sup. bit. E (A)"/>
      <sheetName val="Tratamient sup. bit. E (D1 # 3)"/>
      <sheetName val="Tratamient sup bit E(D2 # 3)"/>
      <sheetName val="ANEXO #  (17)"/>
      <sheetName val="ANEXO #  (18)"/>
      <sheetName val="f´c = 175 muros (A)"/>
      <sheetName val="f´c = 175 muros (D # 3)"/>
      <sheetName val="ANEXO #  (19)"/>
      <sheetName val="Horm. Ciclopeo (A)"/>
      <sheetName val="Horm. Ciclopeo (D # 3)"/>
      <sheetName val="ANEXO #  (20)"/>
      <sheetName val="TUB Ø 60&quot; (A)"/>
      <sheetName val="ANEXO #  (21)"/>
      <sheetName val="TUB Ø 72&quot; (A)"/>
      <sheetName val="ANEXO #  (22)"/>
      <sheetName val="ANEXO #  (23)"/>
      <sheetName val="Señales a lado carr 2.4x4.8 (A)"/>
      <sheetName val="ANEXO #  (24)"/>
      <sheetName val="Limpieza de cunetas a mano (A)"/>
      <sheetName val="Limpie de cunet a mano (D1 # 3)"/>
      <sheetName val="Limpie d cunet a mano (D2 # 3) "/>
      <sheetName val="ANEXO #  (25)"/>
      <sheetName val="Limpieza de alcant (A)"/>
      <sheetName val="Limpieza de alcant (D # 3)"/>
      <sheetName val="ANEXO #  (26)"/>
      <sheetName val="Bacheo Asf (A)"/>
      <sheetName val="Bacheo asf (D # 3)"/>
      <sheetName val="ANEXO #  (27)"/>
      <sheetName val="Area sembrada (A)"/>
      <sheetName val="ANEXO # (28)"/>
      <sheetName val="Arboles y arbustos (A)"/>
      <sheetName val="ANEXO # (29)"/>
      <sheetName val="Charlas ambientales (A)"/>
      <sheetName val="ANEXO # (30)"/>
      <sheetName val="Afiches inform. (A)"/>
      <sheetName val="ANEXO # (31)"/>
      <sheetName val="Mensajes radiales (A)"/>
      <sheetName val="ANEXO # (32)"/>
      <sheetName val="Via en construccion (A)"/>
      <sheetName val="ANEXO # (33)"/>
      <sheetName val="Restriccion de veloc (A)"/>
      <sheetName val="ANEXO # (34)"/>
      <sheetName val="Prohibido rebasar (A)"/>
      <sheetName val="ANEXO # (35)"/>
      <sheetName val="Hombres trabajando (A)"/>
      <sheetName val="ANEXO # (36)"/>
      <sheetName val="Desvio (A)"/>
      <sheetName val="ANEXO # (37)"/>
      <sheetName val="Conos (A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PVP USD"/>
    </sheetNames>
    <sheetDataSet>
      <sheetData sheetId="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PVP USD"/>
      <sheetName val="Hoja1"/>
    </sheetNames>
    <sheetDataSet>
      <sheetData sheetId="0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PVP USD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PVP USD"/>
      <sheetName val="Hoja1"/>
    </sheetNames>
    <sheetDataSet>
      <sheetData sheetId="0"/>
      <sheetData sheetId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BROS"/>
      <sheetName val="Alameda"/>
      <sheetName val="A"/>
      <sheetName val="A-26"/>
      <sheetName val="La Fragata"/>
      <sheetName val="Esclusas"/>
      <sheetName val="Garzota"/>
      <sheetName val="M"/>
      <sheetName val="Trinitaria"/>
      <sheetName val="Pascuales"/>
      <sheetName val="RESUMEN"/>
      <sheetName val="Rehabilit"/>
    </sheetNames>
    <sheetDataSet>
      <sheetData sheetId="0">
        <row r="3">
          <cell r="B3" t="str">
            <v>RUBRO</v>
          </cell>
          <cell r="C3" t="str">
            <v>DESCRIPCION</v>
          </cell>
          <cell r="D3" t="str">
            <v>UNIDAD</v>
          </cell>
          <cell r="E3" t="str">
            <v>ECAPAG</v>
          </cell>
          <cell r="F3" t="str">
            <v>P.M. LOJA</v>
          </cell>
          <cell r="G3" t="str">
            <v>REDES-QUITO</v>
          </cell>
          <cell r="H3" t="str">
            <v>MACHALA</v>
          </cell>
          <cell r="I3" t="str">
            <v>VALOR ASUMIDO</v>
          </cell>
        </row>
        <row r="5">
          <cell r="B5" t="str">
            <v>CAPITULO 1</v>
          </cell>
        </row>
        <row r="6">
          <cell r="B6" t="str">
            <v>1.1.1</v>
          </cell>
          <cell r="C6" t="str">
            <v>Remoción de obstáculos misceláneos</v>
          </cell>
          <cell r="D6" t="str">
            <v>m3</v>
          </cell>
          <cell r="I6">
            <v>6.51</v>
          </cell>
        </row>
        <row r="7">
          <cell r="B7" t="str">
            <v>1.1.2</v>
          </cell>
          <cell r="C7" t="str">
            <v>Romoción de edificaciones, casas y otras construcciones existentes</v>
          </cell>
          <cell r="D7" t="str">
            <v>m2</v>
          </cell>
          <cell r="E7">
            <v>14.52</v>
          </cell>
          <cell r="I7">
            <v>50</v>
          </cell>
        </row>
        <row r="8">
          <cell r="B8" t="str">
            <v>1.1.3</v>
          </cell>
          <cell r="C8" t="str">
            <v>Remoción de estructuras de hormigón</v>
          </cell>
          <cell r="D8" t="str">
            <v>m3</v>
          </cell>
          <cell r="I8">
            <v>30</v>
          </cell>
        </row>
        <row r="9">
          <cell r="B9" t="str">
            <v>1.1.4</v>
          </cell>
          <cell r="C9" t="str">
            <v>Remoción de sañales de tránsito y postes de guias</v>
          </cell>
          <cell r="D9" t="str">
            <v>und.</v>
          </cell>
          <cell r="I9">
            <v>11</v>
          </cell>
        </row>
        <row r="10">
          <cell r="B10" t="str">
            <v>1.1.5</v>
          </cell>
          <cell r="C10" t="str">
            <v>Remoción de cercas y guardacaminos</v>
          </cell>
          <cell r="D10" t="str">
            <v xml:space="preserve">m </v>
          </cell>
          <cell r="I10">
            <v>0.7</v>
          </cell>
        </row>
        <row r="11">
          <cell r="B11" t="str">
            <v>1.1.6</v>
          </cell>
          <cell r="C11" t="str">
            <v>Remoción de tomas, pozos de acceso y estructuras misceláneas</v>
          </cell>
          <cell r="D11" t="str">
            <v>und.</v>
          </cell>
          <cell r="I11">
            <v>15</v>
          </cell>
        </row>
        <row r="12">
          <cell r="B12" t="str">
            <v>1.1.7</v>
          </cell>
          <cell r="C12" t="str">
            <v>Remoción alcantarillas de tubo</v>
          </cell>
          <cell r="D12" t="str">
            <v>m</v>
          </cell>
          <cell r="I12">
            <v>0.55000000000000004</v>
          </cell>
        </row>
        <row r="13">
          <cell r="B13" t="str">
            <v>1.1.9</v>
          </cell>
          <cell r="C13" t="str">
            <v>Reconstrucción de cercas de alambre de púas</v>
          </cell>
          <cell r="D13" t="str">
            <v>m</v>
          </cell>
          <cell r="I13">
            <v>0.3</v>
          </cell>
        </row>
        <row r="14">
          <cell r="B14" t="str">
            <v>1.1.10</v>
          </cell>
          <cell r="C14" t="str">
            <v>Reconstrucción de cercas de malla de alambre</v>
          </cell>
          <cell r="D14" t="str">
            <v>m</v>
          </cell>
          <cell r="I14">
            <v>3.23</v>
          </cell>
        </row>
        <row r="15">
          <cell r="B15" t="str">
            <v>1.1.11</v>
          </cell>
          <cell r="C15" t="str">
            <v>Reconstrucción de señales y otros dispositivos de tránsito</v>
          </cell>
          <cell r="D15" t="str">
            <v>und.</v>
          </cell>
          <cell r="I15">
            <v>1.1299999999999999</v>
          </cell>
        </row>
        <row r="16">
          <cell r="B16" t="str">
            <v>1.1.8</v>
          </cell>
          <cell r="C16" t="str">
            <v>Desbroce, desbosque y limpieza</v>
          </cell>
          <cell r="D16" t="str">
            <v>m2</v>
          </cell>
          <cell r="I16">
            <v>0.1</v>
          </cell>
        </row>
        <row r="17">
          <cell r="B17" t="str">
            <v>1.03-02</v>
          </cell>
          <cell r="C17" t="str">
            <v>Abastecimiento de servicios</v>
          </cell>
          <cell r="D17" t="str">
            <v>gl</v>
          </cell>
          <cell r="I17">
            <v>0</v>
          </cell>
        </row>
        <row r="18">
          <cell r="B18" t="str">
            <v>1.03-03</v>
          </cell>
          <cell r="C18" t="str">
            <v>Campamentos</v>
          </cell>
          <cell r="D18" t="str">
            <v>m²</v>
          </cell>
          <cell r="I18">
            <v>121.3</v>
          </cell>
        </row>
        <row r="19">
          <cell r="B19" t="str">
            <v>1.2.1</v>
          </cell>
          <cell r="C19" t="str">
            <v>Replanteo y nivelación lineal</v>
          </cell>
          <cell r="D19" t="str">
            <v>Km.</v>
          </cell>
          <cell r="I19">
            <v>100</v>
          </cell>
        </row>
        <row r="20">
          <cell r="B20" t="str">
            <v>1.2.2</v>
          </cell>
          <cell r="C20" t="str">
            <v>Replanteo y nivelación de superficie</v>
          </cell>
          <cell r="D20" t="str">
            <v>m2</v>
          </cell>
          <cell r="I20">
            <v>0.12</v>
          </cell>
        </row>
        <row r="21">
          <cell r="B21" t="str">
            <v>1.2.3</v>
          </cell>
          <cell r="C21" t="str">
            <v>Batimetría para descarga de Fenacoopar</v>
          </cell>
          <cell r="D21" t="str">
            <v>Gbl</v>
          </cell>
          <cell r="I21">
            <v>1500</v>
          </cell>
        </row>
        <row r="22">
          <cell r="B22" t="str">
            <v>1.2.4</v>
          </cell>
          <cell r="C22" t="str">
            <v>Batimetría para descarga de Alborada</v>
          </cell>
          <cell r="D22" t="str">
            <v>Gbl</v>
          </cell>
          <cell r="I22">
            <v>2000</v>
          </cell>
        </row>
        <row r="23">
          <cell r="B23" t="str">
            <v>1.2.5</v>
          </cell>
          <cell r="C23" t="str">
            <v>Batimetría para descarga de San Lorenzo</v>
          </cell>
          <cell r="D23" t="str">
            <v>Gbl</v>
          </cell>
          <cell r="I23">
            <v>4000</v>
          </cell>
        </row>
        <row r="24">
          <cell r="B24" t="str">
            <v>1.3.1</v>
          </cell>
          <cell r="C24" t="str">
            <v>Excavación mecánica de zanjas en suelo profundidad 0-2 metros</v>
          </cell>
          <cell r="D24" t="str">
            <v>m3</v>
          </cell>
          <cell r="E24">
            <v>1.49</v>
          </cell>
          <cell r="H24">
            <v>1.2</v>
          </cell>
          <cell r="I24">
            <v>2</v>
          </cell>
        </row>
        <row r="25">
          <cell r="B25" t="str">
            <v>1.3.2</v>
          </cell>
          <cell r="C25" t="str">
            <v>Excavación de zanjas en suelo  a mano profundidad 0-2 metros</v>
          </cell>
          <cell r="D25" t="str">
            <v>m3</v>
          </cell>
          <cell r="E25">
            <v>1.91</v>
          </cell>
          <cell r="F25">
            <v>4.59</v>
          </cell>
          <cell r="I25">
            <v>5</v>
          </cell>
        </row>
        <row r="26">
          <cell r="B26" t="str">
            <v>1.3.3</v>
          </cell>
          <cell r="C26" t="str">
            <v>Excavación mecánica de zanjas en suelo  profundidad 2.01-5 metros</v>
          </cell>
          <cell r="D26" t="str">
            <v>m3</v>
          </cell>
          <cell r="H26">
            <v>3.45</v>
          </cell>
          <cell r="I26">
            <v>2.5</v>
          </cell>
        </row>
        <row r="27">
          <cell r="B27" t="str">
            <v>1.3.4</v>
          </cell>
          <cell r="C27" t="str">
            <v>Excavación mecánica de zanjas en suelo  profundidad mayor a 5 metros</v>
          </cell>
          <cell r="D27" t="str">
            <v>m3</v>
          </cell>
          <cell r="H27">
            <v>3.81</v>
          </cell>
          <cell r="I27">
            <v>6.5</v>
          </cell>
        </row>
        <row r="28">
          <cell r="B28" t="str">
            <v>1.3.5</v>
          </cell>
          <cell r="C28" t="str">
            <v>Excavación en roca profundidad 0-2 metros</v>
          </cell>
          <cell r="D28" t="str">
            <v>m3</v>
          </cell>
          <cell r="I28">
            <v>25.56</v>
          </cell>
        </row>
        <row r="29">
          <cell r="B29" t="str">
            <v>1.3.6</v>
          </cell>
          <cell r="C29" t="str">
            <v>Excavación en roca profundidad 2.01-5 metros</v>
          </cell>
          <cell r="D29" t="str">
            <v>m3</v>
          </cell>
          <cell r="I29">
            <v>28.08</v>
          </cell>
        </row>
        <row r="30">
          <cell r="B30" t="str">
            <v>1.3.7</v>
          </cell>
          <cell r="C30" t="str">
            <v>Excavación en roca profundidad mayor a 5 metros</v>
          </cell>
          <cell r="D30" t="str">
            <v>m3</v>
          </cell>
          <cell r="I30">
            <v>37.29</v>
          </cell>
        </row>
        <row r="31">
          <cell r="B31" t="str">
            <v>1.4.1</v>
          </cell>
          <cell r="C31" t="str">
            <v>Entibados de Zanjas Profundidad 0-2 Metros</v>
          </cell>
          <cell r="D31" t="str">
            <v>m2</v>
          </cell>
          <cell r="E31">
            <v>2.54</v>
          </cell>
          <cell r="H31">
            <v>4.76</v>
          </cell>
          <cell r="I31">
            <v>7</v>
          </cell>
        </row>
        <row r="32">
          <cell r="B32" t="str">
            <v>1.4.2</v>
          </cell>
          <cell r="C32" t="str">
            <v>Entibados de Zanjas Profundidad 2.01 - 5 Metros</v>
          </cell>
          <cell r="D32" t="str">
            <v>m2</v>
          </cell>
          <cell r="E32">
            <v>2.62</v>
          </cell>
          <cell r="H32">
            <v>10.83</v>
          </cell>
          <cell r="I32">
            <v>8</v>
          </cell>
        </row>
        <row r="33">
          <cell r="B33" t="str">
            <v>1.4.3</v>
          </cell>
          <cell r="C33" t="str">
            <v>Entibados de Zanjas Profundidad mayor a 5 metros</v>
          </cell>
          <cell r="D33" t="str">
            <v>m2</v>
          </cell>
          <cell r="I33">
            <v>10</v>
          </cell>
        </row>
        <row r="34">
          <cell r="B34" t="str">
            <v>1.5.1</v>
          </cell>
          <cell r="C34" t="str">
            <v xml:space="preserve">Evacuación de aguas </v>
          </cell>
          <cell r="D34" t="str">
            <v>m3</v>
          </cell>
          <cell r="E34">
            <v>7.0000000000000007E-2</v>
          </cell>
          <cell r="H34">
            <v>0.97</v>
          </cell>
          <cell r="I34">
            <v>1.5</v>
          </cell>
        </row>
        <row r="35">
          <cell r="B35" t="str">
            <v>1.6.1</v>
          </cell>
          <cell r="C35" t="str">
            <v>Relleno de piedra bola para base de tuberías</v>
          </cell>
          <cell r="D35" t="str">
            <v>m3</v>
          </cell>
          <cell r="E35">
            <v>13.57</v>
          </cell>
          <cell r="H35">
            <v>10.84</v>
          </cell>
          <cell r="I35">
            <v>12</v>
          </cell>
        </row>
        <row r="36">
          <cell r="B36" t="str">
            <v>1.6.2</v>
          </cell>
          <cell r="C36" t="str">
            <v>Relleno de cascajo para base de tuberías</v>
          </cell>
          <cell r="D36" t="str">
            <v>m3</v>
          </cell>
          <cell r="E36">
            <v>6.31</v>
          </cell>
          <cell r="I36">
            <v>8</v>
          </cell>
        </row>
        <row r="37">
          <cell r="B37" t="str">
            <v>1.6.3</v>
          </cell>
          <cell r="C37" t="str">
            <v>Capa de protección de geotextil</v>
          </cell>
          <cell r="D37" t="str">
            <v>m3</v>
          </cell>
          <cell r="E37">
            <v>6.31</v>
          </cell>
          <cell r="I37">
            <v>15</v>
          </cell>
        </row>
        <row r="38">
          <cell r="B38" t="str">
            <v>1.6.4</v>
          </cell>
          <cell r="C38" t="str">
            <v>Encamado</v>
          </cell>
          <cell r="D38" t="str">
            <v>m3</v>
          </cell>
          <cell r="E38">
            <v>6.51</v>
          </cell>
          <cell r="F38">
            <v>15.4</v>
          </cell>
          <cell r="H38">
            <v>3.62</v>
          </cell>
          <cell r="I38">
            <v>20</v>
          </cell>
        </row>
        <row r="39">
          <cell r="B39" t="str">
            <v>1.6.5</v>
          </cell>
          <cell r="C39" t="str">
            <v>Relleno acostillado</v>
          </cell>
          <cell r="D39" t="str">
            <v>m3</v>
          </cell>
          <cell r="H39">
            <v>3.62</v>
          </cell>
          <cell r="I39">
            <v>10</v>
          </cell>
        </row>
        <row r="40">
          <cell r="B40" t="str">
            <v>1.6.6</v>
          </cell>
          <cell r="C40" t="str">
            <v>Relleno Inicial</v>
          </cell>
          <cell r="D40" t="str">
            <v>m3</v>
          </cell>
          <cell r="I40">
            <v>8</v>
          </cell>
        </row>
        <row r="41">
          <cell r="B41" t="str">
            <v>1.6.7</v>
          </cell>
          <cell r="C41" t="str">
            <v>Relleno Final</v>
          </cell>
          <cell r="D41" t="str">
            <v>m3</v>
          </cell>
          <cell r="E41">
            <v>1.54</v>
          </cell>
          <cell r="I41">
            <v>6</v>
          </cell>
        </row>
        <row r="42">
          <cell r="B42" t="str">
            <v>1.6.8</v>
          </cell>
          <cell r="C42" t="str">
            <v>Geotextil no tejido</v>
          </cell>
          <cell r="D42" t="str">
            <v>m2</v>
          </cell>
          <cell r="H42">
            <v>3.21</v>
          </cell>
          <cell r="I42">
            <v>2.5</v>
          </cell>
        </row>
        <row r="43">
          <cell r="B43" t="str">
            <v>1.6.9</v>
          </cell>
          <cell r="C43" t="str">
            <v>Geotextil tejido</v>
          </cell>
          <cell r="D43" t="str">
            <v>m2</v>
          </cell>
          <cell r="G43">
            <v>2.0299999999999998</v>
          </cell>
          <cell r="H43">
            <v>0.8</v>
          </cell>
          <cell r="I43">
            <v>0.8</v>
          </cell>
        </row>
        <row r="44">
          <cell r="B44" t="str">
            <v>1.6.10</v>
          </cell>
          <cell r="C44" t="str">
            <v>Relleno de grava</v>
          </cell>
          <cell r="D44" t="str">
            <v>m3</v>
          </cell>
          <cell r="I44">
            <v>8.1000000000000014</v>
          </cell>
        </row>
        <row r="45">
          <cell r="B45" t="str">
            <v>1.6.11</v>
          </cell>
          <cell r="C45" t="str">
            <v>Relleno para estructuras con material de préstamo</v>
          </cell>
          <cell r="D45" t="str">
            <v>m3</v>
          </cell>
          <cell r="I45">
            <v>5</v>
          </cell>
        </row>
        <row r="46">
          <cell r="B46" t="str">
            <v>1.6.12</v>
          </cell>
          <cell r="C46" t="str">
            <v>Relleno para estructuras con material de excavación</v>
          </cell>
          <cell r="D46" t="str">
            <v>m3</v>
          </cell>
          <cell r="I46">
            <v>1.07</v>
          </cell>
        </row>
        <row r="47">
          <cell r="B47" t="str">
            <v>1.6.13</v>
          </cell>
          <cell r="C47" t="str">
            <v>Relleno compactado con material clasificado</v>
          </cell>
          <cell r="D47" t="str">
            <v>m3</v>
          </cell>
          <cell r="I47">
            <v>15.22</v>
          </cell>
        </row>
        <row r="48">
          <cell r="B48" t="str">
            <v>1.6.14</v>
          </cell>
          <cell r="C48" t="str">
            <v>Suministro, transporte e instalación de geocelda (ancho 10cm)</v>
          </cell>
          <cell r="D48" t="str">
            <v>m²</v>
          </cell>
          <cell r="I48">
            <v>5</v>
          </cell>
        </row>
        <row r="49">
          <cell r="B49" t="str">
            <v>1.6.15</v>
          </cell>
          <cell r="C49" t="str">
            <v>Suministro, transporte e instalación de geocelda (ancho 15cm)</v>
          </cell>
          <cell r="D49" t="str">
            <v>m²</v>
          </cell>
          <cell r="I49">
            <v>7.5</v>
          </cell>
        </row>
        <row r="50">
          <cell r="B50" t="str">
            <v>1.6.16</v>
          </cell>
          <cell r="C50" t="str">
            <v>Suministro, transporte e instalación de geotextil para uso bajo geocelda</v>
          </cell>
          <cell r="D50" t="str">
            <v>m²</v>
          </cell>
          <cell r="I50">
            <v>1.5</v>
          </cell>
        </row>
        <row r="51">
          <cell r="B51" t="str">
            <v>1.6.17</v>
          </cell>
          <cell r="C51" t="str">
            <v>Suministro, transporte e instalación de tubería perforada con geotextil</v>
          </cell>
          <cell r="D51" t="str">
            <v>m</v>
          </cell>
          <cell r="I51">
            <v>20</v>
          </cell>
        </row>
        <row r="52">
          <cell r="B52" t="str">
            <v>1.7.1</v>
          </cell>
          <cell r="C52" t="str">
            <v>Excavación para estructuras</v>
          </cell>
          <cell r="D52" t="str">
            <v>m3</v>
          </cell>
          <cell r="F52">
            <v>5.01</v>
          </cell>
          <cell r="I52">
            <v>9.89</v>
          </cell>
        </row>
        <row r="53">
          <cell r="B53" t="str">
            <v>1.8.1</v>
          </cell>
          <cell r="C53" t="str">
            <v>Excavación a cielo abierto en suelo común</v>
          </cell>
          <cell r="D53" t="str">
            <v>m3</v>
          </cell>
          <cell r="F53">
            <v>5.01</v>
          </cell>
          <cell r="I53">
            <v>0.71</v>
          </cell>
        </row>
        <row r="54">
          <cell r="B54" t="str">
            <v>1.8.2</v>
          </cell>
          <cell r="C54" t="str">
            <v>Excavación a cielo abierto en roca</v>
          </cell>
          <cell r="D54" t="str">
            <v>m3</v>
          </cell>
          <cell r="I54">
            <v>25</v>
          </cell>
        </row>
        <row r="55">
          <cell r="B55" t="str">
            <v>1.8.3</v>
          </cell>
          <cell r="C55" t="str">
            <v>Descapote</v>
          </cell>
          <cell r="D55" t="str">
            <v>m3</v>
          </cell>
          <cell r="I55">
            <v>1</v>
          </cell>
        </row>
        <row r="57">
          <cell r="B57" t="str">
            <v>1.9.1</v>
          </cell>
          <cell r="C57" t="str">
            <v>Excavación de material de préstamo</v>
          </cell>
          <cell r="D57" t="str">
            <v>m3</v>
          </cell>
          <cell r="H57">
            <v>1.03</v>
          </cell>
          <cell r="I57">
            <v>0.5</v>
          </cell>
        </row>
        <row r="58">
          <cell r="B58" t="str">
            <v>1.10.1</v>
          </cell>
          <cell r="C58" t="str">
            <v>Relleno para conformación de diques</v>
          </cell>
          <cell r="D58" t="str">
            <v>m3</v>
          </cell>
          <cell r="I58">
            <v>1.5</v>
          </cell>
        </row>
        <row r="59">
          <cell r="B59" t="str">
            <v>1.11.1</v>
          </cell>
          <cell r="C59" t="str">
            <v>Acabado de obra básica existente (escarificación y compactación)</v>
          </cell>
          <cell r="D59" t="str">
            <v>m2</v>
          </cell>
          <cell r="I59">
            <v>0.2</v>
          </cell>
        </row>
        <row r="60">
          <cell r="B60" t="str">
            <v>1.12.1</v>
          </cell>
          <cell r="C60" t="str">
            <v>Transporte de material de desecho (Desalojo)</v>
          </cell>
          <cell r="D60" t="str">
            <v>m3/Km</v>
          </cell>
          <cell r="H60">
            <v>0.24</v>
          </cell>
          <cell r="I60">
            <v>0.5</v>
          </cell>
        </row>
        <row r="61">
          <cell r="B61" t="str">
            <v>1.12.2</v>
          </cell>
          <cell r="C61" t="str">
            <v>Transporte de material seleccionado</v>
          </cell>
          <cell r="D61" t="str">
            <v>m3/Km</v>
          </cell>
          <cell r="H61">
            <v>0.24</v>
          </cell>
          <cell r="I61">
            <v>0.39</v>
          </cell>
        </row>
        <row r="62">
          <cell r="B62" t="str">
            <v>1.12.3</v>
          </cell>
          <cell r="C62" t="str">
            <v>Transporte de material pétreo</v>
          </cell>
          <cell r="D62" t="str">
            <v>m3/Km</v>
          </cell>
          <cell r="I62">
            <v>0.5</v>
          </cell>
        </row>
        <row r="63">
          <cell r="B63" t="str">
            <v>1.12.4</v>
          </cell>
          <cell r="C63" t="str">
            <v>Transporte de material para capa de rodadura asfáltica</v>
          </cell>
          <cell r="D63" t="str">
            <v>m3/Km</v>
          </cell>
          <cell r="I63">
            <v>0.4</v>
          </cell>
        </row>
        <row r="64">
          <cell r="B64" t="str">
            <v>1.08-01</v>
          </cell>
          <cell r="C64" t="str">
            <v>Remoción de superficies de asfalto y concreto</v>
          </cell>
          <cell r="D64" t="str">
            <v>m3</v>
          </cell>
          <cell r="E64">
            <v>47.95</v>
          </cell>
          <cell r="I64">
            <v>30</v>
          </cell>
        </row>
        <row r="65">
          <cell r="B65" t="str">
            <v>1.13.1</v>
          </cell>
          <cell r="C65" t="str">
            <v>Perforaciones para exploraciones geotécnicas</v>
          </cell>
          <cell r="D65" t="str">
            <v>ml</v>
          </cell>
          <cell r="I65">
            <v>20</v>
          </cell>
        </row>
        <row r="66">
          <cell r="B66" t="str">
            <v>1.13.2</v>
          </cell>
          <cell r="C66" t="str">
            <v xml:space="preserve"> Granumetrías</v>
          </cell>
          <cell r="D66" t="str">
            <v>und.</v>
          </cell>
          <cell r="I66">
            <v>5.5</v>
          </cell>
        </row>
        <row r="67">
          <cell r="B67" t="str">
            <v>1.13.3</v>
          </cell>
          <cell r="C67" t="str">
            <v xml:space="preserve"> Determinación de nivel freático</v>
          </cell>
          <cell r="D67" t="str">
            <v>und.</v>
          </cell>
          <cell r="I67">
            <v>2</v>
          </cell>
        </row>
        <row r="68">
          <cell r="B68" t="str">
            <v>1.13.4</v>
          </cell>
          <cell r="C68" t="str">
            <v xml:space="preserve"> Límites de Atterberg</v>
          </cell>
          <cell r="D68" t="str">
            <v>und.</v>
          </cell>
          <cell r="I68">
            <v>3.5</v>
          </cell>
        </row>
        <row r="69">
          <cell r="B69" t="str">
            <v>1.13.5</v>
          </cell>
          <cell r="C69" t="str">
            <v xml:space="preserve"> Contenidos de humedad</v>
          </cell>
          <cell r="D69" t="str">
            <v>und.</v>
          </cell>
          <cell r="I69">
            <v>1</v>
          </cell>
        </row>
        <row r="70">
          <cell r="B70" t="str">
            <v>1.13.6</v>
          </cell>
          <cell r="C70" t="str">
            <v xml:space="preserve"> Densidades de laboratorio</v>
          </cell>
          <cell r="D70" t="str">
            <v>und.</v>
          </cell>
          <cell r="I70">
            <v>3</v>
          </cell>
        </row>
        <row r="71">
          <cell r="B71" t="str">
            <v>1.13.7</v>
          </cell>
          <cell r="C71" t="str">
            <v xml:space="preserve"> Compresiones simples</v>
          </cell>
          <cell r="D71" t="str">
            <v>und.</v>
          </cell>
          <cell r="I71">
            <v>6</v>
          </cell>
        </row>
        <row r="72">
          <cell r="B72" t="str">
            <v>1.13.8</v>
          </cell>
          <cell r="C72" t="str">
            <v xml:space="preserve"> Triaxiales tipo CU</v>
          </cell>
          <cell r="D72" t="str">
            <v>und.</v>
          </cell>
          <cell r="I72">
            <v>300</v>
          </cell>
        </row>
        <row r="73">
          <cell r="B73" t="str">
            <v>1.13.9</v>
          </cell>
          <cell r="C73" t="str">
            <v xml:space="preserve"> Ensayos Proctor Standard</v>
          </cell>
          <cell r="D73" t="str">
            <v>und.</v>
          </cell>
          <cell r="I73">
            <v>10</v>
          </cell>
        </row>
        <row r="74">
          <cell r="B74" t="str">
            <v>1.13.10</v>
          </cell>
          <cell r="C74" t="str">
            <v xml:space="preserve"> Expansiones con carga previa en el terreno de la covertura de la cantera</v>
          </cell>
          <cell r="D74" t="str">
            <v>und.</v>
          </cell>
          <cell r="I74">
            <v>15</v>
          </cell>
        </row>
        <row r="75">
          <cell r="B75" t="str">
            <v>1.13.11</v>
          </cell>
          <cell r="C75" t="str">
            <v xml:space="preserve"> Expansiones con carga previa en el terreno de la covertura de la cantera meclados con 7, 9, 11% de cal</v>
          </cell>
          <cell r="D75" t="str">
            <v>und.</v>
          </cell>
          <cell r="I75">
            <v>21</v>
          </cell>
        </row>
        <row r="76">
          <cell r="B76" t="str">
            <v>1.13.12</v>
          </cell>
          <cell r="C76" t="str">
            <v>Ensayo de densidades in situ</v>
          </cell>
          <cell r="D76" t="str">
            <v>und.</v>
          </cell>
          <cell r="I76">
            <v>3</v>
          </cell>
        </row>
        <row r="78">
          <cell r="B78" t="str">
            <v>CAPITULO 2</v>
          </cell>
        </row>
        <row r="79">
          <cell r="B79" t="str">
            <v>2.1.1</v>
          </cell>
          <cell r="C79" t="str">
            <v>Suministro de pilotes prefabricados de homigón 40 x 40 cm.</v>
          </cell>
          <cell r="D79" t="str">
            <v>m</v>
          </cell>
          <cell r="I79">
            <v>50</v>
          </cell>
        </row>
        <row r="80">
          <cell r="B80" t="str">
            <v>2.1.2</v>
          </cell>
          <cell r="C80" t="str">
            <v>Hincado de pilotes prefabricados de hormigón 40 x 40 cm.</v>
          </cell>
          <cell r="D80" t="str">
            <v>m</v>
          </cell>
          <cell r="I80">
            <v>2</v>
          </cell>
        </row>
        <row r="81">
          <cell r="B81" t="str">
            <v>2.1.3</v>
          </cell>
          <cell r="C81" t="str">
            <v>Hincado de pilotes de prueba</v>
          </cell>
          <cell r="D81" t="str">
            <v>m</v>
          </cell>
          <cell r="I81">
            <v>2</v>
          </cell>
        </row>
        <row r="82">
          <cell r="B82" t="str">
            <v>2.1.4</v>
          </cell>
          <cell r="C82" t="str">
            <v>Suministro de tablestacado</v>
          </cell>
          <cell r="D82" t="str">
            <v>m2</v>
          </cell>
          <cell r="I82">
            <v>45</v>
          </cell>
        </row>
        <row r="83">
          <cell r="B83" t="str">
            <v>2.01-08</v>
          </cell>
          <cell r="C83" t="str">
            <v>Hincado de tablestacas de madera</v>
          </cell>
          <cell r="D83" t="str">
            <v>m2</v>
          </cell>
          <cell r="I83">
            <v>8.24</v>
          </cell>
        </row>
        <row r="84">
          <cell r="B84" t="str">
            <v>2.1.5</v>
          </cell>
          <cell r="C84" t="str">
            <v>Hincado de tablestacas</v>
          </cell>
          <cell r="D84" t="str">
            <v>m2</v>
          </cell>
          <cell r="I84">
            <v>4.5</v>
          </cell>
        </row>
        <row r="85">
          <cell r="B85" t="str">
            <v>2.1.7</v>
          </cell>
          <cell r="C85" t="str">
            <v>Hincado de tablestacas</v>
          </cell>
          <cell r="D85" t="str">
            <v>m2</v>
          </cell>
          <cell r="I85">
            <v>6.59</v>
          </cell>
        </row>
        <row r="86">
          <cell r="B86" t="str">
            <v>2.1.6</v>
          </cell>
          <cell r="C86" t="str">
            <v>Pruebas de carga</v>
          </cell>
          <cell r="D86" t="str">
            <v>und</v>
          </cell>
          <cell r="I86">
            <v>1.33</v>
          </cell>
        </row>
        <row r="87">
          <cell r="B87" t="str">
            <v>2.2.1</v>
          </cell>
          <cell r="C87" t="str">
            <v>Hormigón estructural de cemento Portland, Clase A fc=350 Kg/cm2</v>
          </cell>
          <cell r="D87" t="str">
            <v>m3</v>
          </cell>
          <cell r="F87">
            <v>156.38999999999999</v>
          </cell>
          <cell r="I87">
            <v>180</v>
          </cell>
        </row>
        <row r="88">
          <cell r="B88" t="str">
            <v>2.2.2</v>
          </cell>
          <cell r="C88" t="str">
            <v>Hormigón estructural de cemento Portland, Clase A fc=280 Kg/cm2</v>
          </cell>
          <cell r="D88" t="str">
            <v>m3</v>
          </cell>
          <cell r="I88">
            <v>150</v>
          </cell>
        </row>
        <row r="89">
          <cell r="B89" t="str">
            <v>2.2.3</v>
          </cell>
          <cell r="C89" t="str">
            <v>Hormigón estructural de cemento Portland, Clase B fc=210 Kg/cm2</v>
          </cell>
          <cell r="D89" t="str">
            <v>m3</v>
          </cell>
          <cell r="I89">
            <v>135</v>
          </cell>
        </row>
        <row r="90">
          <cell r="B90" t="str">
            <v>2.2.4</v>
          </cell>
          <cell r="C90" t="str">
            <v>Hormigon pobre de cemento Portland clase C fc=140 Kg/cm2</v>
          </cell>
          <cell r="D90" t="str">
            <v>m3</v>
          </cell>
          <cell r="F90">
            <v>106.36</v>
          </cell>
          <cell r="I90">
            <v>75</v>
          </cell>
        </row>
        <row r="91">
          <cell r="B91" t="str">
            <v>2.2.5</v>
          </cell>
          <cell r="C91" t="str">
            <v>Hormigón Ciclópeo 40% Piedra 60% Hormigón 180 Kg/cm2</v>
          </cell>
          <cell r="D91" t="str">
            <v>m3</v>
          </cell>
          <cell r="F91">
            <v>116.73</v>
          </cell>
          <cell r="I91">
            <v>80</v>
          </cell>
        </row>
        <row r="92">
          <cell r="B92" t="str">
            <v>2.3.1</v>
          </cell>
          <cell r="C92" t="str">
            <v>Acero de refuerzo en barras fy = 4200 Kg/cm2</v>
          </cell>
          <cell r="D92" t="str">
            <v>Kg</v>
          </cell>
          <cell r="E92">
            <v>0.61</v>
          </cell>
          <cell r="F92">
            <v>0.97</v>
          </cell>
          <cell r="I92">
            <v>1.2</v>
          </cell>
        </row>
        <row r="93">
          <cell r="B93" t="str">
            <v>2.3.2</v>
          </cell>
          <cell r="C93" t="str">
            <v>Acero de refuerzo en mallas (d=6mm 10x10 cm)</v>
          </cell>
          <cell r="D93" t="str">
            <v>m2</v>
          </cell>
          <cell r="F93">
            <v>1.29</v>
          </cell>
          <cell r="I93">
            <v>4</v>
          </cell>
        </row>
        <row r="94">
          <cell r="B94" t="str">
            <v>2.4.1</v>
          </cell>
          <cell r="C94" t="str">
            <v xml:space="preserve">Acero estructural </v>
          </cell>
          <cell r="D94" t="str">
            <v>Kg</v>
          </cell>
          <cell r="F94">
            <v>9.81</v>
          </cell>
          <cell r="I94">
            <v>3</v>
          </cell>
        </row>
        <row r="95">
          <cell r="B95" t="str">
            <v>2.4.2</v>
          </cell>
          <cell r="C95" t="str">
            <v>Acero inoxidable</v>
          </cell>
          <cell r="D95" t="str">
            <v>Kg</v>
          </cell>
          <cell r="F95">
            <v>9.81</v>
          </cell>
          <cell r="I95">
            <v>10</v>
          </cell>
        </row>
        <row r="96">
          <cell r="B96" t="str">
            <v>2.5.1</v>
          </cell>
          <cell r="C96" t="str">
            <v>Limpieza y pintura de acero estructural</v>
          </cell>
          <cell r="D96" t="str">
            <v>m2</v>
          </cell>
          <cell r="I96">
            <v>5</v>
          </cell>
        </row>
        <row r="97">
          <cell r="B97" t="str">
            <v>2.5.2</v>
          </cell>
          <cell r="C97" t="str">
            <v>Pintura de acero estructural</v>
          </cell>
          <cell r="D97" t="str">
            <v>m2</v>
          </cell>
          <cell r="I97">
            <v>4</v>
          </cell>
        </row>
        <row r="98">
          <cell r="B98" t="str">
            <v>2.5.3</v>
          </cell>
          <cell r="C98" t="str">
            <v>Pintura de Hormigón</v>
          </cell>
          <cell r="D98" t="str">
            <v>m2</v>
          </cell>
          <cell r="F98">
            <v>2.37</v>
          </cell>
          <cell r="I98">
            <v>3</v>
          </cell>
        </row>
        <row r="99">
          <cell r="B99" t="str">
            <v>2.6.1</v>
          </cell>
          <cell r="C99" t="str">
            <v>Mampostería de Piedra Labrada</v>
          </cell>
          <cell r="D99" t="str">
            <v>m3</v>
          </cell>
          <cell r="I99">
            <v>70</v>
          </cell>
        </row>
        <row r="100">
          <cell r="B100" t="str">
            <v>2.6.2</v>
          </cell>
          <cell r="C100" t="str">
            <v>Mampostería de Piedra Molón</v>
          </cell>
          <cell r="D100" t="str">
            <v>m3</v>
          </cell>
          <cell r="I100">
            <v>42</v>
          </cell>
        </row>
        <row r="101">
          <cell r="B101" t="str">
            <v>2.6.3</v>
          </cell>
          <cell r="C101" t="str">
            <v>Enrocado</v>
          </cell>
          <cell r="D101" t="str">
            <v>m3</v>
          </cell>
          <cell r="I101">
            <v>15</v>
          </cell>
        </row>
        <row r="102">
          <cell r="B102" t="str">
            <v>2.7.1</v>
          </cell>
          <cell r="C102" t="str">
            <v>Muro de gaviones</v>
          </cell>
          <cell r="D102" t="str">
            <v>m3</v>
          </cell>
          <cell r="F102">
            <v>47.26</v>
          </cell>
          <cell r="I102">
            <v>31</v>
          </cell>
        </row>
        <row r="103">
          <cell r="B103" t="str">
            <v>2.08-01</v>
          </cell>
          <cell r="C103" t="str">
            <v>Impermeabilización asfáltica del hormigón</v>
          </cell>
          <cell r="D103" t="str">
            <v>m2</v>
          </cell>
          <cell r="I103">
            <v>2.5</v>
          </cell>
        </row>
        <row r="104">
          <cell r="B104" t="str">
            <v>2.08-02</v>
          </cell>
          <cell r="C104" t="str">
            <v>Mortero de cemento colocado neumáticamente</v>
          </cell>
          <cell r="D104" t="str">
            <v>m2</v>
          </cell>
          <cell r="I104">
            <v>15.6</v>
          </cell>
        </row>
        <row r="106">
          <cell r="B106" t="str">
            <v>CAPITULO 3</v>
          </cell>
        </row>
        <row r="107">
          <cell r="B107" t="str">
            <v>3.1.1</v>
          </cell>
          <cell r="C107" t="str">
            <v>Superficie de Grava - Arcilla (Superficie de Rodadura)</v>
          </cell>
          <cell r="D107" t="str">
            <v>m3</v>
          </cell>
          <cell r="I107">
            <v>20</v>
          </cell>
        </row>
        <row r="108">
          <cell r="B108" t="str">
            <v>3.1.2</v>
          </cell>
          <cell r="C108" t="str">
            <v>Superficie de Agredados no Tratados</v>
          </cell>
          <cell r="D108" t="str">
            <v>m3</v>
          </cell>
          <cell r="I108">
            <v>12</v>
          </cell>
        </row>
        <row r="109">
          <cell r="B109" t="str">
            <v>3.1.3</v>
          </cell>
          <cell r="C109" t="str">
            <v>Adoquinado de Bloques de Hormigón</v>
          </cell>
          <cell r="D109" t="str">
            <v>m2</v>
          </cell>
          <cell r="I109">
            <v>18</v>
          </cell>
        </row>
        <row r="110">
          <cell r="B110" t="str">
            <v>3.2.2</v>
          </cell>
          <cell r="C110" t="str">
            <v>Mejoramiento de la subrasante con suelo seleccionado</v>
          </cell>
          <cell r="D110" t="str">
            <v>m3</v>
          </cell>
          <cell r="I110">
            <v>14.59</v>
          </cell>
        </row>
        <row r="111">
          <cell r="B111" t="str">
            <v>3.3.1</v>
          </cell>
          <cell r="C111" t="str">
            <v>Sub-base</v>
          </cell>
          <cell r="D111" t="str">
            <v>m3</v>
          </cell>
          <cell r="E111">
            <v>10.73</v>
          </cell>
          <cell r="I111">
            <v>20</v>
          </cell>
        </row>
        <row r="112">
          <cell r="B112" t="str">
            <v>3.3.2</v>
          </cell>
          <cell r="C112" t="str">
            <v>Sub-base modificada con cal hidratada</v>
          </cell>
          <cell r="D112" t="str">
            <v>m3</v>
          </cell>
          <cell r="I112">
            <v>25</v>
          </cell>
        </row>
        <row r="113">
          <cell r="B113" t="str">
            <v>3.3.3</v>
          </cell>
          <cell r="C113" t="str">
            <v>Suministro y distribución de cal</v>
          </cell>
          <cell r="D113" t="str">
            <v>Ton</v>
          </cell>
          <cell r="I113">
            <v>160</v>
          </cell>
        </row>
        <row r="114">
          <cell r="B114" t="str">
            <v>3.4.1</v>
          </cell>
          <cell r="C114" t="str">
            <v>Base</v>
          </cell>
          <cell r="D114" t="str">
            <v>m3</v>
          </cell>
          <cell r="E114">
            <v>10.73</v>
          </cell>
          <cell r="H114">
            <v>8.7200000000000006</v>
          </cell>
          <cell r="I114">
            <v>25</v>
          </cell>
        </row>
        <row r="115">
          <cell r="B115" t="str">
            <v>3.4.21</v>
          </cell>
          <cell r="C115" t="str">
            <v>Base de agregados estabilizados con cemento Portland</v>
          </cell>
          <cell r="D115" t="str">
            <v>m3</v>
          </cell>
          <cell r="I115">
            <v>30</v>
          </cell>
        </row>
        <row r="116">
          <cell r="B116" t="str">
            <v>3.4.22</v>
          </cell>
          <cell r="C116" t="str">
            <v>Suministro y distribución de cemento Portland</v>
          </cell>
          <cell r="D116" t="str">
            <v>Ton</v>
          </cell>
          <cell r="I116">
            <v>150</v>
          </cell>
        </row>
        <row r="117">
          <cell r="B117" t="str">
            <v>3.4.23</v>
          </cell>
          <cell r="C117" t="str">
            <v>Suministro y distribución de asfalto para curado</v>
          </cell>
          <cell r="D117" t="str">
            <v>Lt.</v>
          </cell>
          <cell r="I117">
            <v>1.5</v>
          </cell>
        </row>
        <row r="118">
          <cell r="B118" t="str">
            <v>3.4.31</v>
          </cell>
          <cell r="C118" t="str">
            <v>Base de agregados estabilizados con cal</v>
          </cell>
          <cell r="D118" t="str">
            <v>m3</v>
          </cell>
          <cell r="I118">
            <v>30</v>
          </cell>
        </row>
        <row r="119">
          <cell r="B119" t="str">
            <v>3.4.32</v>
          </cell>
          <cell r="C119" t="str">
            <v>Suministro y distribución de cal</v>
          </cell>
          <cell r="D119" t="str">
            <v>Ton</v>
          </cell>
          <cell r="I119">
            <v>160</v>
          </cell>
        </row>
        <row r="120">
          <cell r="B120" t="str">
            <v>3.4.4</v>
          </cell>
          <cell r="C120" t="str">
            <v>Capa de base de hormigón asfáltico mezclado en planta</v>
          </cell>
          <cell r="D120" t="str">
            <v>m3</v>
          </cell>
          <cell r="I120">
            <v>100</v>
          </cell>
        </row>
        <row r="121">
          <cell r="C121" t="str">
            <v>Capa de base de hormigón asfáltico mezclado en planta</v>
          </cell>
          <cell r="D121" t="str">
            <v>Ton</v>
          </cell>
          <cell r="I121">
            <v>65.36</v>
          </cell>
        </row>
        <row r="122">
          <cell r="C122" t="str">
            <v>reposición de pavimento asfáltico</v>
          </cell>
          <cell r="D122" t="str">
            <v>M3</v>
          </cell>
          <cell r="I122">
            <v>76.66</v>
          </cell>
        </row>
        <row r="123">
          <cell r="C123" t="str">
            <v>Reposición de pavimento de hormigón fc=280Kg/cm²</v>
          </cell>
          <cell r="D123" t="str">
            <v>m3</v>
          </cell>
          <cell r="I123">
            <v>120</v>
          </cell>
        </row>
        <row r="124">
          <cell r="B124" t="str">
            <v>3.5.1</v>
          </cell>
          <cell r="C124" t="str">
            <v>Asfalto  para imprimación</v>
          </cell>
          <cell r="D124" t="str">
            <v>Lt.</v>
          </cell>
          <cell r="I124">
            <v>1</v>
          </cell>
        </row>
        <row r="125">
          <cell r="B125" t="str">
            <v>3.5.2</v>
          </cell>
          <cell r="C125" t="str">
            <v>Asfalto emulsionado para riego de adherencia</v>
          </cell>
          <cell r="D125" t="str">
            <v>Lt.</v>
          </cell>
          <cell r="I125">
            <v>0.9</v>
          </cell>
        </row>
        <row r="127">
          <cell r="B127" t="str">
            <v>3.5.3</v>
          </cell>
          <cell r="C127" t="str">
            <v>Arena para protección y secado</v>
          </cell>
          <cell r="D127" t="str">
            <v>m3</v>
          </cell>
          <cell r="I127">
            <v>8</v>
          </cell>
        </row>
        <row r="128">
          <cell r="B128" t="str">
            <v>3.5.4</v>
          </cell>
          <cell r="C128" t="str">
            <v>Capa de rodadura de hormigón asfáltico mezclado en planta e=5cm</v>
          </cell>
          <cell r="D128" t="str">
            <v>m2</v>
          </cell>
          <cell r="I128">
            <v>6</v>
          </cell>
        </row>
        <row r="129">
          <cell r="B129" t="str">
            <v>3.5.5</v>
          </cell>
          <cell r="C129" t="str">
            <v>Capa de rodadura de hormigón asfáltico mezclado en planta e=3cm</v>
          </cell>
          <cell r="D129" t="str">
            <v>m2</v>
          </cell>
          <cell r="I129">
            <v>4</v>
          </cell>
        </row>
        <row r="130">
          <cell r="B130" t="str">
            <v>3.5.6</v>
          </cell>
          <cell r="C130" t="str">
            <v>Pavimento de hormigón de cemento Portland fc &gt; 300 Kg/cm2</v>
          </cell>
          <cell r="D130" t="str">
            <v>m3</v>
          </cell>
          <cell r="E130">
            <v>86</v>
          </cell>
          <cell r="I130">
            <v>120</v>
          </cell>
        </row>
        <row r="132">
          <cell r="B132" t="str">
            <v>3.6.1</v>
          </cell>
          <cell r="C132" t="str">
            <v>Tabique de madera 4"x 2"</v>
          </cell>
          <cell r="D132" t="str">
            <v>m</v>
          </cell>
          <cell r="I132">
            <v>0.4</v>
          </cell>
        </row>
        <row r="134">
          <cell r="B134" t="str">
            <v>4.1.1</v>
          </cell>
          <cell r="C134" t="str">
            <v>Suministro e instalación tubería de H.A 500 mm CIII con juntas de neopreno</v>
          </cell>
          <cell r="D134" t="str">
            <v>m</v>
          </cell>
          <cell r="I134">
            <v>80</v>
          </cell>
        </row>
        <row r="135">
          <cell r="B135" t="str">
            <v>4.1.2</v>
          </cell>
          <cell r="C135" t="str">
            <v>Suministro e instalación tubería de H.A 600 mm CIII con juntas de neopreno</v>
          </cell>
          <cell r="D135" t="str">
            <v>m</v>
          </cell>
          <cell r="I135">
            <v>100</v>
          </cell>
        </row>
        <row r="136">
          <cell r="B136" t="str">
            <v>4.1.3</v>
          </cell>
          <cell r="C136" t="str">
            <v>Suministro e instalación tubería de H.A 700 mm CIII con juntas de neopreno</v>
          </cell>
          <cell r="D136" t="str">
            <v>m</v>
          </cell>
          <cell r="I136">
            <v>140</v>
          </cell>
        </row>
        <row r="137">
          <cell r="B137" t="str">
            <v>4.1.4</v>
          </cell>
          <cell r="C137" t="str">
            <v>Suministro e instalación tubería de H.A 750 mm CIII con juntas de neopreno</v>
          </cell>
          <cell r="D137" t="str">
            <v>m</v>
          </cell>
          <cell r="I137">
            <v>150</v>
          </cell>
        </row>
        <row r="138">
          <cell r="B138" t="str">
            <v>4.1.5</v>
          </cell>
          <cell r="C138" t="str">
            <v>Suministro e instalación tubería de H.A 800 mm CIII con juntas de neopreno</v>
          </cell>
          <cell r="D138" t="str">
            <v>m</v>
          </cell>
          <cell r="I138">
            <v>170</v>
          </cell>
        </row>
        <row r="139">
          <cell r="B139" t="str">
            <v>4.1.6</v>
          </cell>
          <cell r="C139" t="str">
            <v>Suministro e instalación tubería de H.A 900 mm CIII con juntas de neopreno</v>
          </cell>
          <cell r="D139" t="str">
            <v>m</v>
          </cell>
          <cell r="I139">
            <v>180</v>
          </cell>
        </row>
        <row r="140">
          <cell r="B140" t="str">
            <v>4.1.7</v>
          </cell>
          <cell r="C140" t="str">
            <v>Suministro e instalación tubería de H.A 1000mm CIII con juntas de neopreno</v>
          </cell>
          <cell r="D140" t="str">
            <v>m</v>
          </cell>
          <cell r="I140">
            <v>240</v>
          </cell>
        </row>
        <row r="141">
          <cell r="B141" t="str">
            <v>4.1.8</v>
          </cell>
          <cell r="C141" t="str">
            <v>Suministro e instalación tubería de H.A 1050mm CIII con juntas de neopreno</v>
          </cell>
          <cell r="D141" t="str">
            <v>m</v>
          </cell>
          <cell r="I141">
            <v>290</v>
          </cell>
        </row>
        <row r="142">
          <cell r="B142" t="str">
            <v>4.1.9</v>
          </cell>
          <cell r="C142" t="str">
            <v>Suministro e instalación tubería de H.A 1100mm CIII con juntas de neopreno</v>
          </cell>
          <cell r="D142" t="str">
            <v>m</v>
          </cell>
          <cell r="I142">
            <v>310</v>
          </cell>
        </row>
        <row r="143">
          <cell r="B143" t="str">
            <v>4.1.10</v>
          </cell>
          <cell r="C143" t="str">
            <v>Suministro e instalación tubería de H.A 1200mm CIII con juntas de neopreno</v>
          </cell>
          <cell r="D143" t="str">
            <v>m</v>
          </cell>
          <cell r="I143">
            <v>340</v>
          </cell>
        </row>
        <row r="144">
          <cell r="B144" t="str">
            <v>4.1.11</v>
          </cell>
          <cell r="C144" t="str">
            <v>Suministro e instalación tubería de H.A 1300mm CIII con juntas de neopreno</v>
          </cell>
          <cell r="D144" t="str">
            <v>m</v>
          </cell>
          <cell r="I144">
            <v>450</v>
          </cell>
        </row>
        <row r="145">
          <cell r="B145" t="str">
            <v>4.1.12</v>
          </cell>
          <cell r="C145" t="str">
            <v>Suministro e instalación tubería de H.A 1500mm CIII con juntas de neopreno</v>
          </cell>
          <cell r="D145" t="str">
            <v>m</v>
          </cell>
          <cell r="I145">
            <v>500</v>
          </cell>
        </row>
        <row r="146">
          <cell r="B146" t="str">
            <v>4.1.13</v>
          </cell>
          <cell r="C146" t="str">
            <v>Suministro e instalación tubería de H.A 1600mm CIII con juntas de neopreno</v>
          </cell>
          <cell r="D146" t="str">
            <v>m</v>
          </cell>
          <cell r="I146">
            <v>520</v>
          </cell>
        </row>
        <row r="147">
          <cell r="B147" t="str">
            <v>4.1.14</v>
          </cell>
          <cell r="C147" t="str">
            <v>Suministro e instalación tubería de H.A 1700mm CIII con juntas de neopreno</v>
          </cell>
          <cell r="D147" t="str">
            <v>m</v>
          </cell>
          <cell r="I147">
            <v>540</v>
          </cell>
        </row>
        <row r="148">
          <cell r="B148" t="str">
            <v>4.1.15</v>
          </cell>
          <cell r="C148" t="str">
            <v>Suministro e instalación tubería de H.A 1800mm CIII con juntas de neopreno</v>
          </cell>
          <cell r="D148" t="str">
            <v>m</v>
          </cell>
          <cell r="I148">
            <v>600</v>
          </cell>
        </row>
        <row r="149">
          <cell r="B149" t="str">
            <v>4.1.16</v>
          </cell>
          <cell r="C149" t="str">
            <v>Suministro e instalación tubería de H.A 2000mm CIII con juntas de neopreno</v>
          </cell>
          <cell r="D149" t="str">
            <v>m</v>
          </cell>
          <cell r="I149">
            <v>760</v>
          </cell>
        </row>
        <row r="150">
          <cell r="B150" t="str">
            <v>4.1.17</v>
          </cell>
          <cell r="C150" t="str">
            <v>Suministro e instalación tubería de H.A 500 mm C-IV con juntas de neopreno</v>
          </cell>
          <cell r="D150" t="str">
            <v>m</v>
          </cell>
          <cell r="I150">
            <v>100</v>
          </cell>
        </row>
        <row r="151">
          <cell r="B151" t="str">
            <v>4.1.18</v>
          </cell>
          <cell r="C151" t="str">
            <v>Suministro e instalación tubería de H.A 600 mm C-IV con juntas de neopreno</v>
          </cell>
          <cell r="D151" t="str">
            <v>m</v>
          </cell>
          <cell r="I151">
            <v>120</v>
          </cell>
        </row>
        <row r="152">
          <cell r="B152" t="str">
            <v>4.1.19</v>
          </cell>
          <cell r="C152" t="str">
            <v>Suministro e instalación tubería de H.A 700 mm C-IV con juntas de neopreno</v>
          </cell>
          <cell r="D152" t="str">
            <v>m</v>
          </cell>
          <cell r="I152">
            <v>140</v>
          </cell>
        </row>
        <row r="153">
          <cell r="B153" t="str">
            <v>4.1.20</v>
          </cell>
          <cell r="C153" t="str">
            <v>Suministro e instalación tubería de H.A 750 mm C-IV con juntas de neopreno</v>
          </cell>
          <cell r="D153" t="str">
            <v>m</v>
          </cell>
          <cell r="I153">
            <v>180</v>
          </cell>
        </row>
        <row r="154">
          <cell r="B154" t="str">
            <v>4.1.21</v>
          </cell>
          <cell r="C154" t="str">
            <v>Suministro e instalación tubería de H.A 800 mm C-IV con juntas de neopreno</v>
          </cell>
          <cell r="D154" t="str">
            <v>m</v>
          </cell>
          <cell r="I154">
            <v>200</v>
          </cell>
        </row>
        <row r="155">
          <cell r="B155" t="str">
            <v>4.1.22</v>
          </cell>
          <cell r="C155" t="str">
            <v>Suministro e instalación tubería de H.A 900 mm C-IV con juntas de neopreno</v>
          </cell>
          <cell r="D155" t="str">
            <v>m</v>
          </cell>
          <cell r="I155">
            <v>220</v>
          </cell>
        </row>
        <row r="156">
          <cell r="B156" t="str">
            <v>4.1.23</v>
          </cell>
          <cell r="C156" t="str">
            <v>Suministro e instalación tubería de H.A 1000mm C-IV con juntas de neopreno</v>
          </cell>
          <cell r="D156" t="str">
            <v>m</v>
          </cell>
          <cell r="I156">
            <v>280</v>
          </cell>
        </row>
        <row r="157">
          <cell r="B157" t="str">
            <v>4.1.24</v>
          </cell>
          <cell r="C157" t="str">
            <v>Suministro e instalación tubería de H.A 1050mm C-IV con juntas de neopreno</v>
          </cell>
          <cell r="D157" t="str">
            <v>m</v>
          </cell>
          <cell r="I157">
            <v>340</v>
          </cell>
        </row>
        <row r="158">
          <cell r="B158" t="str">
            <v>4.1.25</v>
          </cell>
          <cell r="C158" t="str">
            <v>Suministro e instalación tubería de H.A 1100mm C-IV con juntas de neopreno</v>
          </cell>
          <cell r="D158" t="str">
            <v>m</v>
          </cell>
          <cell r="I158">
            <v>360</v>
          </cell>
        </row>
        <row r="159">
          <cell r="B159" t="str">
            <v>4.1.26</v>
          </cell>
          <cell r="C159" t="str">
            <v>Suministro e instalación tubería de H.A 1200mm C-IV con juntas de neopreno</v>
          </cell>
          <cell r="D159" t="str">
            <v>m</v>
          </cell>
          <cell r="I159">
            <v>400</v>
          </cell>
        </row>
        <row r="160">
          <cell r="B160" t="str">
            <v>4.1.27</v>
          </cell>
          <cell r="C160" t="str">
            <v>Suministro e instalación tubería de H.A 1300mm C-IV con juntas de neopreno</v>
          </cell>
          <cell r="D160" t="str">
            <v>m</v>
          </cell>
          <cell r="I160">
            <v>520</v>
          </cell>
        </row>
        <row r="161">
          <cell r="B161" t="str">
            <v>4.1.28</v>
          </cell>
          <cell r="C161" t="str">
            <v>Suministro e instalación tubería de H.A 1500mm C-IV con juntas de neopreno</v>
          </cell>
          <cell r="D161" t="str">
            <v>m</v>
          </cell>
          <cell r="I161">
            <v>580</v>
          </cell>
        </row>
        <row r="162">
          <cell r="B162" t="str">
            <v>4.1.29</v>
          </cell>
          <cell r="C162" t="str">
            <v>Suministro e instalación tubería de H.A 1600mm C-IV con juntas de neopreno</v>
          </cell>
          <cell r="D162" t="str">
            <v>m</v>
          </cell>
          <cell r="I162">
            <v>640</v>
          </cell>
        </row>
        <row r="163">
          <cell r="B163" t="str">
            <v>4.1.30</v>
          </cell>
          <cell r="C163" t="str">
            <v>Suministro e instalación tubería de H.A 1700mm C-IV con juntas de neopreno</v>
          </cell>
          <cell r="D163" t="str">
            <v>m</v>
          </cell>
          <cell r="I163">
            <v>680</v>
          </cell>
        </row>
        <row r="164">
          <cell r="B164" t="str">
            <v>4.1.31</v>
          </cell>
          <cell r="C164" t="str">
            <v>Suministro e instalación tubería de H.A 1800mm C-IV con juntas de neopreno</v>
          </cell>
          <cell r="D164" t="str">
            <v>m</v>
          </cell>
          <cell r="I164">
            <v>750</v>
          </cell>
        </row>
        <row r="165">
          <cell r="B165" t="str">
            <v>4.1.32</v>
          </cell>
          <cell r="C165" t="str">
            <v>Suministro e instalación tubería de H.A 2000mm C-IV con juntas de neopreno</v>
          </cell>
          <cell r="D165" t="str">
            <v>m</v>
          </cell>
          <cell r="I165">
            <v>900</v>
          </cell>
        </row>
        <row r="167">
          <cell r="B167" t="str">
            <v>4.2.1</v>
          </cell>
          <cell r="C167" t="str">
            <v>Suministro e instalación de tubería de PVC perfilada D= 200mm</v>
          </cell>
          <cell r="D167" t="str">
            <v>m</v>
          </cell>
          <cell r="I167">
            <v>13</v>
          </cell>
        </row>
        <row r="168">
          <cell r="B168" t="str">
            <v>4.2.2</v>
          </cell>
          <cell r="C168" t="str">
            <v>Suministro e instalación de tubería de PVC perfilada D= 250mm</v>
          </cell>
          <cell r="D168" t="str">
            <v>m</v>
          </cell>
          <cell r="I168">
            <v>19</v>
          </cell>
        </row>
        <row r="169">
          <cell r="B169" t="str">
            <v>4.2.3</v>
          </cell>
          <cell r="C169" t="str">
            <v>Suministro e instalación de tubería de PVC perfilada D= 300mm</v>
          </cell>
          <cell r="D169" t="str">
            <v>m</v>
          </cell>
          <cell r="I169">
            <v>30</v>
          </cell>
        </row>
        <row r="170">
          <cell r="B170" t="str">
            <v>4.2.4</v>
          </cell>
          <cell r="C170" t="str">
            <v>Suministro e instalación de tubería de PVC perfilada D= 350mm</v>
          </cell>
          <cell r="D170" t="str">
            <v>m</v>
          </cell>
          <cell r="I170">
            <v>40</v>
          </cell>
        </row>
        <row r="171">
          <cell r="B171" t="str">
            <v>4.2.5</v>
          </cell>
          <cell r="C171" t="str">
            <v>Suministro e instalación de tubería de PVC perfilada D= 400mm</v>
          </cell>
          <cell r="D171" t="str">
            <v>m</v>
          </cell>
          <cell r="I171">
            <v>50</v>
          </cell>
        </row>
        <row r="172">
          <cell r="B172" t="str">
            <v>4.2.6</v>
          </cell>
          <cell r="C172" t="str">
            <v>Suministro e instalación de tubería de PVC perfilada D= 450mm</v>
          </cell>
          <cell r="D172" t="str">
            <v>m</v>
          </cell>
          <cell r="I172">
            <v>60</v>
          </cell>
        </row>
        <row r="173">
          <cell r="B173" t="str">
            <v>4.2.7</v>
          </cell>
          <cell r="C173" t="str">
            <v>Suministro e instalación de tubería de PVC perfilada D= 500mm</v>
          </cell>
          <cell r="D173" t="str">
            <v>m</v>
          </cell>
          <cell r="I173">
            <v>65</v>
          </cell>
        </row>
        <row r="174">
          <cell r="B174" t="str">
            <v>4.2.8</v>
          </cell>
          <cell r="C174" t="str">
            <v>Suministro e instalación de tubería de PVC perfilada D= 550mm</v>
          </cell>
          <cell r="D174" t="str">
            <v>m</v>
          </cell>
          <cell r="I174">
            <v>70</v>
          </cell>
        </row>
        <row r="175">
          <cell r="B175" t="str">
            <v>4.2.9</v>
          </cell>
          <cell r="C175" t="str">
            <v>Suministro e instalación de tubería de PVC perfilada D= 600mm</v>
          </cell>
          <cell r="D175" t="str">
            <v>m</v>
          </cell>
          <cell r="I175">
            <v>78</v>
          </cell>
        </row>
        <row r="176">
          <cell r="B176" t="str">
            <v>4.2.10</v>
          </cell>
          <cell r="C176" t="str">
            <v>Suministro e instalación de tubería de PVC perfilada D= 650mm</v>
          </cell>
          <cell r="D176" t="str">
            <v>m</v>
          </cell>
          <cell r="I176">
            <v>90</v>
          </cell>
        </row>
        <row r="177">
          <cell r="B177" t="str">
            <v>4.2.11</v>
          </cell>
          <cell r="C177" t="str">
            <v>Suministro e instalación de tubería de PVC perfilada D= 700mm</v>
          </cell>
          <cell r="D177" t="str">
            <v>m</v>
          </cell>
          <cell r="I177">
            <v>100</v>
          </cell>
        </row>
        <row r="178">
          <cell r="B178" t="str">
            <v>4.2.12</v>
          </cell>
          <cell r="C178" t="str">
            <v>Suministro e instalación de tubería de PVC perfilada D= 750mm</v>
          </cell>
          <cell r="D178" t="str">
            <v>m</v>
          </cell>
          <cell r="I178">
            <v>115</v>
          </cell>
        </row>
        <row r="180">
          <cell r="B180" t="str">
            <v>4.2.20</v>
          </cell>
          <cell r="C180" t="str">
            <v>Suministro e inst. tuberías de PVC para presión 0,80 MPa D=110mm u/elastom.</v>
          </cell>
          <cell r="D180" t="str">
            <v>m</v>
          </cell>
          <cell r="E180">
            <v>8.4700000000000006</v>
          </cell>
          <cell r="I180">
            <v>14</v>
          </cell>
        </row>
        <row r="181">
          <cell r="B181" t="str">
            <v>4.2.21</v>
          </cell>
          <cell r="C181" t="str">
            <v>Suministro e inst. tuberías de PVC para presión 0,80 MPa D=160mm u/elastom.</v>
          </cell>
          <cell r="D181" t="str">
            <v>m</v>
          </cell>
          <cell r="E181">
            <v>16.55</v>
          </cell>
          <cell r="I181">
            <v>25</v>
          </cell>
        </row>
        <row r="182">
          <cell r="B182" t="str">
            <v>4.2.22</v>
          </cell>
          <cell r="C182" t="str">
            <v>Suministro e inst. tuberías de PVC para presión 0,80 MPa D=200mm u/elastom.</v>
          </cell>
          <cell r="D182" t="str">
            <v>m</v>
          </cell>
          <cell r="E182">
            <v>25.49</v>
          </cell>
          <cell r="I182">
            <v>40</v>
          </cell>
        </row>
        <row r="183">
          <cell r="B183" t="str">
            <v>4.2.23</v>
          </cell>
          <cell r="C183" t="str">
            <v>Suministro e inst. tuberías de PVC para presión 0,80 MPa D=250mm u/elastom.</v>
          </cell>
          <cell r="D183" t="str">
            <v>m</v>
          </cell>
          <cell r="E183">
            <v>41.14</v>
          </cell>
          <cell r="I183">
            <v>60</v>
          </cell>
        </row>
        <row r="184">
          <cell r="B184" t="str">
            <v>4.2.24</v>
          </cell>
          <cell r="C184" t="str">
            <v>Suministro e inst. tuberías de PVC para presión 0,80 MPa D=300mm u/elastom.</v>
          </cell>
          <cell r="D184" t="str">
            <v>m</v>
          </cell>
          <cell r="E184">
            <v>73.53</v>
          </cell>
          <cell r="I184">
            <v>110</v>
          </cell>
        </row>
        <row r="185">
          <cell r="B185" t="str">
            <v>4.2.25</v>
          </cell>
          <cell r="C185" t="str">
            <v>Suministro e inst. tuberías de PVC para presión 0,80 MPa D=355mm u/elastom.</v>
          </cell>
          <cell r="D185" t="str">
            <v>m</v>
          </cell>
          <cell r="E185">
            <v>112.57</v>
          </cell>
          <cell r="I185">
            <v>160</v>
          </cell>
        </row>
        <row r="186">
          <cell r="B186" t="str">
            <v>4.2.26</v>
          </cell>
          <cell r="C186" t="str">
            <v>Suministro e inst. tuberías de PVC para presión 0,80 MPa D=400mm u/elastom.</v>
          </cell>
          <cell r="D186" t="str">
            <v>m</v>
          </cell>
          <cell r="E186">
            <v>141.36000000000001</v>
          </cell>
          <cell r="I186">
            <v>200</v>
          </cell>
        </row>
        <row r="187">
          <cell r="B187" t="str">
            <v>4.2.28</v>
          </cell>
          <cell r="C187" t="str">
            <v>Tubería PVC Diametro 900 mm 4 bar</v>
          </cell>
          <cell r="D187" t="str">
            <v>ml</v>
          </cell>
          <cell r="I187">
            <v>460</v>
          </cell>
        </row>
        <row r="188">
          <cell r="B188" t="str">
            <v>4.2.27</v>
          </cell>
          <cell r="C188" t="str">
            <v>Tubería PVC Diametro 500 mm 4 bar</v>
          </cell>
          <cell r="D188" t="str">
            <v>ml</v>
          </cell>
          <cell r="I188">
            <v>260</v>
          </cell>
        </row>
        <row r="190">
          <cell r="B190" t="str">
            <v>4.3.1</v>
          </cell>
          <cell r="C190" t="str">
            <v>Suministro e instalación de tubería HD 100mm K9unión elastomérica</v>
          </cell>
          <cell r="D190" t="str">
            <v>m</v>
          </cell>
          <cell r="I190">
            <v>40</v>
          </cell>
        </row>
        <row r="191">
          <cell r="B191" t="str">
            <v>4.3.2</v>
          </cell>
          <cell r="C191" t="str">
            <v>Suministro e instalación de tubería HD CLASE K9 D=200mm  unión elastomérica</v>
          </cell>
          <cell r="D191" t="str">
            <v>m</v>
          </cell>
          <cell r="I191">
            <v>78</v>
          </cell>
        </row>
        <row r="192">
          <cell r="B192" t="str">
            <v>4.3.3</v>
          </cell>
          <cell r="C192" t="str">
            <v>Suministro e instalación de tubería HD 250mm K9     unión elastomérica</v>
          </cell>
          <cell r="D192" t="str">
            <v>m</v>
          </cell>
          <cell r="I192">
            <v>95</v>
          </cell>
        </row>
        <row r="193">
          <cell r="B193" t="str">
            <v>4.3.4</v>
          </cell>
          <cell r="C193" t="str">
            <v>Suministro e instalación de tubería HD 300mm K9unión elastomérica</v>
          </cell>
          <cell r="D193" t="str">
            <v>m</v>
          </cell>
          <cell r="I193">
            <v>120</v>
          </cell>
        </row>
        <row r="194">
          <cell r="B194" t="str">
            <v>4.3.5</v>
          </cell>
          <cell r="C194" t="str">
            <v>Suministro e instalación de tubería HD 350mm K9unión elastomérica</v>
          </cell>
          <cell r="D194" t="str">
            <v>m</v>
          </cell>
          <cell r="I194">
            <v>160</v>
          </cell>
        </row>
        <row r="195">
          <cell r="B195" t="str">
            <v>4.3.6</v>
          </cell>
          <cell r="C195" t="str">
            <v>Suministro e instalación de tubería HD 400mm K9unión elastomérica</v>
          </cell>
          <cell r="D195" t="str">
            <v>m</v>
          </cell>
          <cell r="I195">
            <v>190</v>
          </cell>
        </row>
        <row r="196">
          <cell r="B196" t="str">
            <v>4.3.7</v>
          </cell>
          <cell r="C196" t="str">
            <v>Suministro e instalación de tubería HD 450mm K9unión elastomérica</v>
          </cell>
          <cell r="D196" t="str">
            <v>m</v>
          </cell>
          <cell r="I196">
            <v>225</v>
          </cell>
        </row>
        <row r="197">
          <cell r="B197" t="str">
            <v>4.3.8</v>
          </cell>
          <cell r="C197" t="str">
            <v>Suministro e instalación de tubería HD 500mm K9 unión elastomérica</v>
          </cell>
          <cell r="D197" t="str">
            <v>m</v>
          </cell>
          <cell r="I197">
            <v>260</v>
          </cell>
        </row>
        <row r="198">
          <cell r="B198" t="str">
            <v>4.3.9</v>
          </cell>
          <cell r="C198" t="str">
            <v>Suministro e instalación de tubería HD 800mm K9unión elastomérica</v>
          </cell>
          <cell r="D198" t="str">
            <v>m</v>
          </cell>
          <cell r="I198">
            <v>480</v>
          </cell>
        </row>
        <row r="199">
          <cell r="B199" t="str">
            <v>4.3.12</v>
          </cell>
          <cell r="C199" t="str">
            <v>Suministro e inst. tuberías de HD Clase K7 D=1000mm u/elastom.</v>
          </cell>
          <cell r="D199" t="str">
            <v>m</v>
          </cell>
          <cell r="I199">
            <v>650</v>
          </cell>
        </row>
        <row r="200">
          <cell r="B200" t="str">
            <v>4.3.10</v>
          </cell>
          <cell r="C200" t="str">
            <v>Suministro e instalación de tubería HD 1050mm K7unión elastomérica</v>
          </cell>
          <cell r="D200" t="str">
            <v>m</v>
          </cell>
          <cell r="I200">
            <v>680</v>
          </cell>
        </row>
        <row r="201">
          <cell r="B201" t="str">
            <v>4.3.11</v>
          </cell>
          <cell r="C201" t="str">
            <v>Suministro e instalación de tubería HD 1200mm K7unión elastomérica</v>
          </cell>
          <cell r="D201" t="str">
            <v>m</v>
          </cell>
          <cell r="I201">
            <v>900</v>
          </cell>
        </row>
        <row r="202">
          <cell r="B202" t="str">
            <v>4.3.13</v>
          </cell>
          <cell r="C202" t="str">
            <v>Suministro e inst. tuberías de HD Clase K7 D=1500mm u/elastom.</v>
          </cell>
          <cell r="D202" t="str">
            <v>m</v>
          </cell>
          <cell r="I202">
            <v>1280</v>
          </cell>
        </row>
        <row r="204">
          <cell r="B204" t="str">
            <v>4.4.1</v>
          </cell>
          <cell r="C204" t="str">
            <v>ACERROJADO DE UNIONES-TUBERIA HD D=450mm</v>
          </cell>
          <cell r="D204" t="str">
            <v>m</v>
          </cell>
          <cell r="I204">
            <v>250</v>
          </cell>
        </row>
        <row r="205">
          <cell r="B205" t="str">
            <v>4.4.2</v>
          </cell>
          <cell r="C205" t="str">
            <v>ACERROJADO DE UNIONES-TUBERIA HD D=500mm</v>
          </cell>
          <cell r="D205" t="str">
            <v>m</v>
          </cell>
          <cell r="I205">
            <v>300</v>
          </cell>
        </row>
        <row r="206">
          <cell r="B206" t="str">
            <v>4.4.3</v>
          </cell>
          <cell r="C206" t="str">
            <v>ACERROJADO DE UNIONES-TUBERIA HD D=1050</v>
          </cell>
          <cell r="D206" t="str">
            <v>m</v>
          </cell>
          <cell r="I206">
            <v>600</v>
          </cell>
        </row>
        <row r="207">
          <cell r="B207" t="str">
            <v>4.4.4</v>
          </cell>
          <cell r="C207" t="str">
            <v>ACERROJADO DE UNIONES-TUBERIA HD D=1200</v>
          </cell>
          <cell r="D207" t="str">
            <v>m</v>
          </cell>
          <cell r="I207">
            <v>900</v>
          </cell>
        </row>
        <row r="209">
          <cell r="B209" t="str">
            <v>4.6.1</v>
          </cell>
          <cell r="C209" t="str">
            <v>Suministro e instalación de accesorios DE PVC 110 MM   (tipo te, codo, reduccion)</v>
          </cell>
          <cell r="D209" t="str">
            <v>m</v>
          </cell>
          <cell r="I209">
            <v>40</v>
          </cell>
        </row>
        <row r="210">
          <cell r="B210" t="str">
            <v>4.6.2</v>
          </cell>
          <cell r="C210" t="str">
            <v>Suministro e instalación de accesorios PVC 200 MM      (tipo te, codo, reducción)</v>
          </cell>
          <cell r="D210" t="str">
            <v>m</v>
          </cell>
          <cell r="I210">
            <v>140</v>
          </cell>
        </row>
        <row r="212">
          <cell r="B212" t="str">
            <v>4.7.1</v>
          </cell>
          <cell r="C212" t="str">
            <v>Suministro e instalación de accesorios HD tipo TE, codo, reducción D=100mm</v>
          </cell>
          <cell r="D212" t="str">
            <v>m</v>
          </cell>
          <cell r="I212">
            <v>300</v>
          </cell>
        </row>
        <row r="213">
          <cell r="B213" t="str">
            <v>4.7.2</v>
          </cell>
          <cell r="C213" t="str">
            <v>Suministro e instalación de accesorios HD tipo TE, codo, reducción D=250mm</v>
          </cell>
          <cell r="D213" t="str">
            <v>m</v>
          </cell>
          <cell r="I213">
            <v>720</v>
          </cell>
        </row>
        <row r="214">
          <cell r="B214" t="str">
            <v>4.7.3</v>
          </cell>
          <cell r="C214" t="str">
            <v>Suministro e instalación de accesorios HD tipo TE, codo, reducción D=300</v>
          </cell>
          <cell r="D214" t="str">
            <v>u</v>
          </cell>
          <cell r="I214">
            <v>1000</v>
          </cell>
        </row>
        <row r="215">
          <cell r="B215" t="str">
            <v>4.7.4</v>
          </cell>
          <cell r="C215" t="str">
            <v>Suministro e instalación de accesorios HD tipo TE, codo, reducción D=350mm</v>
          </cell>
          <cell r="D215" t="str">
            <v>m</v>
          </cell>
          <cell r="I215">
            <v>1100</v>
          </cell>
        </row>
        <row r="216">
          <cell r="B216" t="str">
            <v>4.7.5</v>
          </cell>
          <cell r="C216" t="str">
            <v>Suministro e instalación de accesorios HD tipo TE, codo, reducción D=400mm</v>
          </cell>
          <cell r="D216" t="str">
            <v>m</v>
          </cell>
          <cell r="I216">
            <v>1200</v>
          </cell>
        </row>
        <row r="217">
          <cell r="B217" t="str">
            <v>4.7.6</v>
          </cell>
          <cell r="C217" t="str">
            <v>Suministro e instalación de accesorios HD tipo TE, codo, reducción D=450mm</v>
          </cell>
          <cell r="D217" t="str">
            <v>m</v>
          </cell>
          <cell r="I217">
            <v>1400</v>
          </cell>
        </row>
        <row r="218">
          <cell r="B218" t="str">
            <v>4.7.7</v>
          </cell>
          <cell r="C218" t="str">
            <v>Suministro e instalación de accesorios HD tipo TE, codo, reducción D=500mm</v>
          </cell>
          <cell r="D218" t="str">
            <v>m</v>
          </cell>
          <cell r="I218">
            <v>1600</v>
          </cell>
        </row>
        <row r="219">
          <cell r="B219" t="str">
            <v>4.7.8</v>
          </cell>
          <cell r="C219" t="str">
            <v>Suministro e instalación de accesorios HD tipo TE, codo, reducción D=800mm</v>
          </cell>
          <cell r="D219" t="str">
            <v>m</v>
          </cell>
          <cell r="I219">
            <v>3200</v>
          </cell>
        </row>
        <row r="220">
          <cell r="B220" t="str">
            <v>4.7.9</v>
          </cell>
          <cell r="C220" t="str">
            <v>Suministro e instalación de accesorios HD tipo TE, codo, reducción, D=1050mm</v>
          </cell>
          <cell r="D220" t="str">
            <v>m</v>
          </cell>
          <cell r="I220">
            <v>4400</v>
          </cell>
        </row>
        <row r="221">
          <cell r="B221" t="str">
            <v>4.7.10</v>
          </cell>
          <cell r="C221" t="str">
            <v>Suministro e instalación de accesorios HD tipo TE, codo, reducción, D=1200mm</v>
          </cell>
          <cell r="D221" t="str">
            <v>m</v>
          </cell>
          <cell r="I221">
            <v>5200</v>
          </cell>
        </row>
        <row r="222">
          <cell r="B222" t="str">
            <v>4.7.11</v>
          </cell>
          <cell r="C222" t="str">
            <v>Suministro e instalación de unión empernada HD D=100 mm (Tipo , Gibault, Express, ETC)</v>
          </cell>
          <cell r="D222" t="str">
            <v>u</v>
          </cell>
          <cell r="I222">
            <v>40</v>
          </cell>
        </row>
        <row r="223">
          <cell r="B223" t="str">
            <v>4.7.12</v>
          </cell>
          <cell r="C223" t="str">
            <v>Suministro e instalación de unión empernada HD D=200     (Tipo , Gibault, Express, etc)</v>
          </cell>
          <cell r="D223" t="str">
            <v>m</v>
          </cell>
          <cell r="I223">
            <v>80</v>
          </cell>
        </row>
        <row r="224">
          <cell r="B224" t="str">
            <v>4.7.13</v>
          </cell>
          <cell r="C224" t="str">
            <v>Suministro e instalación de unión empernada HD D=250mm  (Tipo , Gibault, Express, etc)</v>
          </cell>
          <cell r="D224" t="str">
            <v>u</v>
          </cell>
          <cell r="I224">
            <v>120</v>
          </cell>
        </row>
        <row r="225">
          <cell r="B225" t="str">
            <v>4.7.14</v>
          </cell>
          <cell r="C225" t="str">
            <v>Suministro e instalación de unión empernada HD D=300mm     (tipo , Gibault, Express)</v>
          </cell>
          <cell r="D225" t="str">
            <v>m</v>
          </cell>
          <cell r="I225">
            <v>150</v>
          </cell>
        </row>
        <row r="226">
          <cell r="B226" t="str">
            <v>4.7.15</v>
          </cell>
          <cell r="C226" t="str">
            <v>Suministro e instalación de unión empernada HD D=350mm  (tipo , Gibault, Express, etc)</v>
          </cell>
          <cell r="D226" t="str">
            <v>m</v>
          </cell>
          <cell r="I226">
            <v>180</v>
          </cell>
        </row>
        <row r="227">
          <cell r="B227" t="str">
            <v>4.7.16</v>
          </cell>
          <cell r="C227" t="str">
            <v>Suministro e instalación de unión empernada HD D=400mm  (tipo , Gibault, Express, etc)</v>
          </cell>
          <cell r="D227" t="str">
            <v>m</v>
          </cell>
          <cell r="I227">
            <v>200</v>
          </cell>
        </row>
        <row r="228">
          <cell r="B228" t="str">
            <v>4.7.17</v>
          </cell>
          <cell r="C228" t="str">
            <v>Suministro e instalación de unión  empernada HD D=450mm  (tipo , Gibault, Expres, etc)</v>
          </cell>
          <cell r="D228" t="str">
            <v>m</v>
          </cell>
          <cell r="I228">
            <v>240</v>
          </cell>
        </row>
        <row r="229">
          <cell r="B229" t="str">
            <v>4.7.18</v>
          </cell>
          <cell r="C229" t="str">
            <v>Suministro e instalación de unión empernada HD D=500mm  (tipo , Gibault, Express, etc)</v>
          </cell>
          <cell r="D229" t="str">
            <v>m</v>
          </cell>
          <cell r="I229">
            <v>320</v>
          </cell>
        </row>
        <row r="230">
          <cell r="B230" t="str">
            <v>4.7.19</v>
          </cell>
          <cell r="C230" t="str">
            <v>Suministro e instalación de unión empernada HD D=1050mm (tipo , Gibault, Expres, etc)</v>
          </cell>
          <cell r="D230" t="str">
            <v>m</v>
          </cell>
          <cell r="I230">
            <v>550</v>
          </cell>
        </row>
        <row r="231">
          <cell r="B231" t="str">
            <v>4.7.20</v>
          </cell>
          <cell r="C231" t="str">
            <v>Suministro e instalación de unión empernada HD D=1200mm (tipo , Gibault, Expres, etc)</v>
          </cell>
          <cell r="D231" t="str">
            <v>m</v>
          </cell>
          <cell r="I231">
            <v>640</v>
          </cell>
        </row>
        <row r="233">
          <cell r="B233" t="str">
            <v>4.8.1</v>
          </cell>
          <cell r="C233" t="str">
            <v>Rehabilitación tuberías con refuerzo de poliester, sin excavación,  Ø 305 mm</v>
          </cell>
          <cell r="D233" t="str">
            <v>ml</v>
          </cell>
          <cell r="I233">
            <v>130</v>
          </cell>
        </row>
        <row r="234">
          <cell r="B234" t="str">
            <v>4.8.2</v>
          </cell>
          <cell r="C234" t="str">
            <v>Rehabilitación tuberías con refuerzo de poliester, sin excavación,  Ø 381 mm</v>
          </cell>
          <cell r="D234" t="str">
            <v>ml</v>
          </cell>
          <cell r="I234">
            <v>170</v>
          </cell>
        </row>
        <row r="235">
          <cell r="B235" t="str">
            <v>4.8.3</v>
          </cell>
          <cell r="C235" t="str">
            <v>Rehabilitación tuberías con refuerzo de poliester, sin excavación,  Ø 406 mm</v>
          </cell>
          <cell r="D235" t="str">
            <v>ml</v>
          </cell>
          <cell r="I235">
            <v>180</v>
          </cell>
        </row>
        <row r="236">
          <cell r="B236" t="str">
            <v>4.8.4</v>
          </cell>
          <cell r="C236" t="str">
            <v>Rehabilitación tuberías con refuerzo de poliester, sin excavación,  Ø 457 mm</v>
          </cell>
          <cell r="D236" t="str">
            <v>ml</v>
          </cell>
          <cell r="I236">
            <v>200</v>
          </cell>
        </row>
        <row r="237">
          <cell r="B237" t="str">
            <v>4.8.5</v>
          </cell>
          <cell r="C237" t="str">
            <v>Rehabilitación tuberías con refuerzo de poliester, sin excavación,  Ø 508 mm</v>
          </cell>
          <cell r="D237" t="str">
            <v>ml</v>
          </cell>
          <cell r="I237">
            <v>190</v>
          </cell>
        </row>
        <row r="238">
          <cell r="B238" t="str">
            <v>4.8.6</v>
          </cell>
          <cell r="C238" t="str">
            <v>Rehabilitación tuberías con refuerzo de poliester, sin excavación,  Ø 533 mm</v>
          </cell>
          <cell r="D238" t="str">
            <v>ml</v>
          </cell>
          <cell r="I238">
            <v>210</v>
          </cell>
        </row>
        <row r="239">
          <cell r="B239" t="str">
            <v>4.8.7</v>
          </cell>
          <cell r="C239" t="str">
            <v>Rehabilitación tuberías con refuerzo de poliester, sin excavación,  Ø 610 mm</v>
          </cell>
          <cell r="D239" t="str">
            <v>ml</v>
          </cell>
          <cell r="I239">
            <v>250</v>
          </cell>
        </row>
        <row r="240">
          <cell r="B240" t="str">
            <v>4.8.8</v>
          </cell>
          <cell r="C240" t="str">
            <v>Rehabilitación tuberías con refuerzo de poliester, sin excavación,  Ø 767 mm</v>
          </cell>
          <cell r="D240" t="str">
            <v>ml</v>
          </cell>
          <cell r="I240">
            <v>300</v>
          </cell>
        </row>
        <row r="241">
          <cell r="B241" t="str">
            <v>4.8.9</v>
          </cell>
          <cell r="C241" t="str">
            <v>Rehabilitación tuberías con refuerzo de poliester, sin excavación,  Ø 838 mm</v>
          </cell>
          <cell r="D241" t="str">
            <v>ml</v>
          </cell>
          <cell r="I241">
            <v>340</v>
          </cell>
        </row>
        <row r="242">
          <cell r="B242" t="str">
            <v>4.8.10</v>
          </cell>
          <cell r="C242" t="str">
            <v>Rehabilitación tuberías con refuerzo de poliester, sin excavación,  Ø 914 mm</v>
          </cell>
          <cell r="D242" t="str">
            <v>ml</v>
          </cell>
          <cell r="I242">
            <v>380</v>
          </cell>
        </row>
        <row r="243">
          <cell r="B243" t="str">
            <v>4.8.11</v>
          </cell>
          <cell r="C243" t="str">
            <v>Rehabilitación tuberías con refuerzo de poliester, sin excavación,  Ø 1062 mm</v>
          </cell>
          <cell r="D243" t="str">
            <v>ml</v>
          </cell>
          <cell r="I243">
            <v>440</v>
          </cell>
        </row>
        <row r="245">
          <cell r="B245" t="str">
            <v>4.9.1</v>
          </cell>
          <cell r="C245" t="str">
            <v>Red terciaria con tubería PVC 150mm profundidad 0,6 - 1 metro</v>
          </cell>
          <cell r="D245" t="str">
            <v>m</v>
          </cell>
          <cell r="I245">
            <v>55</v>
          </cell>
        </row>
        <row r="246">
          <cell r="B246" t="str">
            <v>4.9.2</v>
          </cell>
          <cell r="C246" t="str">
            <v>Red terciaria con tubería PVC 200mm profundidad 0,6 - 1 metro</v>
          </cell>
          <cell r="D246" t="str">
            <v>m</v>
          </cell>
          <cell r="I246">
            <v>60</v>
          </cell>
        </row>
        <row r="247">
          <cell r="B247" t="str">
            <v>4.9.3</v>
          </cell>
          <cell r="C247" t="str">
            <v>Red terciaria con tubería PVC 150mm profundidad 1,01 - 2 metros</v>
          </cell>
          <cell r="D247" t="str">
            <v>m</v>
          </cell>
          <cell r="I247">
            <v>75</v>
          </cell>
        </row>
        <row r="248">
          <cell r="B248" t="str">
            <v>4.9.4</v>
          </cell>
          <cell r="C248" t="str">
            <v>Red terciaria con tubería PVC 200mm profundidad 1,01 - 2 metros</v>
          </cell>
          <cell r="D248" t="str">
            <v>m</v>
          </cell>
          <cell r="I248">
            <v>80</v>
          </cell>
        </row>
        <row r="249">
          <cell r="B249" t="str">
            <v>4.9.5</v>
          </cell>
          <cell r="C249" t="str">
            <v>Bajante de tirantes de red terciaria, tubería de PVC D=200mm, incl. Accesorios</v>
          </cell>
          <cell r="D249" t="str">
            <v>m</v>
          </cell>
          <cell r="I249">
            <v>75</v>
          </cell>
        </row>
        <row r="251">
          <cell r="B251" t="str">
            <v>4.11.1</v>
          </cell>
          <cell r="C251" t="str">
            <v>Caja cuadrada de desague domiciliario, de hormigón simple dim. Interior:.5x0.65 CONTAPA H.A. PROF.&lt; 1m</v>
          </cell>
          <cell r="D251" t="str">
            <v>U</v>
          </cell>
          <cell r="I251">
            <v>160</v>
          </cell>
        </row>
        <row r="252">
          <cell r="B252" t="str">
            <v>4.11.2</v>
          </cell>
          <cell r="C252" t="str">
            <v>Caja cuadrada para desague domiciliario. de hormigón simple, dim interior: 0.50x0.80 m  profundidad mayor a 1m</v>
          </cell>
          <cell r="D252" t="str">
            <v>U</v>
          </cell>
          <cell r="I252">
            <v>200</v>
          </cell>
        </row>
        <row r="253">
          <cell r="B253" t="str">
            <v>4.11.3</v>
          </cell>
          <cell r="C253" t="str">
            <v>Caja esquinera de red terciaria, de hormigón simple tapa de H.A. Profundidad hasta 1m</v>
          </cell>
          <cell r="D253" t="str">
            <v>U</v>
          </cell>
          <cell r="I253">
            <v>250</v>
          </cell>
        </row>
        <row r="254">
          <cell r="B254" t="str">
            <v>4.11.4</v>
          </cell>
          <cell r="C254" t="str">
            <v>Caja equinera de red terciaria, de   hormigón simple, tapa de H.A. Profundidad hasta 2m</v>
          </cell>
          <cell r="D254" t="str">
            <v>U</v>
          </cell>
          <cell r="I254">
            <v>350</v>
          </cell>
        </row>
        <row r="256">
          <cell r="B256" t="str">
            <v>4.12.1</v>
          </cell>
          <cell r="C256" t="str">
            <v>Tapa de hormigón armado D=50cm       carga soportante 8 TON / M2</v>
          </cell>
          <cell r="D256" t="str">
            <v>U</v>
          </cell>
          <cell r="I256">
            <v>80</v>
          </cell>
        </row>
        <row r="257">
          <cell r="B257" t="str">
            <v>4.12.2</v>
          </cell>
          <cell r="C257" t="str">
            <v>Tapa circular de hierro fundido D=60cm  carga soportante  25 KG/M2</v>
          </cell>
          <cell r="D257" t="str">
            <v>U</v>
          </cell>
          <cell r="I257">
            <v>120</v>
          </cell>
        </row>
        <row r="259">
          <cell r="B259" t="str">
            <v>CAPITULO 5</v>
          </cell>
        </row>
        <row r="261">
          <cell r="B261" t="str">
            <v>5.1.2</v>
          </cell>
          <cell r="C261" t="str">
            <v>Ho para pisos</v>
          </cell>
          <cell r="D261" t="str">
            <v>m3</v>
          </cell>
          <cell r="I261">
            <v>120</v>
          </cell>
        </row>
        <row r="262">
          <cell r="B262" t="str">
            <v>5.1.4</v>
          </cell>
          <cell r="C262" t="str">
            <v>Ho para muros espesor hasta 40 cm</v>
          </cell>
          <cell r="D262" t="str">
            <v>m3</v>
          </cell>
          <cell r="I262">
            <v>220</v>
          </cell>
        </row>
        <row r="263">
          <cell r="B263" t="str">
            <v>5.1.5</v>
          </cell>
          <cell r="C263" t="str">
            <v>Ho para muros  espesor mayor a 40 cm</v>
          </cell>
          <cell r="D263" t="str">
            <v>m3</v>
          </cell>
          <cell r="I263">
            <v>210</v>
          </cell>
        </row>
        <row r="264">
          <cell r="B264" t="str">
            <v>5.1.3</v>
          </cell>
          <cell r="C264" t="str">
            <v>Ho para vigas</v>
          </cell>
          <cell r="D264" t="str">
            <v>m3</v>
          </cell>
          <cell r="I264">
            <v>310</v>
          </cell>
        </row>
        <row r="265">
          <cell r="B265" t="str">
            <v>5.1.6</v>
          </cell>
          <cell r="C265" t="str">
            <v>Ho para columnas</v>
          </cell>
          <cell r="D265" t="str">
            <v>m3</v>
          </cell>
          <cell r="I265">
            <v>235</v>
          </cell>
        </row>
        <row r="266">
          <cell r="B266" t="str">
            <v>5.1.7</v>
          </cell>
          <cell r="C266" t="str">
            <v>Ho para escaleras</v>
          </cell>
          <cell r="D266" t="str">
            <v>m3</v>
          </cell>
          <cell r="I266">
            <v>280</v>
          </cell>
        </row>
        <row r="267">
          <cell r="B267" t="str">
            <v>5.1.8</v>
          </cell>
          <cell r="C267" t="str">
            <v>Ho para losas</v>
          </cell>
          <cell r="D267" t="str">
            <v>m3</v>
          </cell>
          <cell r="I267">
            <v>250</v>
          </cell>
        </row>
        <row r="268">
          <cell r="B268" t="str">
            <v>5.1.9</v>
          </cell>
          <cell r="C268" t="str">
            <v>Elementos prefabricados de hormigón</v>
          </cell>
          <cell r="D268" t="str">
            <v>m3</v>
          </cell>
          <cell r="I268">
            <v>220</v>
          </cell>
        </row>
        <row r="269">
          <cell r="B269" t="str">
            <v>5.1.10</v>
          </cell>
          <cell r="C269" t="str">
            <v>Junta de dilatación según diseño</v>
          </cell>
          <cell r="D269" t="str">
            <v>m3</v>
          </cell>
          <cell r="I269">
            <v>20</v>
          </cell>
        </row>
        <row r="270">
          <cell r="B270" t="str">
            <v>5.2.1</v>
          </cell>
          <cell r="C270" t="str">
            <v>Mampostería de ladrillo visto</v>
          </cell>
          <cell r="D270" t="str">
            <v>m2</v>
          </cell>
          <cell r="I270">
            <v>20</v>
          </cell>
        </row>
        <row r="271">
          <cell r="B271" t="str">
            <v>5.2.2</v>
          </cell>
          <cell r="C271" t="str">
            <v>Mampostería de bloque de arcilla e=15 cm</v>
          </cell>
          <cell r="D271" t="str">
            <v>m2</v>
          </cell>
          <cell r="I271">
            <v>22</v>
          </cell>
        </row>
        <row r="272">
          <cell r="B272" t="str">
            <v>5.3.1</v>
          </cell>
          <cell r="C272" t="str">
            <v>Mortero de cemento 1:3</v>
          </cell>
          <cell r="D272" t="str">
            <v>m3</v>
          </cell>
          <cell r="F272">
            <v>6.61</v>
          </cell>
          <cell r="I272">
            <v>85</v>
          </cell>
        </row>
        <row r="273">
          <cell r="B273" t="str">
            <v>5.2.3</v>
          </cell>
          <cell r="C273" t="str">
            <v>Mampostería de bloque de arcilla  e =20 cm</v>
          </cell>
          <cell r="D273" t="str">
            <v>m2</v>
          </cell>
          <cell r="I273">
            <v>28.6</v>
          </cell>
        </row>
        <row r="274">
          <cell r="B274" t="str">
            <v>5.3.1</v>
          </cell>
          <cell r="C274" t="str">
            <v>Enlucidos de mortero de cemento</v>
          </cell>
          <cell r="D274" t="str">
            <v>m2</v>
          </cell>
          <cell r="I274">
            <v>12</v>
          </cell>
        </row>
        <row r="275">
          <cell r="B275" t="str">
            <v>5.3.2</v>
          </cell>
          <cell r="C275" t="str">
            <v>Enlucido monocapa</v>
          </cell>
          <cell r="D275" t="str">
            <v>m2</v>
          </cell>
          <cell r="I275">
            <v>2.5</v>
          </cell>
        </row>
        <row r="276">
          <cell r="B276" t="str">
            <v>5.3.3</v>
          </cell>
          <cell r="C276" t="str">
            <v>Enlucido cara inferior losas</v>
          </cell>
          <cell r="D276" t="str">
            <v>m2</v>
          </cell>
          <cell r="I276">
            <v>7</v>
          </cell>
        </row>
        <row r="277">
          <cell r="B277" t="str">
            <v>5.3.4</v>
          </cell>
          <cell r="C277" t="str">
            <v>Empastado</v>
          </cell>
          <cell r="D277" t="str">
            <v>m2</v>
          </cell>
          <cell r="I277">
            <v>7</v>
          </cell>
        </row>
        <row r="278">
          <cell r="B278" t="str">
            <v>5.3.5</v>
          </cell>
          <cell r="C278" t="str">
            <v>Pintura látex interior y exterior</v>
          </cell>
          <cell r="D278" t="str">
            <v>m2</v>
          </cell>
          <cell r="I278">
            <v>4</v>
          </cell>
        </row>
        <row r="279">
          <cell r="B279" t="str">
            <v>5.3.6</v>
          </cell>
          <cell r="C279" t="str">
            <v>Pintura esmalte interior y exterior</v>
          </cell>
          <cell r="D279" t="str">
            <v>m2</v>
          </cell>
          <cell r="I279">
            <v>6</v>
          </cell>
        </row>
        <row r="280">
          <cell r="B280" t="str">
            <v>5.4.1</v>
          </cell>
          <cell r="C280" t="str">
            <v>Pisos de cerámica antideslizante</v>
          </cell>
          <cell r="D280" t="str">
            <v>m2</v>
          </cell>
          <cell r="I280">
            <v>25</v>
          </cell>
        </row>
        <row r="281">
          <cell r="B281" t="str">
            <v>5.4.2</v>
          </cell>
          <cell r="C281" t="str">
            <v>Pisos de baldosa</v>
          </cell>
          <cell r="D281" t="str">
            <v>m2</v>
          </cell>
          <cell r="I281">
            <v>20</v>
          </cell>
        </row>
        <row r="282">
          <cell r="B282" t="str">
            <v>5.4.3</v>
          </cell>
          <cell r="C282" t="str">
            <v>Veredas de hormigón fc=210 Kg/cm2</v>
          </cell>
          <cell r="D282" t="str">
            <v>m2</v>
          </cell>
          <cell r="I282">
            <v>15</v>
          </cell>
        </row>
        <row r="283">
          <cell r="B283" t="str">
            <v>5.4.4</v>
          </cell>
          <cell r="C283" t="str">
            <v>Aceras de adoquín de hormigón</v>
          </cell>
          <cell r="D283" t="str">
            <v>m2</v>
          </cell>
          <cell r="I283">
            <v>20</v>
          </cell>
        </row>
        <row r="284">
          <cell r="B284" t="str">
            <v>5.4.5</v>
          </cell>
          <cell r="C284" t="str">
            <v>Aceras de ladrillo</v>
          </cell>
          <cell r="D284" t="str">
            <v>m2</v>
          </cell>
          <cell r="I284">
            <v>16</v>
          </cell>
        </row>
        <row r="285">
          <cell r="B285" t="str">
            <v>5.4.6</v>
          </cell>
          <cell r="C285" t="str">
            <v>Bordillos de hormigón</v>
          </cell>
          <cell r="D285" t="str">
            <v>m2</v>
          </cell>
          <cell r="I285">
            <v>15</v>
          </cell>
        </row>
        <row r="286">
          <cell r="B286" t="str">
            <v>5.4.7</v>
          </cell>
          <cell r="C286" t="str">
            <v>Revestimiento cerámico de paredes</v>
          </cell>
          <cell r="D286" t="str">
            <v>m2</v>
          </cell>
          <cell r="I286">
            <v>15</v>
          </cell>
        </row>
        <row r="287">
          <cell r="B287" t="str">
            <v>5.4.8</v>
          </cell>
          <cell r="C287" t="str">
            <v>Revestimiento cerámico</v>
          </cell>
          <cell r="D287" t="str">
            <v>m2</v>
          </cell>
          <cell r="I287">
            <v>20</v>
          </cell>
        </row>
        <row r="288">
          <cell r="B288" t="str">
            <v>5.5.1</v>
          </cell>
          <cell r="C288" t="str">
            <v>Muebles de madera incorporados</v>
          </cell>
          <cell r="D288" t="str">
            <v>m2</v>
          </cell>
          <cell r="I288">
            <v>150</v>
          </cell>
        </row>
        <row r="289">
          <cell r="B289" t="str">
            <v>5.5.10</v>
          </cell>
          <cell r="C289" t="str">
            <v>Pasamanos de aluminio</v>
          </cell>
          <cell r="D289" t="str">
            <v>ml</v>
          </cell>
          <cell r="I289">
            <v>4</v>
          </cell>
        </row>
        <row r="290">
          <cell r="B290" t="str">
            <v>5.5.2</v>
          </cell>
          <cell r="C290" t="str">
            <v>Puertas de madera</v>
          </cell>
          <cell r="D290" t="str">
            <v>m2</v>
          </cell>
          <cell r="I290">
            <v>200</v>
          </cell>
        </row>
        <row r="291">
          <cell r="B291" t="str">
            <v>5.5.3</v>
          </cell>
          <cell r="C291" t="str">
            <v>Puertas de malla</v>
          </cell>
          <cell r="D291" t="str">
            <v>m2</v>
          </cell>
          <cell r="I291">
            <v>30</v>
          </cell>
        </row>
        <row r="292">
          <cell r="B292" t="str">
            <v>5.5.3</v>
          </cell>
          <cell r="C292" t="str">
            <v>Puerta de malla</v>
          </cell>
          <cell r="D292" t="str">
            <v>m2</v>
          </cell>
          <cell r="I292">
            <v>25</v>
          </cell>
        </row>
        <row r="293">
          <cell r="B293" t="str">
            <v>5.5.4</v>
          </cell>
          <cell r="C293" t="str">
            <v>Ventanas aluminio</v>
          </cell>
          <cell r="D293" t="str">
            <v>m2</v>
          </cell>
          <cell r="I293">
            <v>100</v>
          </cell>
        </row>
        <row r="294">
          <cell r="B294" t="str">
            <v>5.5.5</v>
          </cell>
          <cell r="C294" t="str">
            <v>Malla antimosquitos</v>
          </cell>
          <cell r="D294" t="str">
            <v>m2</v>
          </cell>
          <cell r="I294">
            <v>30</v>
          </cell>
        </row>
        <row r="295">
          <cell r="B295" t="str">
            <v>5.5.6</v>
          </cell>
          <cell r="C295" t="str">
            <v>Vidrio claro e = 4mm</v>
          </cell>
          <cell r="D295" t="str">
            <v>m2</v>
          </cell>
          <cell r="I295">
            <v>15</v>
          </cell>
        </row>
        <row r="296">
          <cell r="B296" t="str">
            <v>5.5.7</v>
          </cell>
          <cell r="C296" t="str">
            <v>Cerraduras de pomo</v>
          </cell>
          <cell r="D296" t="str">
            <v>u</v>
          </cell>
          <cell r="I296">
            <v>40</v>
          </cell>
        </row>
        <row r="297">
          <cell r="B297" t="str">
            <v>5.5.8</v>
          </cell>
          <cell r="C297" t="str">
            <v>Cerraduras de llave</v>
          </cell>
          <cell r="D297" t="str">
            <v>u</v>
          </cell>
          <cell r="I297">
            <v>120</v>
          </cell>
        </row>
        <row r="298">
          <cell r="B298" t="str">
            <v>5.5.9</v>
          </cell>
          <cell r="C298" t="str">
            <v>Vidrio claro e = 3mm</v>
          </cell>
          <cell r="D298" t="str">
            <v>m2</v>
          </cell>
          <cell r="I298">
            <v>12</v>
          </cell>
        </row>
        <row r="299">
          <cell r="B299" t="str">
            <v>5.6.1</v>
          </cell>
          <cell r="C299" t="str">
            <v>Cubierta de fibrocemento</v>
          </cell>
          <cell r="D299" t="str">
            <v>m2</v>
          </cell>
          <cell r="I299">
            <v>18</v>
          </cell>
        </row>
        <row r="300">
          <cell r="B300" t="str">
            <v>5.6.2</v>
          </cell>
          <cell r="C300" t="str">
            <v>Cubierta metálica</v>
          </cell>
          <cell r="D300" t="str">
            <v>m2</v>
          </cell>
          <cell r="I300">
            <v>16</v>
          </cell>
        </row>
        <row r="301">
          <cell r="B301" t="str">
            <v>5.6.3</v>
          </cell>
          <cell r="C301" t="str">
            <v>Impermeabilización de terraza con pintura sellante</v>
          </cell>
          <cell r="D301" t="str">
            <v>m</v>
          </cell>
          <cell r="I301">
            <v>0.3</v>
          </cell>
        </row>
        <row r="302">
          <cell r="B302" t="str">
            <v>5.7.1</v>
          </cell>
          <cell r="C302" t="str">
            <v>Instalaciones de agua.</v>
          </cell>
          <cell r="D302" t="str">
            <v>pto.</v>
          </cell>
          <cell r="I302">
            <v>60</v>
          </cell>
        </row>
        <row r="303">
          <cell r="B303" t="str">
            <v>5.7.2</v>
          </cell>
          <cell r="C303" t="str">
            <v>Instalaciones sanitarias</v>
          </cell>
          <cell r="D303" t="str">
            <v>pto.</v>
          </cell>
          <cell r="I303">
            <v>80</v>
          </cell>
        </row>
        <row r="304">
          <cell r="B304" t="str">
            <v>5.7.3</v>
          </cell>
          <cell r="C304" t="str">
            <v>Inodoro</v>
          </cell>
          <cell r="D304" t="str">
            <v>u</v>
          </cell>
          <cell r="I304">
            <v>150</v>
          </cell>
        </row>
        <row r="305">
          <cell r="B305" t="str">
            <v>5.7.4</v>
          </cell>
          <cell r="C305" t="str">
            <v>Lavamanos</v>
          </cell>
          <cell r="D305" t="str">
            <v>u</v>
          </cell>
          <cell r="I305">
            <v>100</v>
          </cell>
        </row>
        <row r="306">
          <cell r="B306" t="str">
            <v>5.7.5</v>
          </cell>
          <cell r="C306" t="str">
            <v>Grifería</v>
          </cell>
          <cell r="D306" t="str">
            <v>u</v>
          </cell>
          <cell r="I306">
            <v>25</v>
          </cell>
        </row>
        <row r="307">
          <cell r="B307" t="str">
            <v>5.7.6</v>
          </cell>
          <cell r="C307" t="str">
            <v>Fregadero 2 pozos 100X50 cm</v>
          </cell>
          <cell r="D307" t="str">
            <v>ml</v>
          </cell>
          <cell r="I307">
            <v>95</v>
          </cell>
        </row>
        <row r="308">
          <cell r="B308" t="str">
            <v>5.7.7</v>
          </cell>
          <cell r="C308" t="str">
            <v>Bajantes de aguas lluvias de PVC 4"</v>
          </cell>
          <cell r="D308" t="str">
            <v>ml</v>
          </cell>
          <cell r="I308">
            <v>30</v>
          </cell>
        </row>
        <row r="309">
          <cell r="B309" t="str">
            <v>5.7.8</v>
          </cell>
          <cell r="C309" t="str">
            <v>Cajas de revisión</v>
          </cell>
          <cell r="D309" t="str">
            <v>u</v>
          </cell>
          <cell r="I309">
            <v>120</v>
          </cell>
        </row>
        <row r="310">
          <cell r="B310" t="str">
            <v>5.7.9</v>
          </cell>
          <cell r="C310" t="str">
            <v>Canales recolectoras de aguas lluvias</v>
          </cell>
          <cell r="D310" t="str">
            <v>ml</v>
          </cell>
          <cell r="I310">
            <v>12</v>
          </cell>
        </row>
        <row r="311">
          <cell r="B311" t="str">
            <v>5.8.1</v>
          </cell>
          <cell r="C311" t="str">
            <v>Cerramiento de malla h=2,0m</v>
          </cell>
          <cell r="D311" t="str">
            <v>m</v>
          </cell>
          <cell r="I311">
            <v>20</v>
          </cell>
        </row>
        <row r="312">
          <cell r="B312" t="str">
            <v>5.8.2</v>
          </cell>
          <cell r="C312" t="str">
            <v>Tubo de hierro galvanizado 2"</v>
          </cell>
          <cell r="D312" t="str">
            <v>m</v>
          </cell>
          <cell r="I312">
            <v>6</v>
          </cell>
        </row>
        <row r="313">
          <cell r="B313" t="str">
            <v>5.8.3</v>
          </cell>
          <cell r="C313" t="str">
            <v>Malla para cerramiento</v>
          </cell>
          <cell r="D313" t="str">
            <v>m2</v>
          </cell>
          <cell r="I313">
            <v>4</v>
          </cell>
        </row>
        <row r="314">
          <cell r="B314" t="str">
            <v>5.8.4</v>
          </cell>
          <cell r="C314" t="str">
            <v>Alambre de púas</v>
          </cell>
          <cell r="D314" t="str">
            <v>m</v>
          </cell>
          <cell r="I314">
            <v>0.1</v>
          </cell>
        </row>
        <row r="315">
          <cell r="B315" t="str">
            <v>5.8.5</v>
          </cell>
          <cell r="C315" t="str">
            <v>Arborización</v>
          </cell>
          <cell r="D315" t="str">
            <v>m2</v>
          </cell>
          <cell r="I315">
            <v>1</v>
          </cell>
        </row>
        <row r="316">
          <cell r="B316" t="str">
            <v>5.8.6</v>
          </cell>
          <cell r="C316" t="str">
            <v>Engramado de taludes y areas verdes con suelo de descapote</v>
          </cell>
          <cell r="D316" t="str">
            <v>m2</v>
          </cell>
          <cell r="I316">
            <v>1.5</v>
          </cell>
        </row>
        <row r="318">
          <cell r="B318" t="str">
            <v>CAPITULO 6  -  EQUIPOS Y ACCESORIOS ELECTROMECANICOS</v>
          </cell>
        </row>
        <row r="319">
          <cell r="B319" t="str">
            <v>6.1.1</v>
          </cell>
          <cell r="C319" t="str">
            <v>Bomba sumergible Q = 45 l/s, Carga de trabajo (TDH) = 4.0m, Rendimiento 70-75%</v>
          </cell>
          <cell r="D319" t="str">
            <v>u</v>
          </cell>
          <cell r="I319">
            <v>4500</v>
          </cell>
        </row>
        <row r="320">
          <cell r="B320" t="str">
            <v>6.1.2</v>
          </cell>
          <cell r="C320" t="str">
            <v>Bomba sumergible Q = 95 l/s, Carga de trabajo (TDH) = 5.8m, Rendimiento 70-75%</v>
          </cell>
          <cell r="D320" t="str">
            <v>u</v>
          </cell>
          <cell r="I320">
            <v>15000</v>
          </cell>
        </row>
        <row r="321">
          <cell r="B321" t="str">
            <v>6.1.3</v>
          </cell>
          <cell r="C321" t="str">
            <v>Bomba sumergible Q = 130 l/s, Carga de trabajo (TDH) = 14.0m, Rendimiento 77-82%</v>
          </cell>
          <cell r="D321" t="str">
            <v>u</v>
          </cell>
          <cell r="I321">
            <v>20000</v>
          </cell>
        </row>
        <row r="322">
          <cell r="B322" t="str">
            <v>6.1.4</v>
          </cell>
          <cell r="C322" t="str">
            <v>Bomba sumergible Q = 400 l/s, Carga de trabajo (TDH) = 4.0m, Rendimiento 77-82%</v>
          </cell>
          <cell r="D322" t="str">
            <v>u</v>
          </cell>
          <cell r="I322">
            <v>28000</v>
          </cell>
        </row>
        <row r="323">
          <cell r="B323" t="str">
            <v>6.1.5</v>
          </cell>
          <cell r="C323" t="str">
            <v>Bomba sumergible Q = 470 l/s, Carga de trabajo (TDH) = 19.1m, Rendimiento 77-82%</v>
          </cell>
          <cell r="D323" t="str">
            <v>u</v>
          </cell>
          <cell r="I323">
            <v>56000</v>
          </cell>
        </row>
        <row r="324">
          <cell r="B324" t="str">
            <v>6.1.6</v>
          </cell>
          <cell r="C324" t="str">
            <v>Bomba sumergible Q = 525 l/s, Carga de trabajo (TDH) = 5.8m, Rendimiento 77-82%</v>
          </cell>
          <cell r="D324" t="str">
            <v>u</v>
          </cell>
          <cell r="I324">
            <v>62000</v>
          </cell>
        </row>
        <row r="325">
          <cell r="B325" t="str">
            <v>6.1.7</v>
          </cell>
          <cell r="C325" t="str">
            <v xml:space="preserve">Moto - bomba autocebante con regulador de velocidad de rotación entre Q=61 l/s, Carga de trabajo (TDH) = 23m </v>
          </cell>
          <cell r="D325" t="str">
            <v>u</v>
          </cell>
          <cell r="I325">
            <v>5400</v>
          </cell>
        </row>
        <row r="326">
          <cell r="B326" t="str">
            <v>6.1.8</v>
          </cell>
          <cell r="C326" t="str">
            <v xml:space="preserve">Moto - bomba autocebante con regulador de velocidad Q=160 l/s, Carga de trabajo (TDH) = 27m </v>
          </cell>
          <cell r="I326">
            <v>11000</v>
          </cell>
        </row>
        <row r="328">
          <cell r="B328" t="str">
            <v>6.2.1</v>
          </cell>
          <cell r="C328" t="str">
            <v>Medidores de caudal embridado magnético Ø 200 mm</v>
          </cell>
          <cell r="D328" t="str">
            <v>u</v>
          </cell>
          <cell r="I328">
            <v>4500</v>
          </cell>
        </row>
        <row r="329">
          <cell r="B329" t="str">
            <v>6.2.2</v>
          </cell>
          <cell r="C329" t="str">
            <v>Medidores de caudal embridado magnético Ø 250 mm</v>
          </cell>
          <cell r="D329" t="str">
            <v>u</v>
          </cell>
          <cell r="I329">
            <v>6000</v>
          </cell>
        </row>
        <row r="330">
          <cell r="B330" t="str">
            <v>6.2.3</v>
          </cell>
          <cell r="C330" t="str">
            <v>Medidores de caudal embridado magnético Ø 500 mm</v>
          </cell>
          <cell r="D330" t="str">
            <v>u</v>
          </cell>
          <cell r="I330">
            <v>12500</v>
          </cell>
        </row>
        <row r="331">
          <cell r="B331" t="str">
            <v>6.2.4</v>
          </cell>
          <cell r="C331" t="str">
            <v>Medidores de caudal embridado magnético Ø 600 mm</v>
          </cell>
          <cell r="D331" t="str">
            <v>u</v>
          </cell>
          <cell r="I331">
            <v>15000</v>
          </cell>
        </row>
        <row r="332">
          <cell r="B332" t="str">
            <v>6.2.5</v>
          </cell>
          <cell r="C332" t="str">
            <v>Medidores de caudal embridado magnético Ø 1200 mm</v>
          </cell>
          <cell r="D332" t="str">
            <v>u</v>
          </cell>
          <cell r="I332">
            <v>35000</v>
          </cell>
        </row>
        <row r="334">
          <cell r="B334" t="str">
            <v>6.3.1</v>
          </cell>
          <cell r="C334" t="str">
            <v>Manómetro mecánico de Ø = 110 mm</v>
          </cell>
          <cell r="D334" t="str">
            <v>u</v>
          </cell>
          <cell r="I334">
            <v>200</v>
          </cell>
        </row>
        <row r="335">
          <cell r="B335" t="str">
            <v>6.3.2</v>
          </cell>
          <cell r="C335" t="str">
            <v>Manómetro mecánico de Ø = 100 mm</v>
          </cell>
          <cell r="D335" t="str">
            <v>u</v>
          </cell>
          <cell r="I335">
            <v>200</v>
          </cell>
        </row>
        <row r="337">
          <cell r="B337" t="str">
            <v>6.4.1</v>
          </cell>
          <cell r="C337" t="str">
            <v>Compuerta de paso con activador manual de 600 x 600 mm</v>
          </cell>
          <cell r="D337" t="str">
            <v>u</v>
          </cell>
          <cell r="I337">
            <v>3600</v>
          </cell>
        </row>
        <row r="338">
          <cell r="B338" t="str">
            <v>6.4.2</v>
          </cell>
          <cell r="C338" t="str">
            <v>Compuerta de paso con activador manual de 900 x 1700 mm</v>
          </cell>
          <cell r="D338" t="str">
            <v>u</v>
          </cell>
          <cell r="I338">
            <v>11800</v>
          </cell>
        </row>
        <row r="339">
          <cell r="B339" t="str">
            <v>6.4.3</v>
          </cell>
          <cell r="C339" t="str">
            <v>Compuerta de paso con activador manual de 2200 x 1800 mm</v>
          </cell>
          <cell r="D339" t="str">
            <v>u</v>
          </cell>
          <cell r="I339">
            <v>38000</v>
          </cell>
        </row>
        <row r="340">
          <cell r="B340" t="str">
            <v>6.4.4</v>
          </cell>
          <cell r="C340" t="str">
            <v>Compuerta de paso con activador manual de 2500 x 2300 mm</v>
          </cell>
          <cell r="D340" t="str">
            <v>u</v>
          </cell>
          <cell r="I340">
            <v>55000</v>
          </cell>
        </row>
        <row r="341">
          <cell r="B341" t="str">
            <v>6.4.5</v>
          </cell>
          <cell r="C341" t="str">
            <v>Compuerta de paso con activador manual de 2000 x 2300 mm</v>
          </cell>
          <cell r="D341" t="str">
            <v>u</v>
          </cell>
          <cell r="I341">
            <v>47000</v>
          </cell>
        </row>
        <row r="342">
          <cell r="B342" t="str">
            <v>6.4.6</v>
          </cell>
          <cell r="C342" t="str">
            <v>Compuerta de paso con activador manual de 1800 x 2300 mm</v>
          </cell>
          <cell r="D342" t="str">
            <v>u</v>
          </cell>
          <cell r="I342">
            <v>37000</v>
          </cell>
        </row>
        <row r="343">
          <cell r="B343" t="str">
            <v>6.4.7</v>
          </cell>
          <cell r="C343" t="str">
            <v>Compuerta de pared con activador manual Ø = 1000 mm</v>
          </cell>
          <cell r="D343" t="str">
            <v>u</v>
          </cell>
          <cell r="I343">
            <v>14700</v>
          </cell>
        </row>
        <row r="344">
          <cell r="B344" t="str">
            <v>6.4.8</v>
          </cell>
          <cell r="C344" t="str">
            <v>Compuerta de pared con activador manual 600 x 600 mm</v>
          </cell>
          <cell r="D344" t="str">
            <v>u</v>
          </cell>
          <cell r="I344">
            <v>3600</v>
          </cell>
        </row>
        <row r="345">
          <cell r="B345" t="str">
            <v>6.4.9</v>
          </cell>
          <cell r="C345" t="str">
            <v>Compuerta de pared con activador manual 1100 x 2300 mm</v>
          </cell>
          <cell r="D345" t="str">
            <v>u</v>
          </cell>
          <cell r="I345">
            <v>34000</v>
          </cell>
        </row>
        <row r="346">
          <cell r="B346" t="str">
            <v>6.4.10</v>
          </cell>
          <cell r="C346" t="str">
            <v>Compuerta de pared con activador manual Ø = 840 mm</v>
          </cell>
          <cell r="D346" t="str">
            <v>u</v>
          </cell>
          <cell r="I346">
            <v>11000</v>
          </cell>
        </row>
        <row r="347">
          <cell r="B347" t="str">
            <v>6.4.11</v>
          </cell>
          <cell r="C347" t="str">
            <v>Compuerta e pared con activador eléctrico Ø 2000 mm</v>
          </cell>
          <cell r="D347" t="str">
            <v>u</v>
          </cell>
          <cell r="I347">
            <v>46000</v>
          </cell>
        </row>
        <row r="348">
          <cell r="B348" t="str">
            <v>6.4.12</v>
          </cell>
          <cell r="C348" t="str">
            <v>Compuerta e pared con activador eléctrico Ø 800 mm</v>
          </cell>
          <cell r="D348" t="str">
            <v>u</v>
          </cell>
          <cell r="I348">
            <v>14000</v>
          </cell>
        </row>
        <row r="349">
          <cell r="B349" t="str">
            <v>6.4.13</v>
          </cell>
          <cell r="C349" t="str">
            <v>Compuerta e pared con activador eléctrico Ø 1700 mm</v>
          </cell>
          <cell r="D349" t="str">
            <v>u</v>
          </cell>
          <cell r="I349">
            <v>43000</v>
          </cell>
        </row>
        <row r="350">
          <cell r="B350" t="str">
            <v>6.4.14</v>
          </cell>
          <cell r="C350" t="str">
            <v>Compuerta e pared con activador eléctrico Ø 450 mm</v>
          </cell>
          <cell r="D350" t="str">
            <v>u</v>
          </cell>
          <cell r="I350">
            <v>9000</v>
          </cell>
        </row>
        <row r="351">
          <cell r="B351" t="str">
            <v>6.4.15</v>
          </cell>
          <cell r="C351" t="str">
            <v>Compuerta e pared con activador eléctrico Ø 1000 mm</v>
          </cell>
          <cell r="D351" t="str">
            <v>u</v>
          </cell>
          <cell r="I351">
            <v>17000</v>
          </cell>
        </row>
        <row r="352">
          <cell r="B352" t="str">
            <v>6.4.16</v>
          </cell>
          <cell r="C352" t="str">
            <v>Compuerta e pared con activador eléctrico  de 2000 x 2500 mm</v>
          </cell>
          <cell r="D352" t="str">
            <v>u</v>
          </cell>
          <cell r="I352">
            <v>56000</v>
          </cell>
        </row>
        <row r="353">
          <cell r="B353" t="str">
            <v>6.4.17</v>
          </cell>
          <cell r="C353" t="str">
            <v>Compuerta 50 x 50 cm</v>
          </cell>
          <cell r="D353" t="str">
            <v>u</v>
          </cell>
          <cell r="I353">
            <v>2500</v>
          </cell>
        </row>
        <row r="354">
          <cell r="B354" t="str">
            <v>6.4.18</v>
          </cell>
          <cell r="C354" t="str">
            <v>Compuerta 50 x 30 cm</v>
          </cell>
          <cell r="D354" t="str">
            <v>u</v>
          </cell>
          <cell r="I354">
            <v>1500</v>
          </cell>
        </row>
        <row r="355">
          <cell r="B355" t="str">
            <v>6.4.19</v>
          </cell>
          <cell r="C355" t="str">
            <v>Compuerta de paso con activador manual de 1250 x 1000 mm</v>
          </cell>
          <cell r="D355" t="str">
            <v>u</v>
          </cell>
          <cell r="I355">
            <v>9650</v>
          </cell>
        </row>
        <row r="356">
          <cell r="B356" t="str">
            <v>6.4.20</v>
          </cell>
          <cell r="C356" t="str">
            <v>Compuerta de pared con activador manual de 1250 x 1000 mm</v>
          </cell>
          <cell r="D356" t="str">
            <v>u</v>
          </cell>
          <cell r="I356">
            <v>9650</v>
          </cell>
        </row>
        <row r="357">
          <cell r="B357" t="str">
            <v>6.4.21</v>
          </cell>
          <cell r="C357" t="str">
            <v>Compuerta de paso con activador manual de 1150 x 1500 mm</v>
          </cell>
          <cell r="D357" t="str">
            <v>u</v>
          </cell>
          <cell r="I357">
            <v>13500</v>
          </cell>
        </row>
        <row r="358">
          <cell r="B358" t="str">
            <v>6.4.22</v>
          </cell>
          <cell r="C358" t="str">
            <v>Compuerta e pared con activador eléctrico Ø 900 mm</v>
          </cell>
          <cell r="D358" t="str">
            <v>u</v>
          </cell>
          <cell r="I358">
            <v>15000</v>
          </cell>
        </row>
        <row r="359">
          <cell r="B359" t="str">
            <v>6.4.23</v>
          </cell>
          <cell r="C359" t="str">
            <v>Compuerta de paso con activador manual D=500 mm</v>
          </cell>
          <cell r="D359" t="str">
            <v>u</v>
          </cell>
          <cell r="I359">
            <v>2000</v>
          </cell>
        </row>
        <row r="361">
          <cell r="B361" t="str">
            <v>6.5.1</v>
          </cell>
          <cell r="C361" t="str">
            <v>Rejillas manuales de 1300 x 1200 mm</v>
          </cell>
          <cell r="D361" t="str">
            <v>u</v>
          </cell>
          <cell r="I361">
            <v>2500</v>
          </cell>
        </row>
        <row r="362">
          <cell r="B362" t="str">
            <v>6.5.2</v>
          </cell>
          <cell r="C362" t="str">
            <v>Rejillas manuales de  700 x  1200 mm</v>
          </cell>
          <cell r="D362" t="str">
            <v>u</v>
          </cell>
          <cell r="I362">
            <v>2000</v>
          </cell>
        </row>
        <row r="363">
          <cell r="B363" t="str">
            <v>6.5.3</v>
          </cell>
          <cell r="C363" t="str">
            <v>Rejillas manuales de 2400 x 2550 mm</v>
          </cell>
          <cell r="D363" t="str">
            <v>u</v>
          </cell>
          <cell r="I363">
            <v>5000</v>
          </cell>
        </row>
        <row r="364">
          <cell r="B364" t="str">
            <v>6.5.4</v>
          </cell>
          <cell r="C364" t="str">
            <v>Rejillas manuales de 1000 x 1500 mm</v>
          </cell>
          <cell r="D364" t="str">
            <v>u</v>
          </cell>
          <cell r="I364">
            <v>4000</v>
          </cell>
        </row>
        <row r="365">
          <cell r="B365" t="str">
            <v>6.5.5</v>
          </cell>
          <cell r="C365" t="str">
            <v>Rejilla mecánica</v>
          </cell>
          <cell r="D365" t="str">
            <v>u</v>
          </cell>
          <cell r="I365">
            <v>300000</v>
          </cell>
        </row>
        <row r="366">
          <cell r="B366" t="str">
            <v>6.5.6</v>
          </cell>
          <cell r="C366" t="str">
            <v>Limpiador manual de rejillas</v>
          </cell>
          <cell r="D366" t="str">
            <v>u</v>
          </cell>
          <cell r="I366">
            <v>200</v>
          </cell>
        </row>
        <row r="368">
          <cell r="B368" t="str">
            <v>6.6.1</v>
          </cell>
          <cell r="C368" t="str">
            <v>Grúa clase A Puente - Monorriel capacidad de carga de 5 ton.</v>
          </cell>
          <cell r="D368" t="str">
            <v>u</v>
          </cell>
          <cell r="I368">
            <v>40000</v>
          </cell>
        </row>
        <row r="369">
          <cell r="B369" t="str">
            <v>6.6.2</v>
          </cell>
          <cell r="C369" t="str">
            <v>Grúa clase A Puente - Monorriel con capacidad de carga de 3 ton.</v>
          </cell>
          <cell r="D369" t="str">
            <v>u</v>
          </cell>
          <cell r="I369">
            <v>30000</v>
          </cell>
        </row>
        <row r="370">
          <cell r="B370" t="str">
            <v>6.6.3</v>
          </cell>
          <cell r="C370" t="str">
            <v>Grúa de clase A Brazo mecánico con capacidad de carga de 5 ton.</v>
          </cell>
          <cell r="D370" t="str">
            <v>u</v>
          </cell>
          <cell r="I370">
            <v>10000</v>
          </cell>
        </row>
        <row r="371">
          <cell r="B371" t="str">
            <v>6.6.4</v>
          </cell>
          <cell r="C371" t="str">
            <v>Grúa de clase A Brazo mecánico con capacidad de carga de 3 ton.</v>
          </cell>
          <cell r="D371" t="str">
            <v>u</v>
          </cell>
          <cell r="I371">
            <v>8000</v>
          </cell>
        </row>
        <row r="373">
          <cell r="B373" t="str">
            <v>6.7.1</v>
          </cell>
          <cell r="C373" t="str">
            <v>Mezclador</v>
          </cell>
          <cell r="D373" t="str">
            <v>u</v>
          </cell>
          <cell r="I373">
            <v>7000</v>
          </cell>
        </row>
        <row r="375">
          <cell r="B375" t="str">
            <v>6.8.1</v>
          </cell>
          <cell r="C375" t="str">
            <v>Sistema de ventilación y tratamiento de olores para 2800 m3/h</v>
          </cell>
          <cell r="D375" t="str">
            <v>u</v>
          </cell>
          <cell r="I375">
            <v>20000</v>
          </cell>
        </row>
        <row r="376">
          <cell r="B376" t="str">
            <v>6.8.2</v>
          </cell>
          <cell r="C376" t="str">
            <v>Sistema de ventilación y tratamiento de olores para 25000 m3/h</v>
          </cell>
          <cell r="D376" t="str">
            <v>u</v>
          </cell>
          <cell r="I376">
            <v>60000</v>
          </cell>
        </row>
        <row r="377">
          <cell r="B377" t="str">
            <v>6.8.3</v>
          </cell>
          <cell r="C377" t="str">
            <v>Sistema  de ventilación y tratamiento de olores para 15500 m3/h</v>
          </cell>
          <cell r="D377" t="str">
            <v>u</v>
          </cell>
          <cell r="I377">
            <v>40000</v>
          </cell>
        </row>
        <row r="378">
          <cell r="B378" t="str">
            <v>6.8.4</v>
          </cell>
          <cell r="C378" t="str">
            <v>Sistema de ventilación y tratamiento de olores para 1570 m3/h</v>
          </cell>
          <cell r="D378" t="str">
            <v>u</v>
          </cell>
          <cell r="I378">
            <v>10000</v>
          </cell>
        </row>
        <row r="380">
          <cell r="B380" t="str">
            <v>6.9.1</v>
          </cell>
          <cell r="C380" t="str">
            <v>Compactador</v>
          </cell>
          <cell r="D380" t="str">
            <v>u</v>
          </cell>
          <cell r="I380">
            <v>7000</v>
          </cell>
        </row>
        <row r="382">
          <cell r="B382" t="str">
            <v>6.11.1</v>
          </cell>
          <cell r="C382" t="str">
            <v>Tubería de conducción de acero Ø 100 mm</v>
          </cell>
          <cell r="D382" t="str">
            <v>ml</v>
          </cell>
          <cell r="I382">
            <v>32.130000000000003</v>
          </cell>
        </row>
        <row r="383">
          <cell r="B383" t="str">
            <v>6.11.2</v>
          </cell>
          <cell r="C383" t="str">
            <v>Tubería de conducción de acero Ø 110 mm</v>
          </cell>
          <cell r="D383" t="str">
            <v>ml</v>
          </cell>
          <cell r="I383">
            <v>32</v>
          </cell>
        </row>
        <row r="384">
          <cell r="B384" t="str">
            <v>6.11.3</v>
          </cell>
          <cell r="C384" t="str">
            <v>Tubería de conducción de acero Ø 150 mm</v>
          </cell>
          <cell r="D384" t="str">
            <v>ml</v>
          </cell>
          <cell r="I384">
            <v>36.3825</v>
          </cell>
        </row>
        <row r="385">
          <cell r="B385" t="str">
            <v>6.11.4</v>
          </cell>
          <cell r="C385" t="str">
            <v>Tubería de  conducción de acero Ø 200 mm</v>
          </cell>
          <cell r="D385" t="str">
            <v>ml</v>
          </cell>
          <cell r="I385">
            <v>48.951000000000001</v>
          </cell>
        </row>
        <row r="386">
          <cell r="B386" t="str">
            <v>6.11.5</v>
          </cell>
          <cell r="C386" t="str">
            <v>Tubería de conducción de acero Ø 250 mm</v>
          </cell>
          <cell r="D386" t="str">
            <v>ml</v>
          </cell>
          <cell r="I386">
            <v>63.504000000000005</v>
          </cell>
        </row>
        <row r="387">
          <cell r="B387" t="str">
            <v>6.11.6</v>
          </cell>
          <cell r="C387" t="str">
            <v>Tubería de conducción de acero Ø 300 mm</v>
          </cell>
          <cell r="D387" t="str">
            <v>ml</v>
          </cell>
          <cell r="I387">
            <v>80.703000000000003</v>
          </cell>
        </row>
        <row r="388">
          <cell r="B388" t="str">
            <v>6.11.7</v>
          </cell>
          <cell r="C388" t="str">
            <v>Tubería de conducción de acero Ø 500 mm</v>
          </cell>
          <cell r="D388" t="str">
            <v>ml</v>
          </cell>
          <cell r="I388">
            <v>173.31300000000002</v>
          </cell>
        </row>
        <row r="389">
          <cell r="B389" t="str">
            <v>6.11.8</v>
          </cell>
          <cell r="C389" t="str">
            <v>Tubería de conducción de acero Ø 600 mm</v>
          </cell>
          <cell r="D389" t="str">
            <v>ml</v>
          </cell>
          <cell r="I389">
            <v>224.91</v>
          </cell>
        </row>
        <row r="390">
          <cell r="B390" t="str">
            <v>6.11.9</v>
          </cell>
          <cell r="C390" t="str">
            <v>Tubería de conducción de acero Ø 1000 mm</v>
          </cell>
          <cell r="D390" t="str">
            <v>ml</v>
          </cell>
          <cell r="I390">
            <v>492.75</v>
          </cell>
        </row>
        <row r="391">
          <cell r="B391" t="str">
            <v>6.11.10</v>
          </cell>
          <cell r="C391" t="str">
            <v>Tubería de conducción de acero Ø 1200 mm</v>
          </cell>
          <cell r="D391" t="str">
            <v>ml</v>
          </cell>
          <cell r="I391">
            <v>726.327</v>
          </cell>
        </row>
        <row r="393">
          <cell r="B393" t="str">
            <v>6.12.1</v>
          </cell>
          <cell r="C393" t="str">
            <v xml:space="preserve">Junta flexible Ø 200 mm </v>
          </cell>
          <cell r="D393" t="str">
            <v>u</v>
          </cell>
          <cell r="I393">
            <v>406.35</v>
          </cell>
        </row>
        <row r="394">
          <cell r="B394" t="str">
            <v>6.12.2</v>
          </cell>
          <cell r="C394" t="str">
            <v>Junta flexible Ø 250 mm</v>
          </cell>
          <cell r="D394" t="str">
            <v>u</v>
          </cell>
          <cell r="I394">
            <v>490.05</v>
          </cell>
        </row>
        <row r="395">
          <cell r="B395" t="str">
            <v>6.12.3</v>
          </cell>
          <cell r="C395" t="str">
            <v>Junta flexible Ø 300 mm</v>
          </cell>
          <cell r="D395" t="str">
            <v>u</v>
          </cell>
          <cell r="I395">
            <v>592.65</v>
          </cell>
        </row>
        <row r="396">
          <cell r="B396" t="str">
            <v>6.12.4</v>
          </cell>
          <cell r="C396" t="str">
            <v>Junta flexible Ø 600 mm</v>
          </cell>
          <cell r="D396" t="str">
            <v>u</v>
          </cell>
          <cell r="I396">
            <v>1278.45</v>
          </cell>
        </row>
        <row r="397">
          <cell r="B397" t="str">
            <v>6.12.5</v>
          </cell>
          <cell r="C397" t="str">
            <v>Junta dresser Ø 500 mm</v>
          </cell>
          <cell r="D397" t="str">
            <v>u</v>
          </cell>
          <cell r="I397">
            <v>202.5</v>
          </cell>
        </row>
        <row r="398">
          <cell r="B398" t="str">
            <v>6.12.6</v>
          </cell>
          <cell r="C398" t="str">
            <v>Junta dresser Ø 1200 mm</v>
          </cell>
          <cell r="D398" t="str">
            <v>u</v>
          </cell>
          <cell r="I398">
            <v>378</v>
          </cell>
        </row>
        <row r="400">
          <cell r="B400" t="str">
            <v>6.13.1</v>
          </cell>
          <cell r="C400" t="str">
            <v>Válvulas de paso embridada, de cuchilla  Ø 110  mm</v>
          </cell>
          <cell r="D400" t="str">
            <v>u</v>
          </cell>
          <cell r="I400">
            <v>954.45</v>
          </cell>
        </row>
        <row r="401">
          <cell r="B401" t="str">
            <v>6.13.2</v>
          </cell>
          <cell r="C401" t="str">
            <v>Válvulas de paso embridada, de cuchilla  Ø 150  mm</v>
          </cell>
          <cell r="D401" t="str">
            <v>u</v>
          </cell>
          <cell r="I401">
            <v>1177.2</v>
          </cell>
        </row>
        <row r="402">
          <cell r="B402" t="str">
            <v>6.13.3</v>
          </cell>
          <cell r="C402" t="str">
            <v>Válvulas de paso embridada, de cuchilla  Ø 250  mm</v>
          </cell>
          <cell r="D402" t="str">
            <v>u</v>
          </cell>
          <cell r="I402">
            <v>1868.4</v>
          </cell>
        </row>
        <row r="403">
          <cell r="B403" t="str">
            <v>6.13.4</v>
          </cell>
          <cell r="C403" t="str">
            <v>Válvulas de paso embridada, de cuchilla  Ø 300  mm</v>
          </cell>
          <cell r="D403" t="str">
            <v>u</v>
          </cell>
          <cell r="I403">
            <v>2837.7</v>
          </cell>
        </row>
        <row r="404">
          <cell r="B404" t="str">
            <v>6.13.5</v>
          </cell>
          <cell r="C404" t="str">
            <v>Válvulas de paso embridada, de cuchilla  Ø 600  mm</v>
          </cell>
          <cell r="D404" t="str">
            <v>u</v>
          </cell>
          <cell r="I404">
            <v>9571.5</v>
          </cell>
        </row>
        <row r="405">
          <cell r="B405" t="str">
            <v>6.13.6</v>
          </cell>
          <cell r="C405" t="str">
            <v>Válvulas de paso embridada, de cuchilla  Ø 500  mm</v>
          </cell>
          <cell r="D405" t="str">
            <v>u</v>
          </cell>
          <cell r="I405">
            <v>9000</v>
          </cell>
        </row>
        <row r="407">
          <cell r="B407" t="str">
            <v>6.14.1</v>
          </cell>
          <cell r="C407" t="str">
            <v>Válvulas de alivio para sobrepresión embridada 10 bar, Ø 250 mm</v>
          </cell>
          <cell r="D407" t="str">
            <v>u</v>
          </cell>
          <cell r="I407">
            <v>1868.4</v>
          </cell>
        </row>
        <row r="408">
          <cell r="B408" t="str">
            <v>6.14.2</v>
          </cell>
          <cell r="C408" t="str">
            <v>Válvulas de alivio para sobrepresión embridada 10 bar, Ø 100 mm</v>
          </cell>
          <cell r="D408" t="str">
            <v>u</v>
          </cell>
          <cell r="I408">
            <v>3375</v>
          </cell>
        </row>
        <row r="410">
          <cell r="B410" t="str">
            <v>6.15.1</v>
          </cell>
          <cell r="C410" t="str">
            <v>Válvula de retención ø 100 mm unión embridada</v>
          </cell>
          <cell r="D410" t="str">
            <v>u</v>
          </cell>
          <cell r="I410">
            <v>200</v>
          </cell>
        </row>
        <row r="411">
          <cell r="B411" t="str">
            <v>6.15.2</v>
          </cell>
          <cell r="C411" t="str">
            <v>Válvula de retención ø 200 mm unión embridada</v>
          </cell>
          <cell r="D411" t="str">
            <v>u</v>
          </cell>
          <cell r="I411">
            <v>360</v>
          </cell>
        </row>
        <row r="412">
          <cell r="B412" t="str">
            <v>6.15.3</v>
          </cell>
          <cell r="C412" t="str">
            <v>Válvula de retención ø 250 mm unión embridada</v>
          </cell>
          <cell r="D412" t="str">
            <v>u</v>
          </cell>
          <cell r="I412">
            <v>1080</v>
          </cell>
        </row>
        <row r="413">
          <cell r="B413" t="str">
            <v>6.15.4</v>
          </cell>
          <cell r="C413" t="str">
            <v>Válvula de retención ø 300 mm unión embridada</v>
          </cell>
          <cell r="D413" t="str">
            <v>u</v>
          </cell>
          <cell r="I413">
            <v>1440</v>
          </cell>
        </row>
        <row r="414">
          <cell r="B414" t="str">
            <v>6.15.5</v>
          </cell>
          <cell r="C414" t="str">
            <v>Válvula de retención ø 400 mm unión embridada</v>
          </cell>
          <cell r="D414" t="str">
            <v>u</v>
          </cell>
          <cell r="I414">
            <v>1980</v>
          </cell>
        </row>
        <row r="415">
          <cell r="B415" t="str">
            <v>6.15.6</v>
          </cell>
          <cell r="C415" t="str">
            <v>Válvula de retención ø 450 mm unión embridada</v>
          </cell>
          <cell r="D415" t="str">
            <v>u</v>
          </cell>
          <cell r="I415">
            <v>3240</v>
          </cell>
        </row>
        <row r="416">
          <cell r="B416" t="str">
            <v>6.15.7</v>
          </cell>
          <cell r="C416" t="str">
            <v>Válvula de retención ø 500 mm unión embridada</v>
          </cell>
          <cell r="D416" t="str">
            <v>u</v>
          </cell>
          <cell r="I416">
            <v>3870</v>
          </cell>
        </row>
        <row r="417">
          <cell r="B417" t="str">
            <v>6.15.8</v>
          </cell>
          <cell r="C417" t="str">
            <v>Válvula de retención ø 1050 mm unión embridada</v>
          </cell>
          <cell r="D417" t="str">
            <v>u</v>
          </cell>
        </row>
        <row r="418">
          <cell r="B418" t="str">
            <v>6.15.9</v>
          </cell>
          <cell r="C418" t="str">
            <v>Válvula de retención ø 1200 mm unión embridada</v>
          </cell>
          <cell r="D418" t="str">
            <v>u</v>
          </cell>
        </row>
        <row r="419">
          <cell r="B419" t="str">
            <v>6.15.10</v>
          </cell>
          <cell r="C419" t="str">
            <v>Válvula de retención horizontal Ø 300 mm</v>
          </cell>
          <cell r="D419" t="str">
            <v>u</v>
          </cell>
          <cell r="I419">
            <v>3597.4125000000004</v>
          </cell>
        </row>
        <row r="420">
          <cell r="B420" t="str">
            <v>6.15.11</v>
          </cell>
          <cell r="C420" t="str">
            <v>Válvula de retención horizontal Ø 600  mm</v>
          </cell>
          <cell r="D420" t="str">
            <v>u</v>
          </cell>
          <cell r="I420">
            <v>14389.65</v>
          </cell>
        </row>
        <row r="421">
          <cell r="B421" t="str">
            <v>6.15.12</v>
          </cell>
          <cell r="C421" t="str">
            <v xml:space="preserve">Válvula de retención tipo Tide Flex 37 o similar D = 500 </v>
          </cell>
          <cell r="D421" t="str">
            <v>u</v>
          </cell>
          <cell r="I421">
            <v>4000</v>
          </cell>
        </row>
        <row r="422">
          <cell r="B422" t="str">
            <v>6.15.13</v>
          </cell>
          <cell r="C422" t="str">
            <v>Válvula de retención tipo Tide Flex TF2  o similar D = 500</v>
          </cell>
          <cell r="D422" t="str">
            <v>u</v>
          </cell>
          <cell r="I422">
            <v>3500</v>
          </cell>
        </row>
        <row r="423">
          <cell r="B423" t="str">
            <v>6.16.1</v>
          </cell>
          <cell r="C423" t="str">
            <v>Válvula de aire de doble boya Ø 110 mm</v>
          </cell>
          <cell r="D423" t="str">
            <v>u</v>
          </cell>
          <cell r="I423">
            <v>2554.1999999999998</v>
          </cell>
        </row>
        <row r="424">
          <cell r="B424" t="str">
            <v>6.16.2</v>
          </cell>
          <cell r="C424" t="str">
            <v>Válvula de aire de doble boya Ø 100 mm</v>
          </cell>
          <cell r="D424" t="str">
            <v>u</v>
          </cell>
          <cell r="I424">
            <v>2554.1999999999998</v>
          </cell>
        </row>
        <row r="425">
          <cell r="B425" t="str">
            <v>6.16.3</v>
          </cell>
          <cell r="C425" t="str">
            <v xml:space="preserve">Válvula de aire ø 1" </v>
          </cell>
          <cell r="D425" t="str">
            <v>u</v>
          </cell>
          <cell r="I425">
            <v>107.4</v>
          </cell>
        </row>
        <row r="426">
          <cell r="B426" t="str">
            <v>6.16.4</v>
          </cell>
          <cell r="C426" t="str">
            <v>Válvula de aire ø 2"</v>
          </cell>
          <cell r="D426" t="str">
            <v>u</v>
          </cell>
          <cell r="I426">
            <v>792</v>
          </cell>
        </row>
        <row r="427">
          <cell r="B427" t="str">
            <v>6.16.5</v>
          </cell>
          <cell r="C427" t="str">
            <v>Válvula de aire ø 3"</v>
          </cell>
          <cell r="D427" t="str">
            <v>u</v>
          </cell>
          <cell r="I427">
            <v>1320</v>
          </cell>
        </row>
        <row r="428">
          <cell r="B428" t="str">
            <v>6.16.6</v>
          </cell>
          <cell r="C428" t="str">
            <v>Válvula de aire ø 4"</v>
          </cell>
          <cell r="D428" t="str">
            <v>u</v>
          </cell>
          <cell r="I428">
            <v>1980</v>
          </cell>
        </row>
        <row r="429">
          <cell r="B429" t="str">
            <v>6.16.7</v>
          </cell>
          <cell r="C429" t="str">
            <v>Válvula de aire ø 6"</v>
          </cell>
          <cell r="D429" t="str">
            <v>u</v>
          </cell>
          <cell r="I429">
            <v>3795</v>
          </cell>
        </row>
        <row r="430">
          <cell r="B430" t="str">
            <v>6.16.8</v>
          </cell>
          <cell r="C430" t="str">
            <v>Válvula de aire ø 8"</v>
          </cell>
          <cell r="D430" t="str">
            <v>u</v>
          </cell>
          <cell r="I430">
            <v>5610</v>
          </cell>
        </row>
        <row r="432">
          <cell r="B432" t="str">
            <v>6.17.1</v>
          </cell>
          <cell r="C432" t="str">
            <v>Válvula de compuerta HD ø 100 mm unión embridada</v>
          </cell>
          <cell r="D432" t="str">
            <v>u</v>
          </cell>
          <cell r="I432">
            <v>450</v>
          </cell>
        </row>
        <row r="433">
          <cell r="B433" t="str">
            <v>6.17.2</v>
          </cell>
          <cell r="C433" t="str">
            <v>Válvula de compuerta HD ø 200 mm unión embridada</v>
          </cell>
          <cell r="D433" t="str">
            <v>u</v>
          </cell>
          <cell r="I433">
            <v>1224</v>
          </cell>
        </row>
        <row r="434">
          <cell r="B434" t="str">
            <v>6.17.3</v>
          </cell>
          <cell r="C434" t="str">
            <v>Válvula de compuerta HD  ø 250 mm unión embridada</v>
          </cell>
          <cell r="D434" t="str">
            <v>u</v>
          </cell>
          <cell r="I434">
            <v>1980</v>
          </cell>
        </row>
        <row r="435">
          <cell r="B435" t="str">
            <v>6.17.4</v>
          </cell>
          <cell r="C435" t="str">
            <v>Válvula de compuerta HD  ø 300 mm unión embridada</v>
          </cell>
          <cell r="D435" t="str">
            <v>u</v>
          </cell>
          <cell r="I435">
            <v>2790</v>
          </cell>
        </row>
        <row r="436">
          <cell r="B436" t="str">
            <v>6.17.5</v>
          </cell>
          <cell r="C436" t="str">
            <v>Válvula de compuerta HD  ø 400 mm unión embridada</v>
          </cell>
          <cell r="D436" t="str">
            <v>u</v>
          </cell>
          <cell r="I436">
            <v>5220</v>
          </cell>
        </row>
        <row r="437">
          <cell r="B437" t="str">
            <v>6.17.6</v>
          </cell>
          <cell r="C437" t="str">
            <v>Válvula de compuerta HD  ø 450 mm unión embridada</v>
          </cell>
          <cell r="D437" t="str">
            <v>u</v>
          </cell>
          <cell r="I437">
            <v>6480</v>
          </cell>
        </row>
        <row r="438">
          <cell r="B438" t="str">
            <v>6.17.7</v>
          </cell>
          <cell r="C438" t="str">
            <v>Válvula de compuerta HD  ø 500 mm unión embridada</v>
          </cell>
          <cell r="D438" t="str">
            <v>u</v>
          </cell>
          <cell r="I438">
            <v>8100</v>
          </cell>
        </row>
        <row r="439">
          <cell r="B439" t="str">
            <v>6.17.8</v>
          </cell>
          <cell r="C439" t="str">
            <v>Válvula de compuerta HD  ø 1050 mm unión embridada</v>
          </cell>
          <cell r="D439" t="str">
            <v>u</v>
          </cell>
          <cell r="I439">
            <v>20574</v>
          </cell>
        </row>
        <row r="440">
          <cell r="B440" t="str">
            <v>6.17.9</v>
          </cell>
          <cell r="C440" t="str">
            <v>Válvula de compuerta HD  ø 1200 mm unión embridada</v>
          </cell>
          <cell r="D440" t="str">
            <v>u</v>
          </cell>
          <cell r="I440">
            <v>30960</v>
          </cell>
        </row>
        <row r="442">
          <cell r="B442" t="str">
            <v>6.18.1</v>
          </cell>
          <cell r="C442" t="str">
            <v>Paso de Estero con tubería PVC ø 200 mm, incluye obra civil y accesorios</v>
          </cell>
          <cell r="D442" t="str">
            <v>m</v>
          </cell>
          <cell r="I442">
            <v>72.87</v>
          </cell>
        </row>
        <row r="443">
          <cell r="B443" t="str">
            <v>6.18.2</v>
          </cell>
          <cell r="C443" t="str">
            <v>Paso de Estero con tubería HD ø 500 mm, incluye obra civil y accesorios</v>
          </cell>
          <cell r="D443" t="str">
            <v>m</v>
          </cell>
          <cell r="I443">
            <v>545.85</v>
          </cell>
        </row>
        <row r="444">
          <cell r="B444" t="str">
            <v>6.18.3</v>
          </cell>
          <cell r="C444" t="str">
            <v>Paso de Estero con tubería HD ø 1050 mm, incluye obra civil y accesorios</v>
          </cell>
          <cell r="D444" t="str">
            <v>m</v>
          </cell>
          <cell r="I444">
            <v>1389.36</v>
          </cell>
        </row>
        <row r="445">
          <cell r="B445" t="str">
            <v>6.18.4</v>
          </cell>
          <cell r="C445" t="str">
            <v>Paso de Estero con tubería HD ø 1200 mm, incluye obra civil y accesorios</v>
          </cell>
          <cell r="D445" t="str">
            <v>m</v>
          </cell>
          <cell r="I445">
            <v>1167.77</v>
          </cell>
        </row>
        <row r="447">
          <cell r="B447" t="str">
            <v>6.19.1</v>
          </cell>
          <cell r="C447" t="str">
            <v>Tubería de PRFV Diametro 500 mm</v>
          </cell>
          <cell r="D447" t="str">
            <v>kg</v>
          </cell>
          <cell r="I447">
            <v>2.2999999999999998</v>
          </cell>
        </row>
        <row r="448">
          <cell r="B448" t="str">
            <v>6.19.2</v>
          </cell>
          <cell r="C448" t="str">
            <v>Tubería de PRFV Diámetro 350 mm</v>
          </cell>
          <cell r="D448" t="str">
            <v>kg</v>
          </cell>
          <cell r="I448">
            <v>2.2999999999999998</v>
          </cell>
        </row>
        <row r="449">
          <cell r="B449" t="str">
            <v>6.19.3</v>
          </cell>
          <cell r="C449" t="str">
            <v>Tubería de PRFV Diámetro 300 mm</v>
          </cell>
          <cell r="D449" t="str">
            <v>kg</v>
          </cell>
          <cell r="I449">
            <v>2.2999999999999998</v>
          </cell>
        </row>
        <row r="450">
          <cell r="B450" t="str">
            <v>6.19.4</v>
          </cell>
          <cell r="C450" t="str">
            <v>Tubería de PRFV Diámetro 200 mm</v>
          </cell>
          <cell r="D450" t="str">
            <v>kg</v>
          </cell>
          <cell r="I450">
            <v>2.2999999999999998</v>
          </cell>
        </row>
        <row r="454">
          <cell r="B454" t="str">
            <v>6.20.1</v>
          </cell>
          <cell r="C454" t="str">
            <v>Emisario de la Estación de Tratamiento Fenacoopar</v>
          </cell>
          <cell r="D454" t="str">
            <v>glb</v>
          </cell>
          <cell r="I454">
            <v>500000</v>
          </cell>
        </row>
        <row r="455">
          <cell r="B455" t="str">
            <v>6.20.2</v>
          </cell>
          <cell r="C455" t="str">
            <v>Emisario de la Estación de Tratamiento Algorada</v>
          </cell>
          <cell r="D455" t="str">
            <v>glb</v>
          </cell>
          <cell r="I455">
            <v>900000</v>
          </cell>
        </row>
        <row r="456">
          <cell r="B456" t="str">
            <v>6.20.3</v>
          </cell>
          <cell r="C456" t="str">
            <v>Emisario de la Estación de Tratamiento San Lorenzo</v>
          </cell>
          <cell r="D456" t="str">
            <v>glb</v>
          </cell>
          <cell r="I456">
            <v>1200000</v>
          </cell>
        </row>
        <row r="458">
          <cell r="B458" t="str">
            <v>OTROS RUBROS</v>
          </cell>
        </row>
        <row r="459">
          <cell r="B459" t="str">
            <v>6.21.1</v>
          </cell>
          <cell r="C459" t="str">
            <v>Aerador flotante tipo aspirador de 20 KW</v>
          </cell>
          <cell r="D459" t="str">
            <v>u</v>
          </cell>
          <cell r="I459">
            <v>18000</v>
          </cell>
        </row>
        <row r="460">
          <cell r="B460" t="str">
            <v>6.21.2</v>
          </cell>
          <cell r="C460" t="str">
            <v>Aerador flotante tipo aspirador de 11 KW</v>
          </cell>
          <cell r="D460" t="str">
            <v>u</v>
          </cell>
          <cell r="I460">
            <v>14000</v>
          </cell>
        </row>
        <row r="462">
          <cell r="B462" t="str">
            <v>6.22.1</v>
          </cell>
          <cell r="C462" t="str">
            <v>Tapas de acero inoxidable</v>
          </cell>
          <cell r="D462" t="str">
            <v>Kg.</v>
          </cell>
          <cell r="I462">
            <v>7</v>
          </cell>
        </row>
        <row r="463">
          <cell r="B463" t="str">
            <v>6.22.2</v>
          </cell>
          <cell r="C463" t="str">
            <v>Plataforma de acero inoxidable</v>
          </cell>
          <cell r="D463" t="str">
            <v>Kg.</v>
          </cell>
          <cell r="I463">
            <v>7</v>
          </cell>
        </row>
        <row r="464">
          <cell r="B464" t="str">
            <v>6.22.3</v>
          </cell>
          <cell r="C464" t="str">
            <v>Pasamanos de acero inoxidable</v>
          </cell>
          <cell r="D464" t="str">
            <v>Kg.</v>
          </cell>
          <cell r="I464">
            <v>10</v>
          </cell>
        </row>
        <row r="465">
          <cell r="B465" t="str">
            <v>6.22.4</v>
          </cell>
          <cell r="C465" t="str">
            <v>Escaleras de acero inoxidable</v>
          </cell>
          <cell r="D465" t="str">
            <v>Kg.</v>
          </cell>
          <cell r="I465">
            <v>10</v>
          </cell>
        </row>
        <row r="466">
          <cell r="B466" t="str">
            <v>6.22.5</v>
          </cell>
          <cell r="C466" t="str">
            <v>Vertedero de acero inoxidable</v>
          </cell>
          <cell r="D466" t="str">
            <v>Kg.</v>
          </cell>
          <cell r="I466">
            <v>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 VS EJEC (2)"/>
      <sheetName val="CONTRA VS REPROG (2)"/>
      <sheetName val="PROGRA VS EJEC"/>
      <sheetName val="CONTRA VS REPROG"/>
      <sheetName val="RESUMEN"/>
      <sheetName val="AVANCE-BARRAS"/>
      <sheetName val="PROG-BARRAS"/>
      <sheetName val="INF-CARMEN-FLAVIO"/>
      <sheetName val="GRAFICO"/>
      <sheetName val="INF-JIP-CASC"/>
      <sheetName val="ANEXO 4-JIPI (2)"/>
      <sheetName val="ANEXO 4-JIPI"/>
      <sheetName val="ANEXO 3-JIPI"/>
      <sheetName val="ANEXO No 5-JIPI"/>
      <sheetName val="ANEXO 2"/>
      <sheetName val="COSTOS-JIP"/>
      <sheetName val="MAQUINA-JIP "/>
      <sheetName val="COSTOS-FLAVIO"/>
      <sheetName val="MAQUINA-FLAVIO "/>
      <sheetName val="EQUP-NECES JIP"/>
      <sheetName val="EQUP-NECES FLAVIO"/>
      <sheetName val="PERSONAL-JIPI"/>
      <sheetName val="PERSONAL-FLAVIO"/>
      <sheetName val="PERSONAL-FLAVIO (2)"/>
      <sheetName val="COS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 VS EJEC (2)"/>
      <sheetName val="CONTRA VS REPROG (2)"/>
      <sheetName val="PROGRA VS EJEC"/>
      <sheetName val="CONTRA VS REPROG"/>
      <sheetName val="RESUMEN"/>
      <sheetName val="AVANCE-BARRAS"/>
      <sheetName val="PROG-BARRAS"/>
      <sheetName val="INF-CARMEN-FLAVIO"/>
      <sheetName val="GRAFICO"/>
      <sheetName val="INF-JIP-CASC"/>
      <sheetName val="ANEXO 4-JIPI (2)"/>
      <sheetName val="ANEXO 4-JIPI"/>
      <sheetName val="ANEXO 3-JIPI"/>
      <sheetName val="ANEXO No 5-JIPI"/>
      <sheetName val="ANEXO 2"/>
      <sheetName val="COSTOS-JIP"/>
      <sheetName val="MAQUINA-JIP "/>
      <sheetName val="COSTOS-FLAVIO"/>
      <sheetName val="MAQUINA-FLAVIO "/>
      <sheetName val="EQUP-NECES JIP"/>
      <sheetName val="EQUP-NECES FLAVIO"/>
      <sheetName val="PERSONAL-JIPI"/>
      <sheetName val="PERSONAL-FLAVIO"/>
      <sheetName val="PERSONAL-FLAVIO (2)"/>
      <sheetName val="COS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S MATERIALES"/>
      <sheetName val="RUBROS"/>
      <sheetName val="A P U  BASE M I M GUAYQUIL"/>
      <sheetName val="1"/>
      <sheetName val="2"/>
      <sheetName val="3"/>
      <sheetName val="4"/>
      <sheetName val="5"/>
      <sheetName val="6"/>
      <sheetName val="7"/>
      <sheetName val="8"/>
      <sheetName val="10"/>
      <sheetName val="9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PRECIOS"/>
      <sheetName val="MANOB1"/>
      <sheetName val="no COSTOS"/>
    </sheetNames>
    <sheetDataSet>
      <sheetData sheetId="0" refreshError="1"/>
      <sheetData sheetId="1" refreshError="1">
        <row r="8">
          <cell r="A8" t="str">
            <v>RUBRO</v>
          </cell>
          <cell r="B8" t="str">
            <v>DESCRIPCION</v>
          </cell>
          <cell r="C8" t="str">
            <v>U.</v>
          </cell>
          <cell r="D8" t="str">
            <v>CANTIDAD</v>
          </cell>
          <cell r="E8" t="str">
            <v>C. DIR. OBT.</v>
          </cell>
          <cell r="F8" t="str">
            <v>D.Y U. OB.</v>
          </cell>
          <cell r="G8" t="str">
            <v>D. Y U. MUN.</v>
          </cell>
          <cell r="H8" t="str">
            <v>T.  MUNIC.</v>
          </cell>
          <cell r="I8" t="str">
            <v>BONASERVI</v>
          </cell>
          <cell r="J8" t="str">
            <v>HOJA</v>
          </cell>
        </row>
        <row r="9">
          <cell r="B9" t="str">
            <v>OBRAS PRELIMINARES</v>
          </cell>
        </row>
        <row r="10">
          <cell r="A10" t="str">
            <v>301-3(1)E</v>
          </cell>
          <cell r="B10" t="str">
            <v>REMOCIÓN DE HORMIGÓN DE CEMENTO PORTLAND (INC. DESAL.) - MURO DE CERRAMIENTO EXISTENTE</v>
          </cell>
          <cell r="C10" t="str">
            <v>m3</v>
          </cell>
          <cell r="D10">
            <v>26.25</v>
          </cell>
          <cell r="E10">
            <v>8.4298333333333328</v>
          </cell>
          <cell r="F10">
            <v>9.6999999999999993</v>
          </cell>
          <cell r="G10">
            <v>9.67</v>
          </cell>
          <cell r="H10">
            <v>253.83750000000001</v>
          </cell>
          <cell r="I10">
            <v>254.62499999999997</v>
          </cell>
          <cell r="J10">
            <v>1</v>
          </cell>
        </row>
        <row r="11">
          <cell r="A11">
            <v>6.4</v>
          </cell>
          <cell r="B11" t="str">
            <v>REMOCION DE ESTRUCTURA METALICA(INC. DESALOJO) - CERRAMIENTO EXIsTENTE MONUMENTO</v>
          </cell>
          <cell r="C11" t="str">
            <v>ml</v>
          </cell>
          <cell r="D11">
            <v>210</v>
          </cell>
          <cell r="E11">
            <v>1.0507916666666666</v>
          </cell>
          <cell r="F11">
            <v>1.21</v>
          </cell>
          <cell r="G11">
            <v>0.93</v>
          </cell>
          <cell r="H11">
            <v>195.3</v>
          </cell>
          <cell r="I11">
            <v>254.1</v>
          </cell>
          <cell r="J11">
            <v>2</v>
          </cell>
        </row>
        <row r="12">
          <cell r="A12" t="str">
            <v>301-(3)4</v>
          </cell>
          <cell r="B12" t="str">
            <v>LEVANTADA DE ADOQUIN Y ALMACENAMIENTO - AREA  PERIMETRAL</v>
          </cell>
          <cell r="C12" t="str">
            <v>m2</v>
          </cell>
          <cell r="D12">
            <v>358</v>
          </cell>
          <cell r="E12">
            <v>0.37966250000000001</v>
          </cell>
          <cell r="F12">
            <v>0.44</v>
          </cell>
          <cell r="G12">
            <v>0.55000000000000004</v>
          </cell>
          <cell r="H12">
            <v>196.9</v>
          </cell>
          <cell r="I12">
            <v>157.52000000000001</v>
          </cell>
          <cell r="J12">
            <v>3</v>
          </cell>
        </row>
        <row r="13">
          <cell r="A13" t="str">
            <v>301-(3)5</v>
          </cell>
          <cell r="B13" t="str">
            <v>LEVANTADA DE ADOQUIN Y COLOCACION - PERIMETRO DE CERRAMIENTO CURVA</v>
          </cell>
          <cell r="C13" t="str">
            <v>m2</v>
          </cell>
          <cell r="D13">
            <v>12</v>
          </cell>
          <cell r="E13">
            <v>0.60621666666666663</v>
          </cell>
          <cell r="F13">
            <v>0.7</v>
          </cell>
          <cell r="G13">
            <v>1.34</v>
          </cell>
          <cell r="H13">
            <v>16.080000000000002</v>
          </cell>
          <cell r="I13">
            <v>8.3999999999999986</v>
          </cell>
          <cell r="J13">
            <v>4</v>
          </cell>
        </row>
        <row r="14">
          <cell r="A14" t="str">
            <v>303-2(1)E1</v>
          </cell>
          <cell r="B14" t="str">
            <v>EXCAVACIÓN SIN CLASIFICACIÓN MANUAL (INC. DESAL.) - E=10cm. INC.MAT. SUPERFICIAL</v>
          </cell>
          <cell r="C14" t="str">
            <v>m3</v>
          </cell>
          <cell r="D14">
            <v>2800</v>
          </cell>
          <cell r="E14">
            <v>3.2965625000000003</v>
          </cell>
          <cell r="F14">
            <v>3.8</v>
          </cell>
          <cell r="G14">
            <v>3.09</v>
          </cell>
          <cell r="H14">
            <v>8652</v>
          </cell>
          <cell r="I14">
            <v>10640</v>
          </cell>
          <cell r="J14">
            <v>5</v>
          </cell>
        </row>
        <row r="15">
          <cell r="A15" t="str">
            <v>1.9 B</v>
          </cell>
          <cell r="B15" t="str">
            <v>TRAZADO Y REPLANTEO</v>
          </cell>
          <cell r="C15" t="str">
            <v>m2</v>
          </cell>
          <cell r="D15">
            <v>8000</v>
          </cell>
          <cell r="E15">
            <v>0.39160000000000006</v>
          </cell>
          <cell r="F15">
            <v>0.46</v>
          </cell>
          <cell r="G15">
            <v>0.57999999999999996</v>
          </cell>
          <cell r="H15">
            <v>4640</v>
          </cell>
          <cell r="I15">
            <v>3680</v>
          </cell>
          <cell r="J15">
            <v>6</v>
          </cell>
        </row>
        <row r="16">
          <cell r="B16" t="str">
            <v>CAMINERAS - SOBREPISOS</v>
          </cell>
        </row>
        <row r="17">
          <cell r="A17" t="str">
            <v>304-1(2)E1</v>
          </cell>
          <cell r="B17" t="str">
            <v xml:space="preserve">MATERIAL DE PRESTAMO IMP. MANUAL (INC. TRANSP.) - E=10cm. MEJORA DE TERENO EN CAMINERIAS PISOS </v>
          </cell>
          <cell r="C17" t="str">
            <v>m3</v>
          </cell>
          <cell r="D17">
            <v>733.97</v>
          </cell>
          <cell r="E17">
            <v>5.6188749999999992</v>
          </cell>
          <cell r="F17">
            <v>6.47</v>
          </cell>
          <cell r="G17">
            <v>4.5</v>
          </cell>
          <cell r="H17">
            <v>3302.8650000000002</v>
          </cell>
          <cell r="I17">
            <v>4748.7858999999999</v>
          </cell>
          <cell r="J17">
            <v>7</v>
          </cell>
        </row>
        <row r="18">
          <cell r="A18">
            <v>2.2000000000000002</v>
          </cell>
          <cell r="B18" t="str">
            <v>HORM. SIMPLE F'C=180 Kg/cm² E=8cm RASTRILLADO TONO GRIS</v>
          </cell>
          <cell r="C18" t="str">
            <v>m2</v>
          </cell>
          <cell r="D18">
            <v>4194.76</v>
          </cell>
          <cell r="E18">
            <v>6.7108083333333335</v>
          </cell>
          <cell r="F18">
            <v>7.72</v>
          </cell>
          <cell r="G18">
            <v>7.34</v>
          </cell>
          <cell r="H18">
            <v>30789.538400000001</v>
          </cell>
          <cell r="I18">
            <v>32383.547200000001</v>
          </cell>
          <cell r="J18">
            <v>8</v>
          </cell>
        </row>
        <row r="19">
          <cell r="A19">
            <v>2.4</v>
          </cell>
          <cell r="B19" t="str">
            <v>HORM. SIMPLE  e=0.08m f'c=210 Kg/cm²- CONTRAPISO DE CERAMICA Y CANTO RODADO</v>
          </cell>
          <cell r="C19" t="str">
            <v>m2</v>
          </cell>
          <cell r="D19">
            <v>1439.1</v>
          </cell>
          <cell r="E19">
            <v>7.107708333333334</v>
          </cell>
          <cell r="F19">
            <v>8.18</v>
          </cell>
          <cell r="G19">
            <v>7.54</v>
          </cell>
          <cell r="H19">
            <v>10850.813999999998</v>
          </cell>
          <cell r="I19">
            <v>11771.838</v>
          </cell>
          <cell r="J19">
            <v>9</v>
          </cell>
        </row>
        <row r="20">
          <cell r="A20" t="str">
            <v>609-(1)2</v>
          </cell>
          <cell r="B20" t="str">
            <v>BORDILLO PARTERRE f'c=210Kg./cm² -CONFINAMIENTO Y SEPARADOR (15 X 25 ) cm.</v>
          </cell>
          <cell r="C20" t="str">
            <v>ml</v>
          </cell>
          <cell r="D20">
            <v>2286</v>
          </cell>
          <cell r="E20">
            <v>2.828583333333333</v>
          </cell>
          <cell r="F20">
            <v>3.26</v>
          </cell>
          <cell r="G20">
            <v>7.48</v>
          </cell>
          <cell r="H20">
            <v>17099.280000000002</v>
          </cell>
          <cell r="I20">
            <v>7452.36</v>
          </cell>
          <cell r="J20">
            <v>10</v>
          </cell>
        </row>
        <row r="21">
          <cell r="A21">
            <v>9.2100000000000009</v>
          </cell>
          <cell r="B21" t="str">
            <v>RECUBRIMIENTO CON PIEDRA DE CANTO RODADO</v>
          </cell>
          <cell r="C21" t="str">
            <v>m2</v>
          </cell>
          <cell r="D21">
            <v>385</v>
          </cell>
          <cell r="E21">
            <v>5.8921999999999999</v>
          </cell>
          <cell r="F21">
            <v>6.7799999999999994</v>
          </cell>
          <cell r="G21">
            <v>5.69</v>
          </cell>
          <cell r="H21">
            <v>2190.65</v>
          </cell>
          <cell r="I21">
            <v>2610.2999999999997</v>
          </cell>
          <cell r="J21">
            <v>11</v>
          </cell>
        </row>
        <row r="22">
          <cell r="A22">
            <v>9.25</v>
          </cell>
          <cell r="B22" t="str">
            <v>RECUBRIMIENTO DE CERAMICA TRIZADA (COLORES)</v>
          </cell>
          <cell r="C22" t="str">
            <v>m</v>
          </cell>
          <cell r="D22">
            <v>1055</v>
          </cell>
          <cell r="E22">
            <v>6.3001999999999994</v>
          </cell>
          <cell r="F22">
            <v>7.25</v>
          </cell>
          <cell r="G22">
            <v>8.5299999999999994</v>
          </cell>
          <cell r="H22">
            <v>8999.15</v>
          </cell>
          <cell r="I22">
            <v>7648.75</v>
          </cell>
          <cell r="J22">
            <v>12</v>
          </cell>
        </row>
        <row r="23">
          <cell r="A23">
            <v>9.1199999999999992</v>
          </cell>
          <cell r="B23" t="str">
            <v>RECUBRIMIENTO CON PIEDRA DECORATIVA</v>
          </cell>
          <cell r="C23" t="str">
            <v>m2</v>
          </cell>
          <cell r="D23">
            <v>1592</v>
          </cell>
          <cell r="E23">
            <v>10.9922</v>
          </cell>
          <cell r="F23">
            <v>12.65</v>
          </cell>
          <cell r="G23">
            <v>11.31</v>
          </cell>
          <cell r="H23">
            <v>18005.52</v>
          </cell>
          <cell r="I23">
            <v>20138.8</v>
          </cell>
          <cell r="J23">
            <v>13</v>
          </cell>
        </row>
        <row r="24">
          <cell r="A24">
            <v>2.8</v>
          </cell>
          <cell r="B24" t="str">
            <v>CONSTRUCCION DE ACERA EN INTERSECCION: AV.J. T. MARENGO Y AV. ORELLANA</v>
          </cell>
          <cell r="C24" t="str">
            <v>m2</v>
          </cell>
          <cell r="D24">
            <v>113</v>
          </cell>
          <cell r="E24">
            <v>9.5825500000000012</v>
          </cell>
          <cell r="F24">
            <v>11.02</v>
          </cell>
          <cell r="G24">
            <v>11.93</v>
          </cell>
          <cell r="H24">
            <v>1348.09</v>
          </cell>
          <cell r="I24">
            <v>1245.26</v>
          </cell>
          <cell r="J24">
            <v>14</v>
          </cell>
        </row>
        <row r="25">
          <cell r="A25" t="str">
            <v>401-4(1)3</v>
          </cell>
          <cell r="B25" t="str">
            <v>ADOQUIN A COLORES f´c=350 Kg/cm² e=6cm</v>
          </cell>
          <cell r="C25" t="str">
            <v>m2</v>
          </cell>
          <cell r="D25">
            <v>942</v>
          </cell>
          <cell r="E25">
            <v>9.7893458333333339</v>
          </cell>
          <cell r="F25">
            <v>11.26</v>
          </cell>
          <cell r="G25">
            <v>11.78</v>
          </cell>
          <cell r="H25">
            <v>11096.76</v>
          </cell>
          <cell r="I25">
            <v>10606.92</v>
          </cell>
          <cell r="J25">
            <v>15</v>
          </cell>
        </row>
        <row r="26">
          <cell r="A26" t="str">
            <v>503(3)E</v>
          </cell>
          <cell r="B26" t="str">
            <v>HORM. ESTUCT./CEM. PORTL. CL-B f'c=180Kg/cm² (INC. ENC.)- MURO DE JARDINERIA (30 X 10)cm.</v>
          </cell>
          <cell r="C26" t="str">
            <v>m3</v>
          </cell>
          <cell r="D26">
            <v>1.83</v>
          </cell>
          <cell r="E26">
            <v>75.507549999999995</v>
          </cell>
          <cell r="F26">
            <v>86.84</v>
          </cell>
          <cell r="G26">
            <v>82.47</v>
          </cell>
          <cell r="H26">
            <v>150.92009999999999</v>
          </cell>
          <cell r="I26">
            <v>158.91720000000001</v>
          </cell>
          <cell r="J26">
            <v>16</v>
          </cell>
        </row>
        <row r="27">
          <cell r="A27" t="str">
            <v>504(1)</v>
          </cell>
          <cell r="B27" t="str">
            <v>ACERO DE REF. EN BARRAS Fy=4200Kg/cm² - PARA MURO JARDINERA ENLUC. INT. - EXT. - DE MURO JARDINERA</v>
          </cell>
          <cell r="C27" t="str">
            <v>Kg.</v>
          </cell>
          <cell r="D27">
            <v>110</v>
          </cell>
          <cell r="E27">
            <v>0.65127490079365069</v>
          </cell>
          <cell r="F27">
            <v>0.75</v>
          </cell>
          <cell r="G27">
            <v>0.75</v>
          </cell>
          <cell r="H27">
            <v>82.5</v>
          </cell>
          <cell r="I27">
            <v>82.5</v>
          </cell>
          <cell r="J27">
            <v>17</v>
          </cell>
        </row>
        <row r="28">
          <cell r="A28">
            <v>3.3</v>
          </cell>
          <cell r="B28" t="str">
            <v>ENLUCIDO INTERIOR - EXTERIOR - DE MURO - JARDINERA</v>
          </cell>
          <cell r="C28" t="str">
            <v>m2</v>
          </cell>
          <cell r="D28">
            <v>36.54</v>
          </cell>
          <cell r="E28">
            <v>2.8348966666666664</v>
          </cell>
          <cell r="F28">
            <v>3.2699999999999996</v>
          </cell>
          <cell r="G28">
            <v>3.48</v>
          </cell>
          <cell r="H28">
            <v>127.1592</v>
          </cell>
          <cell r="I28">
            <v>119.48579999999998</v>
          </cell>
          <cell r="J28">
            <v>18</v>
          </cell>
        </row>
        <row r="29">
          <cell r="A29" t="str">
            <v>7.2A</v>
          </cell>
          <cell r="B29" t="str">
            <v>PINTURA DE CAUCHO - PARA MURO JARDINERA</v>
          </cell>
          <cell r="C29" t="str">
            <v>m2</v>
          </cell>
          <cell r="D29">
            <v>36.54</v>
          </cell>
          <cell r="E29">
            <v>0.94993749999999999</v>
          </cell>
          <cell r="F29">
            <v>1.1000000000000001</v>
          </cell>
          <cell r="G29">
            <v>1.19</v>
          </cell>
          <cell r="H29">
            <v>43.482599999999998</v>
          </cell>
          <cell r="I29">
            <v>40.194000000000003</v>
          </cell>
          <cell r="J29">
            <v>19</v>
          </cell>
        </row>
        <row r="30">
          <cell r="B30" t="str">
            <v>CISTERNAS (3U)</v>
          </cell>
        </row>
        <row r="31">
          <cell r="A31" t="str">
            <v>303-2(1)1</v>
          </cell>
          <cell r="B31" t="str">
            <v>EXCAVACION Y RELLENO PARA ESTRUCTURAS (MANUAL) (INC. DESAL.)-PARA MURO PERIMETRAL</v>
          </cell>
          <cell r="C31" t="str">
            <v>m3</v>
          </cell>
          <cell r="D31">
            <v>43.15</v>
          </cell>
          <cell r="E31">
            <v>6.7246000000000006</v>
          </cell>
          <cell r="F31">
            <v>7.74</v>
          </cell>
          <cell r="G31">
            <v>4.59</v>
          </cell>
          <cell r="H31">
            <v>198.05849999999998</v>
          </cell>
          <cell r="I31">
            <v>333.98099999999999</v>
          </cell>
          <cell r="J31">
            <v>20</v>
          </cell>
        </row>
        <row r="32">
          <cell r="A32" t="str">
            <v>304-1(2)E</v>
          </cell>
          <cell r="B32" t="str">
            <v>MATERIAL DE PRESTAMO IMP. MANUAL (INC. TRANSP.)</v>
          </cell>
          <cell r="C32" t="str">
            <v>m3</v>
          </cell>
          <cell r="D32">
            <v>304.24</v>
          </cell>
          <cell r="E32">
            <v>5.6063382352941176</v>
          </cell>
          <cell r="F32">
            <v>6.45</v>
          </cell>
          <cell r="G32">
            <v>5.08</v>
          </cell>
          <cell r="H32">
            <v>1545.5392000000002</v>
          </cell>
          <cell r="I32">
            <v>1962.3480000000002</v>
          </cell>
          <cell r="J32">
            <v>21</v>
          </cell>
        </row>
        <row r="33">
          <cell r="A33">
            <v>2.9</v>
          </cell>
          <cell r="B33" t="str">
            <v>REPLANTILLO e=0.05m. F´c=140Kg/cm²</v>
          </cell>
          <cell r="C33" t="str">
            <v>m2</v>
          </cell>
          <cell r="D33">
            <v>85.5</v>
          </cell>
          <cell r="F33">
            <v>0</v>
          </cell>
          <cell r="G33">
            <v>3.84</v>
          </cell>
          <cell r="H33">
            <v>328.32</v>
          </cell>
          <cell r="I33">
            <v>0</v>
          </cell>
          <cell r="J33">
            <v>22</v>
          </cell>
        </row>
        <row r="34">
          <cell r="A34" t="str">
            <v>AV-0915</v>
          </cell>
          <cell r="B34" t="str">
            <v>CISTERNA H. ARMADO (INC. HIERRO - ENCOFRADO) - C1=22.15m³ - C2=12.91m³ - C3=6.75m³</v>
          </cell>
          <cell r="C34" t="str">
            <v>m3</v>
          </cell>
          <cell r="D34">
            <v>41.81</v>
          </cell>
          <cell r="F34">
            <v>0</v>
          </cell>
          <cell r="G34">
            <v>229.02</v>
          </cell>
          <cell r="H34">
            <v>9575.3262000000013</v>
          </cell>
          <cell r="I34">
            <v>0</v>
          </cell>
          <cell r="J34">
            <v>23</v>
          </cell>
        </row>
        <row r="35">
          <cell r="A35">
            <v>3.27</v>
          </cell>
          <cell r="B35" t="str">
            <v xml:space="preserve">ENLUCIDO E IMPERMEABILIZACION INTERIOR DE CISTERNAS </v>
          </cell>
          <cell r="C35" t="str">
            <v>m3</v>
          </cell>
          <cell r="D35">
            <v>223</v>
          </cell>
          <cell r="F35">
            <v>0</v>
          </cell>
          <cell r="G35">
            <v>4.87</v>
          </cell>
          <cell r="H35">
            <v>1086.01</v>
          </cell>
          <cell r="I35">
            <v>0</v>
          </cell>
          <cell r="J35">
            <v>24</v>
          </cell>
        </row>
        <row r="36">
          <cell r="B36" t="str">
            <v>CUARTO DE BOMBAS (3 U.)</v>
          </cell>
        </row>
        <row r="37">
          <cell r="A37" t="str">
            <v>503(2)E</v>
          </cell>
          <cell r="B37" t="str">
            <v>HORM. ESTUCT./CEM. PORTL. CL-B f'c=210Kg/cm² (INC. ENC.) - COLUMNAS - MUROS - LOSAS</v>
          </cell>
          <cell r="C37" t="str">
            <v>m3</v>
          </cell>
          <cell r="D37">
            <v>5.46</v>
          </cell>
          <cell r="F37">
            <v>0</v>
          </cell>
          <cell r="G37">
            <v>96.72</v>
          </cell>
          <cell r="H37">
            <v>528.09119999999996</v>
          </cell>
          <cell r="I37">
            <v>0</v>
          </cell>
          <cell r="J37">
            <v>25</v>
          </cell>
        </row>
        <row r="38">
          <cell r="A38" t="str">
            <v>504(1)</v>
          </cell>
          <cell r="B38" t="str">
            <v>ACERO DE REF. EN BARRAS Fy=4200Kg/cm² - DE ESTRUCTURAS</v>
          </cell>
          <cell r="C38" t="str">
            <v>Kg.</v>
          </cell>
          <cell r="D38">
            <v>873.6</v>
          </cell>
          <cell r="F38">
            <v>0</v>
          </cell>
          <cell r="G38">
            <v>0.75</v>
          </cell>
          <cell r="H38">
            <v>655.20000000000005</v>
          </cell>
          <cell r="I38">
            <v>0</v>
          </cell>
          <cell r="J38">
            <v>26</v>
          </cell>
        </row>
        <row r="39">
          <cell r="A39" t="str">
            <v>AV-0913</v>
          </cell>
          <cell r="B39" t="str">
            <v>VIGUETAS DE H. ARMADO 10 X 20cm. (INC. HIERRO-ENCOFRADO) -DE VENTANAS Y PUERTAS</v>
          </cell>
          <cell r="C39" t="str">
            <v>ml</v>
          </cell>
          <cell r="D39">
            <v>20</v>
          </cell>
          <cell r="F39">
            <v>0</v>
          </cell>
          <cell r="G39">
            <v>5.61</v>
          </cell>
          <cell r="H39">
            <v>112.2</v>
          </cell>
          <cell r="I39">
            <v>0</v>
          </cell>
          <cell r="J39">
            <v>27</v>
          </cell>
        </row>
        <row r="40">
          <cell r="A40">
            <v>3.5</v>
          </cell>
          <cell r="B40" t="str">
            <v>MAMPOSTERIA DE BLOQUE (9 X 19 X 39)cm. SOBRE EL MURO H=1.40m</v>
          </cell>
          <cell r="C40" t="str">
            <v>m2</v>
          </cell>
          <cell r="D40">
            <v>27.8</v>
          </cell>
          <cell r="F40">
            <v>0</v>
          </cell>
          <cell r="G40">
            <v>6.07</v>
          </cell>
          <cell r="H40">
            <v>168.74600000000001</v>
          </cell>
          <cell r="I40">
            <v>0</v>
          </cell>
          <cell r="J40">
            <v>28</v>
          </cell>
        </row>
        <row r="41">
          <cell r="A41">
            <v>3.3</v>
          </cell>
          <cell r="B41" t="str">
            <v>ENLUCIDO INTERIOR - EXTERIOR - DE PAREDES DE BLOQUE</v>
          </cell>
          <cell r="C41" t="str">
            <v>m2</v>
          </cell>
          <cell r="D41">
            <v>55.6</v>
          </cell>
          <cell r="F41">
            <v>0</v>
          </cell>
          <cell r="G41">
            <v>3.48</v>
          </cell>
          <cell r="H41">
            <v>193.488</v>
          </cell>
          <cell r="I41">
            <v>0</v>
          </cell>
          <cell r="J41">
            <v>29</v>
          </cell>
        </row>
        <row r="42">
          <cell r="A42">
            <v>3.27</v>
          </cell>
          <cell r="B42" t="str">
            <v>ENLUCIDOS E IMPERMEABILIZACION DE MUROS (PARTE INTERIOR)</v>
          </cell>
          <cell r="C42" t="str">
            <v>m2</v>
          </cell>
          <cell r="D42">
            <v>32.4</v>
          </cell>
          <cell r="F42">
            <v>0</v>
          </cell>
          <cell r="G42">
            <v>4.87</v>
          </cell>
          <cell r="H42">
            <v>157.78799999999998</v>
          </cell>
          <cell r="I42">
            <v>0</v>
          </cell>
          <cell r="J42">
            <v>30</v>
          </cell>
        </row>
        <row r="43">
          <cell r="A43">
            <v>3.6</v>
          </cell>
          <cell r="B43" t="str">
            <v>CUADRADA DE BOQUETES</v>
          </cell>
          <cell r="C43" t="str">
            <v>ml</v>
          </cell>
          <cell r="D43">
            <v>30</v>
          </cell>
          <cell r="F43">
            <v>0</v>
          </cell>
          <cell r="G43">
            <v>1.04</v>
          </cell>
          <cell r="H43">
            <v>31.200000000000003</v>
          </cell>
          <cell r="I43">
            <v>0</v>
          </cell>
          <cell r="J43">
            <v>31</v>
          </cell>
        </row>
        <row r="44">
          <cell r="A44">
            <v>3.19</v>
          </cell>
          <cell r="B44" t="str">
            <v>ENLUCIDOS DE TUMBADO</v>
          </cell>
          <cell r="C44" t="str">
            <v>m2</v>
          </cell>
          <cell r="D44">
            <v>18</v>
          </cell>
          <cell r="F44">
            <v>0</v>
          </cell>
          <cell r="G44">
            <v>4.59</v>
          </cell>
          <cell r="H44">
            <v>82.62</v>
          </cell>
          <cell r="I44">
            <v>0</v>
          </cell>
          <cell r="J44">
            <v>32</v>
          </cell>
        </row>
        <row r="45">
          <cell r="A45">
            <v>3.9</v>
          </cell>
          <cell r="B45" t="str">
            <v>CORTA AGUA GOTA</v>
          </cell>
          <cell r="C45" t="str">
            <v>ml</v>
          </cell>
          <cell r="D45">
            <v>18</v>
          </cell>
          <cell r="F45">
            <v>0</v>
          </cell>
          <cell r="G45">
            <v>0.45</v>
          </cell>
          <cell r="H45">
            <v>8.1</v>
          </cell>
          <cell r="I45">
            <v>0</v>
          </cell>
          <cell r="J45">
            <v>33</v>
          </cell>
        </row>
        <row r="46">
          <cell r="A46" t="str">
            <v>7.2A</v>
          </cell>
          <cell r="B46" t="str">
            <v>PINTURA DE CAUCHO - INT. Y EXT. DE PAREDES Y MURO</v>
          </cell>
          <cell r="C46" t="str">
            <v>m2</v>
          </cell>
          <cell r="D46">
            <v>70</v>
          </cell>
          <cell r="F46">
            <v>0</v>
          </cell>
          <cell r="G46">
            <v>1.19</v>
          </cell>
          <cell r="H46">
            <v>83.3</v>
          </cell>
          <cell r="I46">
            <v>0</v>
          </cell>
          <cell r="J46">
            <v>34</v>
          </cell>
        </row>
        <row r="47">
          <cell r="A47">
            <v>7.4</v>
          </cell>
          <cell r="B47" t="str">
            <v>PINTURA EN TUMBADO</v>
          </cell>
          <cell r="C47" t="str">
            <v>m2</v>
          </cell>
          <cell r="D47">
            <v>18</v>
          </cell>
          <cell r="F47">
            <v>0</v>
          </cell>
          <cell r="G47">
            <v>1.89</v>
          </cell>
          <cell r="H47">
            <v>34.019999999999996</v>
          </cell>
          <cell r="I47">
            <v>0</v>
          </cell>
          <cell r="J47">
            <v>35</v>
          </cell>
        </row>
        <row r="48">
          <cell r="A48">
            <v>4.0999999999999996</v>
          </cell>
          <cell r="B48" t="str">
            <v>PUNTO DE LUZ 110V.</v>
          </cell>
          <cell r="C48" t="str">
            <v>U.</v>
          </cell>
          <cell r="D48">
            <v>3</v>
          </cell>
          <cell r="F48">
            <v>0</v>
          </cell>
          <cell r="G48">
            <v>8.1999999999999993</v>
          </cell>
          <cell r="H48">
            <v>24.599999999999998</v>
          </cell>
          <cell r="I48">
            <v>0</v>
          </cell>
          <cell r="J48">
            <v>36</v>
          </cell>
        </row>
        <row r="49">
          <cell r="A49">
            <v>4.9000000000000004</v>
          </cell>
          <cell r="B49" t="str">
            <v>PUNTO DE TOMACORRIENTE SENCILLO 110V.</v>
          </cell>
          <cell r="C49" t="str">
            <v>U.</v>
          </cell>
          <cell r="D49">
            <v>3</v>
          </cell>
          <cell r="F49">
            <v>0</v>
          </cell>
          <cell r="G49">
            <v>8.27</v>
          </cell>
          <cell r="H49">
            <v>24.81</v>
          </cell>
          <cell r="I49">
            <v>0</v>
          </cell>
          <cell r="J49">
            <v>37</v>
          </cell>
        </row>
        <row r="50">
          <cell r="A50">
            <v>6.16</v>
          </cell>
          <cell r="B50" t="str">
            <v>CERRAJERIA ORNAMENTAL SENCILLA - PUERTAS - REJAS DE VENTANAS Y TAPAS DE CISTERNAS</v>
          </cell>
          <cell r="C50" t="str">
            <v>Kg.</v>
          </cell>
          <cell r="D50">
            <v>160</v>
          </cell>
          <cell r="F50">
            <v>0</v>
          </cell>
          <cell r="G50">
            <v>1.27</v>
          </cell>
          <cell r="H50">
            <v>203.2</v>
          </cell>
          <cell r="I50">
            <v>0</v>
          </cell>
          <cell r="J50">
            <v>38</v>
          </cell>
        </row>
        <row r="51">
          <cell r="B51" t="str">
            <v>CERRAMIENTO TIPO 1 (H=0.80m) - (L=1438.33ML):</v>
          </cell>
        </row>
        <row r="52">
          <cell r="A52" t="str">
            <v>307-2(1)1</v>
          </cell>
          <cell r="B52" t="str">
            <v>EXCAVACION Y RELLENO PARA ESTRUCTURAS (MANUAL) (INC. DESAL.)-PARA MURO PERIMETRAL</v>
          </cell>
          <cell r="C52" t="str">
            <v>m3</v>
          </cell>
          <cell r="D52">
            <v>43.15</v>
          </cell>
          <cell r="G52">
            <v>4.59</v>
          </cell>
          <cell r="H52">
            <v>198.05849999999998</v>
          </cell>
          <cell r="I52">
            <v>0</v>
          </cell>
          <cell r="J52">
            <v>39</v>
          </cell>
        </row>
        <row r="53">
          <cell r="A53">
            <v>2.9</v>
          </cell>
          <cell r="B53" t="str">
            <v>REPLANTILLO e=0.05m. F´c=140Kg/cm²</v>
          </cell>
          <cell r="C53" t="str">
            <v>m2</v>
          </cell>
          <cell r="D53">
            <v>287.67</v>
          </cell>
          <cell r="F53">
            <v>0</v>
          </cell>
          <cell r="G53">
            <v>3.84</v>
          </cell>
          <cell r="H53">
            <v>1104.6528000000001</v>
          </cell>
          <cell r="I53">
            <v>0</v>
          </cell>
          <cell r="J53">
            <v>40</v>
          </cell>
        </row>
        <row r="54">
          <cell r="A54" t="str">
            <v>503(2)E</v>
          </cell>
          <cell r="B54" t="str">
            <v>HORM. ESTUCT./CEM. PORTL. CL-B f'c=210Kg/cm² (INC. ENC.)- PARA MURO CERRAMIENTO H=0.20m</v>
          </cell>
          <cell r="C54" t="str">
            <v>m3</v>
          </cell>
          <cell r="D54">
            <v>64.73</v>
          </cell>
          <cell r="F54">
            <v>0</v>
          </cell>
          <cell r="G54">
            <v>96.72</v>
          </cell>
          <cell r="H54">
            <v>6260.6856000000007</v>
          </cell>
          <cell r="I54">
            <v>0</v>
          </cell>
          <cell r="J54">
            <v>41</v>
          </cell>
        </row>
        <row r="55">
          <cell r="A55" t="str">
            <v>504(1)</v>
          </cell>
          <cell r="B55" t="str">
            <v>ACERO DE REF. EN BARRAS Fy=4200Kg/cm² - DE MURO DE CERRAMIENTO</v>
          </cell>
          <cell r="C55" t="str">
            <v>Kg.</v>
          </cell>
          <cell r="D55">
            <v>873.6</v>
          </cell>
          <cell r="F55">
            <v>0</v>
          </cell>
          <cell r="G55">
            <v>0.75</v>
          </cell>
          <cell r="H55">
            <v>655.20000000000005</v>
          </cell>
          <cell r="I55">
            <v>0</v>
          </cell>
          <cell r="J55">
            <v>42</v>
          </cell>
        </row>
        <row r="56">
          <cell r="A56" t="str">
            <v>AV-0911</v>
          </cell>
          <cell r="B56" t="str">
            <v>PILARES DE H.A. (PREMEZC) (INC. HIERRO - ENCOFRADO) INC. ACC. ELECTRICOS</v>
          </cell>
          <cell r="C56" t="str">
            <v>m3</v>
          </cell>
          <cell r="D56">
            <v>7.92</v>
          </cell>
          <cell r="F56">
            <v>0</v>
          </cell>
          <cell r="G56">
            <v>331.94</v>
          </cell>
          <cell r="H56">
            <v>2628.9647999999997</v>
          </cell>
          <cell r="I56">
            <v>0</v>
          </cell>
          <cell r="J56">
            <v>43</v>
          </cell>
        </row>
        <row r="57">
          <cell r="A57">
            <v>3.3</v>
          </cell>
          <cell r="B57" t="str">
            <v>ENLUCIDO INTERIOR - EXTERIOR - PARA MUROS Y PILARES</v>
          </cell>
          <cell r="C57" t="str">
            <v>m2</v>
          </cell>
          <cell r="D57">
            <v>1008.05</v>
          </cell>
          <cell r="F57">
            <v>0</v>
          </cell>
          <cell r="G57">
            <v>3.48</v>
          </cell>
          <cell r="H57">
            <v>3508.0139999999997</v>
          </cell>
          <cell r="I57">
            <v>0</v>
          </cell>
          <cell r="J57">
            <v>44</v>
          </cell>
        </row>
        <row r="58">
          <cell r="A58" t="str">
            <v>7.2A</v>
          </cell>
          <cell r="B58" t="str">
            <v>PINTURA DE CAUCHO - INT. Y EXT. DE PAREDES Y MURO</v>
          </cell>
          <cell r="C58" t="str">
            <v>m2</v>
          </cell>
          <cell r="D58">
            <v>1008.05</v>
          </cell>
          <cell r="F58">
            <v>0</v>
          </cell>
          <cell r="G58">
            <v>1.19</v>
          </cell>
          <cell r="H58">
            <v>1199.5794999999998</v>
          </cell>
          <cell r="I58">
            <v>0</v>
          </cell>
          <cell r="J58">
            <v>45</v>
          </cell>
        </row>
        <row r="59">
          <cell r="A59">
            <v>6.2</v>
          </cell>
          <cell r="B59" t="str">
            <v>CERRAJERIA ORNAMENTAL (INC. APLIQUES) - CERRAMIENTO PERIMETRAL</v>
          </cell>
          <cell r="C59" t="str">
            <v>Kg.</v>
          </cell>
          <cell r="D59">
            <v>9135.77</v>
          </cell>
          <cell r="F59">
            <v>0</v>
          </cell>
          <cell r="G59">
            <v>2.2200000000000002</v>
          </cell>
          <cell r="H59">
            <v>20281.409400000004</v>
          </cell>
          <cell r="I59">
            <v>0</v>
          </cell>
          <cell r="J59">
            <v>46</v>
          </cell>
        </row>
        <row r="60">
          <cell r="B60" t="str">
            <v>CERRAMIENTO TIPO 2 (H=0.60m) - (L=359.40ML):</v>
          </cell>
        </row>
        <row r="61">
          <cell r="A61" t="str">
            <v>307-2(1)1</v>
          </cell>
          <cell r="B61" t="str">
            <v>EXCAVACION Y RELLENO PARA ESTRUCTURAS (MANUAL) (INC. DESAL.)-PARA MURO PERIMETRAL</v>
          </cell>
          <cell r="C61" t="str">
            <v>m3</v>
          </cell>
          <cell r="D61">
            <v>10.78</v>
          </cell>
          <cell r="G61">
            <v>4.59</v>
          </cell>
          <cell r="H61">
            <v>49.480199999999996</v>
          </cell>
          <cell r="I61">
            <v>0</v>
          </cell>
          <cell r="J61">
            <v>47</v>
          </cell>
        </row>
        <row r="62">
          <cell r="A62">
            <v>2.9</v>
          </cell>
          <cell r="B62" t="str">
            <v>REPLANTILLO e=0.05m. F´c=140Kg/cm²</v>
          </cell>
          <cell r="C62" t="str">
            <v>m2</v>
          </cell>
          <cell r="D62">
            <v>71.88</v>
          </cell>
          <cell r="F62">
            <v>0</v>
          </cell>
          <cell r="G62">
            <v>3.84</v>
          </cell>
          <cell r="H62">
            <v>276.01919999999996</v>
          </cell>
          <cell r="I62">
            <v>0</v>
          </cell>
          <cell r="J62">
            <v>48</v>
          </cell>
        </row>
        <row r="63">
          <cell r="A63" t="str">
            <v>503(2)E</v>
          </cell>
          <cell r="B63" t="str">
            <v>HORM. ESTUCT./CEM. PORTL. CL-B f'c=210Kg/cm² (INC. ENC.)- PARA MURO CERRAMIENTO H=0.20m</v>
          </cell>
          <cell r="C63" t="str">
            <v>m3</v>
          </cell>
          <cell r="D63">
            <v>16.170000000000002</v>
          </cell>
          <cell r="F63">
            <v>0</v>
          </cell>
          <cell r="G63">
            <v>96.72</v>
          </cell>
          <cell r="H63">
            <v>1563.9624000000001</v>
          </cell>
          <cell r="I63">
            <v>0</v>
          </cell>
          <cell r="J63">
            <v>49</v>
          </cell>
        </row>
        <row r="64">
          <cell r="A64" t="str">
            <v>504(1)</v>
          </cell>
          <cell r="B64" t="str">
            <v>ACERO DE REF. EN BARRAS Fy=4200Kg/cm² - DE MURO DE CERRAMIENTO</v>
          </cell>
          <cell r="C64" t="str">
            <v>Kg.</v>
          </cell>
          <cell r="D64">
            <v>2037.42</v>
          </cell>
          <cell r="F64">
            <v>0</v>
          </cell>
          <cell r="G64">
            <v>0.75</v>
          </cell>
          <cell r="H64">
            <v>1528.0650000000001</v>
          </cell>
          <cell r="I64">
            <v>0</v>
          </cell>
          <cell r="J64">
            <v>50</v>
          </cell>
        </row>
        <row r="65">
          <cell r="A65" t="str">
            <v>AV-0911</v>
          </cell>
          <cell r="B65" t="str">
            <v>PILARES DE H.A. (PREMEZC) (INC. HIERRO - ENCOFRADO) INC. ACC. ELECTRICOS</v>
          </cell>
          <cell r="C65" t="str">
            <v>m3</v>
          </cell>
          <cell r="D65">
            <v>1.73</v>
          </cell>
          <cell r="F65">
            <v>0</v>
          </cell>
          <cell r="G65">
            <v>331.94</v>
          </cell>
          <cell r="H65">
            <v>574.25620000000004</v>
          </cell>
          <cell r="I65">
            <v>0</v>
          </cell>
          <cell r="J65">
            <v>51</v>
          </cell>
        </row>
        <row r="66">
          <cell r="A66">
            <v>3.3</v>
          </cell>
          <cell r="B66" t="str">
            <v>ENLUCIDO INTERIOR - EXTERIOR - PARA MUROS Y PILARES</v>
          </cell>
          <cell r="C66" t="str">
            <v>m2</v>
          </cell>
          <cell r="D66">
            <v>237.9</v>
          </cell>
          <cell r="F66">
            <v>0</v>
          </cell>
          <cell r="G66">
            <v>3.48</v>
          </cell>
          <cell r="H66">
            <v>827.89200000000005</v>
          </cell>
          <cell r="I66">
            <v>0</v>
          </cell>
          <cell r="J66">
            <v>52</v>
          </cell>
        </row>
        <row r="67">
          <cell r="A67" t="str">
            <v>7.2A</v>
          </cell>
          <cell r="B67" t="str">
            <v>PINTURA DE CAUCHO - INT. Y EXT. DE PAREDES Y MURO</v>
          </cell>
          <cell r="C67" t="str">
            <v>m2</v>
          </cell>
          <cell r="D67">
            <v>237.99</v>
          </cell>
          <cell r="F67">
            <v>0</v>
          </cell>
          <cell r="G67">
            <v>1.19</v>
          </cell>
          <cell r="H67">
            <v>283.2081</v>
          </cell>
          <cell r="I67">
            <v>0</v>
          </cell>
          <cell r="J67">
            <v>53</v>
          </cell>
        </row>
        <row r="68">
          <cell r="A68">
            <v>6.2</v>
          </cell>
          <cell r="B68" t="str">
            <v>CERRAJERIA ORNAMENTAL (INC. APLIQUES) - CERRAMIENTO PERIMETRAL</v>
          </cell>
          <cell r="C68" t="str">
            <v>Kg.</v>
          </cell>
          <cell r="D68">
            <v>2535.6799999999998</v>
          </cell>
          <cell r="F68">
            <v>0</v>
          </cell>
          <cell r="G68">
            <v>2.2200000000000002</v>
          </cell>
          <cell r="H68">
            <v>5629.2096000000001</v>
          </cell>
          <cell r="I68">
            <v>0</v>
          </cell>
          <cell r="J68">
            <v>54</v>
          </cell>
        </row>
        <row r="69">
          <cell r="B69" t="str">
            <v>ESPECIES AGRONOMICAS</v>
          </cell>
        </row>
        <row r="70">
          <cell r="A70" t="str">
            <v>AV-2325</v>
          </cell>
          <cell r="B70" t="str">
            <v>REUBICACION ARBOLES PEQUEÑOS H&lt;4 m. (EN SITIO) - TULIPANES</v>
          </cell>
          <cell r="C70" t="str">
            <v>U.</v>
          </cell>
          <cell r="D70">
            <v>15</v>
          </cell>
          <cell r="F70">
            <v>0</v>
          </cell>
          <cell r="G70">
            <v>11.98</v>
          </cell>
          <cell r="H70">
            <v>179.70000000000002</v>
          </cell>
          <cell r="I70">
            <v>0</v>
          </cell>
          <cell r="J70">
            <v>55</v>
          </cell>
        </row>
        <row r="71">
          <cell r="A71" t="str">
            <v>AV-2325A</v>
          </cell>
          <cell r="B71" t="str">
            <v>TRASLADO DE ARBOL PEQUEÑO H&lt;4m. 8AL VIVERO) - FICUS</v>
          </cell>
          <cell r="C71" t="str">
            <v>U.</v>
          </cell>
          <cell r="D71">
            <v>83</v>
          </cell>
          <cell r="F71">
            <v>0</v>
          </cell>
          <cell r="G71">
            <v>17.55</v>
          </cell>
          <cell r="H71">
            <v>1456.65</v>
          </cell>
          <cell r="I71">
            <v>0</v>
          </cell>
          <cell r="J71">
            <v>56</v>
          </cell>
        </row>
        <row r="72">
          <cell r="A72" t="str">
            <v>AV-2358</v>
          </cell>
          <cell r="B72" t="str">
            <v>EXCAVACION MANUAL - FOSAS ARBOLES - PALMAS</v>
          </cell>
          <cell r="C72" t="str">
            <v>m3</v>
          </cell>
          <cell r="D72">
            <v>89</v>
          </cell>
          <cell r="F72">
            <v>0</v>
          </cell>
          <cell r="G72">
            <v>6.75</v>
          </cell>
          <cell r="H72">
            <v>600.75</v>
          </cell>
          <cell r="I72">
            <v>0</v>
          </cell>
          <cell r="J72">
            <v>57</v>
          </cell>
        </row>
        <row r="73">
          <cell r="A73" t="str">
            <v>AV-2354</v>
          </cell>
          <cell r="B73" t="str">
            <v>TIERRA PREPARADA SEGÚN ESPECIFICACIONES TECNICAS</v>
          </cell>
          <cell r="C73" t="str">
            <v>m3</v>
          </cell>
          <cell r="D73">
            <v>3398.4</v>
          </cell>
          <cell r="F73">
            <v>0</v>
          </cell>
          <cell r="G73">
            <v>13.05</v>
          </cell>
          <cell r="H73">
            <v>44349.120000000003</v>
          </cell>
          <cell r="I73">
            <v>0</v>
          </cell>
          <cell r="J73">
            <v>58</v>
          </cell>
        </row>
        <row r="74">
          <cell r="A74" t="str">
            <v>AV-2357</v>
          </cell>
          <cell r="B74" t="str">
            <v>ARENA: CAPA 10cm. FILTRO HUMEDAD FOSA</v>
          </cell>
          <cell r="C74" t="str">
            <v>m3</v>
          </cell>
          <cell r="D74">
            <v>10.4</v>
          </cell>
          <cell r="F74">
            <v>0</v>
          </cell>
          <cell r="G74">
            <v>9.5399999999999991</v>
          </cell>
          <cell r="H74">
            <v>99.215999999999994</v>
          </cell>
          <cell r="I74">
            <v>0</v>
          </cell>
          <cell r="J74">
            <v>59</v>
          </cell>
        </row>
        <row r="75">
          <cell r="A75" t="str">
            <v>AV-1902</v>
          </cell>
          <cell r="B75" t="str">
            <v>ABONO ANIMAL ESTIERCOL -FONDO FOSA ARBOL - PALMA =10cm.</v>
          </cell>
          <cell r="C75" t="str">
            <v>m3</v>
          </cell>
          <cell r="D75">
            <v>10.4</v>
          </cell>
          <cell r="F75">
            <v>0</v>
          </cell>
          <cell r="G75">
            <v>3.79</v>
          </cell>
          <cell r="H75">
            <v>39.416000000000004</v>
          </cell>
          <cell r="I75">
            <v>0</v>
          </cell>
          <cell r="J75">
            <v>60</v>
          </cell>
        </row>
        <row r="76">
          <cell r="A76" t="str">
            <v>AV-1930</v>
          </cell>
          <cell r="B76" t="str">
            <v>ROYSTONEA REGIA (PALMA REAL) - H=3.00m - 3.50m</v>
          </cell>
          <cell r="C76" t="str">
            <v>U.</v>
          </cell>
          <cell r="D76">
            <v>43</v>
          </cell>
          <cell r="F76">
            <v>0</v>
          </cell>
          <cell r="G76">
            <v>47.62</v>
          </cell>
          <cell r="H76">
            <v>2047.6599999999999</v>
          </cell>
          <cell r="I76">
            <v>0</v>
          </cell>
          <cell r="J76">
            <v>61</v>
          </cell>
        </row>
        <row r="77">
          <cell r="A77" t="str">
            <v>AV-1926</v>
          </cell>
          <cell r="B77" t="str">
            <v>VEITCHIA MERRILLI (PALMA BOTELLA) - H=2.0m - 2.50m</v>
          </cell>
          <cell r="C77" t="str">
            <v>U.</v>
          </cell>
          <cell r="D77">
            <v>46</v>
          </cell>
          <cell r="F77">
            <v>0</v>
          </cell>
          <cell r="G77">
            <v>19.2</v>
          </cell>
          <cell r="H77">
            <v>883.19999999999993</v>
          </cell>
          <cell r="I77">
            <v>0</v>
          </cell>
          <cell r="J77">
            <v>62</v>
          </cell>
        </row>
        <row r="78">
          <cell r="A78" t="str">
            <v>AV-2104</v>
          </cell>
          <cell r="B78" t="str">
            <v>SCHEFFLERA ARBORICOLA (SCHEFFLERA ENANA) - H=0.40m-0.60m - SIEMBRA: 6 X m²</v>
          </cell>
          <cell r="C78" t="str">
            <v>U.</v>
          </cell>
          <cell r="D78">
            <v>116</v>
          </cell>
          <cell r="F78">
            <v>0</v>
          </cell>
          <cell r="G78">
            <v>0.99</v>
          </cell>
          <cell r="H78">
            <v>114.84</v>
          </cell>
          <cell r="I78">
            <v>0</v>
          </cell>
          <cell r="J78">
            <v>63</v>
          </cell>
        </row>
        <row r="79">
          <cell r="A79" t="str">
            <v>AV-2089</v>
          </cell>
          <cell r="B79" t="str">
            <v>IXORA COCCINEA(IXORA ENANA ROJA) - H=0.30m. - SIEMBRA:12 X m²</v>
          </cell>
          <cell r="C79" t="str">
            <v>U.</v>
          </cell>
          <cell r="D79">
            <v>25980</v>
          </cell>
          <cell r="F79">
            <v>0</v>
          </cell>
          <cell r="G79">
            <v>1.08</v>
          </cell>
          <cell r="H79">
            <v>28058.400000000001</v>
          </cell>
          <cell r="I79">
            <v>0</v>
          </cell>
          <cell r="J79">
            <v>64</v>
          </cell>
        </row>
        <row r="80">
          <cell r="A80" t="str">
            <v>AV - 2050</v>
          </cell>
          <cell r="B80" t="str">
            <v>LANTANA OVATIFOLIA LANTANA RASTRERAAMARILLA) - H=0.30m - 0.40m : SIEBRA:9 X m²</v>
          </cell>
          <cell r="C80" t="str">
            <v>U.</v>
          </cell>
          <cell r="D80">
            <v>7140</v>
          </cell>
          <cell r="F80">
            <v>0</v>
          </cell>
          <cell r="G80">
            <v>0.83</v>
          </cell>
          <cell r="H80">
            <v>5926.2</v>
          </cell>
          <cell r="I80">
            <v>0</v>
          </cell>
          <cell r="J80">
            <v>65</v>
          </cell>
        </row>
        <row r="81">
          <cell r="A81" t="str">
            <v>AV-2070</v>
          </cell>
          <cell r="B81" t="str">
            <v>ALPHINIA VARIEGATA (ALPINIA AMARILLA) - H=0.60m. - SIEMBRA: 3 X m²</v>
          </cell>
          <cell r="C81" t="str">
            <v>U.</v>
          </cell>
          <cell r="D81">
            <v>600</v>
          </cell>
          <cell r="F81">
            <v>0</v>
          </cell>
          <cell r="G81">
            <v>1.17</v>
          </cell>
          <cell r="H81">
            <v>702</v>
          </cell>
          <cell r="I81">
            <v>0</v>
          </cell>
          <cell r="J81">
            <v>66</v>
          </cell>
        </row>
        <row r="82">
          <cell r="A82" t="str">
            <v>AV-2048</v>
          </cell>
          <cell r="B82" t="str">
            <v>NEPHROLESIS S/P (HELECHO MACHO) - H=0.40m. - SIEMBRA 4 X m²</v>
          </cell>
          <cell r="C82" t="str">
            <v>U.</v>
          </cell>
          <cell r="D82">
            <v>1202</v>
          </cell>
          <cell r="F82">
            <v>0</v>
          </cell>
          <cell r="G82">
            <v>1.1100000000000001</v>
          </cell>
          <cell r="H82">
            <v>1334.22</v>
          </cell>
          <cell r="I82">
            <v>0</v>
          </cell>
          <cell r="J82">
            <v>67</v>
          </cell>
        </row>
        <row r="83">
          <cell r="A83" t="str">
            <v>AV-2018</v>
          </cell>
          <cell r="B83" t="str">
            <v xml:space="preserve">STENOTQPHURUM SECUNDATUM (CESPED SAN AGUSTIN) </v>
          </cell>
          <cell r="C83" t="str">
            <v>U.</v>
          </cell>
          <cell r="D83">
            <v>11452</v>
          </cell>
          <cell r="F83">
            <v>0</v>
          </cell>
          <cell r="G83">
            <v>1.67</v>
          </cell>
          <cell r="H83">
            <v>19124.84</v>
          </cell>
          <cell r="I83">
            <v>0</v>
          </cell>
          <cell r="J83">
            <v>68</v>
          </cell>
        </row>
        <row r="84">
          <cell r="A84" t="str">
            <v>AV-2121</v>
          </cell>
          <cell r="B84" t="str">
            <v>..HOJAS DE TE/FILO AMARILLO) - H=0.10m</v>
          </cell>
          <cell r="C84" t="str">
            <v>U.</v>
          </cell>
          <cell r="D84">
            <v>30815</v>
          </cell>
          <cell r="F84">
            <v>0</v>
          </cell>
          <cell r="G84">
            <v>0.25</v>
          </cell>
          <cell r="H84">
            <v>7703.75</v>
          </cell>
          <cell r="I84">
            <v>0</v>
          </cell>
          <cell r="J84">
            <v>69</v>
          </cell>
        </row>
        <row r="85">
          <cell r="A85" t="str">
            <v>AV-2120</v>
          </cell>
          <cell r="B85" t="str">
            <v>AROQUIS PINTOY (CESPED MANI) - H=0.10m</v>
          </cell>
          <cell r="C85" t="str">
            <v>U.</v>
          </cell>
          <cell r="D85">
            <v>32795</v>
          </cell>
          <cell r="F85">
            <v>0</v>
          </cell>
          <cell r="G85">
            <v>0.27</v>
          </cell>
          <cell r="H85">
            <v>8854.6500000000015</v>
          </cell>
          <cell r="I85">
            <v>0</v>
          </cell>
          <cell r="J85">
            <v>70</v>
          </cell>
        </row>
        <row r="86">
          <cell r="B86" t="str">
            <v>VARIOS</v>
          </cell>
        </row>
        <row r="87">
          <cell r="A87">
            <v>1.2</v>
          </cell>
          <cell r="B87" t="str">
            <v>LIMPIEZA FINAL (INC. DESALO)</v>
          </cell>
          <cell r="C87" t="str">
            <v>m2</v>
          </cell>
          <cell r="D87">
            <v>20000</v>
          </cell>
          <cell r="F87">
            <v>0</v>
          </cell>
          <cell r="G87">
            <v>0.25</v>
          </cell>
          <cell r="H87">
            <v>5000</v>
          </cell>
          <cell r="I87">
            <v>0</v>
          </cell>
          <cell r="J87">
            <v>71</v>
          </cell>
        </row>
        <row r="88">
          <cell r="B88" t="str">
            <v>INSTALACIONES ELECTRICAS</v>
          </cell>
        </row>
        <row r="89">
          <cell r="B89" t="str">
            <v>ALTA TENSION</v>
          </cell>
        </row>
        <row r="90">
          <cell r="A90" t="str">
            <v>IE1</v>
          </cell>
          <cell r="B90" t="str">
            <v>MONTAJE DE TRANSFORMADOR MONOFASICO CSP 25 KVA 7620/240-120 VOLTIOS</v>
          </cell>
          <cell r="C90" t="str">
            <v>U.</v>
          </cell>
          <cell r="D90">
            <v>1</v>
          </cell>
          <cell r="E90" t="e">
            <v>#VALUE!</v>
          </cell>
          <cell r="F90" t="e">
            <v>#VALUE!</v>
          </cell>
          <cell r="G90">
            <v>1013</v>
          </cell>
          <cell r="H90">
            <v>1013</v>
          </cell>
          <cell r="I90" t="e">
            <v>#VALUE!</v>
          </cell>
          <cell r="J90">
            <v>72</v>
          </cell>
        </row>
        <row r="91">
          <cell r="A91" t="str">
            <v>IE2</v>
          </cell>
          <cell r="B91" t="str">
            <v>MONTAJE DE TRANSFORMADOR MONOFASICO CSP 10 KVA 7620/240-120 VOLTIOS</v>
          </cell>
          <cell r="C91" t="str">
            <v>U.</v>
          </cell>
          <cell r="D91">
            <v>1</v>
          </cell>
          <cell r="E91" t="e">
            <v>#VALUE!</v>
          </cell>
          <cell r="F91" t="e">
            <v>#VALUE!</v>
          </cell>
          <cell r="G91">
            <v>1013</v>
          </cell>
          <cell r="H91">
            <v>1013</v>
          </cell>
          <cell r="I91" t="e">
            <v>#VALUE!</v>
          </cell>
          <cell r="J91">
            <v>73</v>
          </cell>
        </row>
        <row r="92">
          <cell r="A92" t="str">
            <v>IE3</v>
          </cell>
          <cell r="B92" t="str">
            <v>ACOMETIDA DE 1 1/2" DE BJA TENSION</v>
          </cell>
          <cell r="C92" t="str">
            <v>m</v>
          </cell>
          <cell r="D92">
            <v>30</v>
          </cell>
          <cell r="E92" t="e">
            <v>#VALUE!</v>
          </cell>
          <cell r="F92" t="e">
            <v>#VALUE!</v>
          </cell>
          <cell r="G92">
            <v>20</v>
          </cell>
          <cell r="H92">
            <v>600</v>
          </cell>
          <cell r="I92" t="e">
            <v>#VALUE!</v>
          </cell>
          <cell r="J92">
            <v>74</v>
          </cell>
        </row>
        <row r="93">
          <cell r="A93" t="str">
            <v>IE4</v>
          </cell>
          <cell r="B93" t="str">
            <v>ACOMETIDA DE 1 1/4" DE BJA TENSION</v>
          </cell>
          <cell r="C93" t="str">
            <v>m</v>
          </cell>
          <cell r="D93">
            <v>8</v>
          </cell>
          <cell r="E93" t="e">
            <v>#VALUE!</v>
          </cell>
          <cell r="F93" t="e">
            <v>#VALUE!</v>
          </cell>
          <cell r="G93">
            <v>16</v>
          </cell>
          <cell r="H93">
            <v>128</v>
          </cell>
          <cell r="I93" t="e">
            <v>#VALUE!</v>
          </cell>
          <cell r="J93">
            <v>75</v>
          </cell>
        </row>
        <row r="94">
          <cell r="A94" t="str">
            <v>IE5</v>
          </cell>
          <cell r="B94" t="str">
            <v>ACOMETIDA DE 1 1/4" AREA DE BAJA TENSION</v>
          </cell>
          <cell r="C94" t="str">
            <v>m</v>
          </cell>
          <cell r="D94">
            <v>16</v>
          </cell>
          <cell r="E94" t="e">
            <v>#VALUE!</v>
          </cell>
          <cell r="F94" t="e">
            <v>#VALUE!</v>
          </cell>
          <cell r="G94">
            <v>15</v>
          </cell>
          <cell r="H94">
            <v>240</v>
          </cell>
          <cell r="I94" t="e">
            <v>#VALUE!</v>
          </cell>
          <cell r="J94">
            <v>76</v>
          </cell>
        </row>
        <row r="95">
          <cell r="A95" t="str">
            <v>IE6</v>
          </cell>
          <cell r="B95" t="str">
            <v>POZO DE REVISION 40 X 40 X 40cm.</v>
          </cell>
          <cell r="C95" t="str">
            <v>U.</v>
          </cell>
          <cell r="D95">
            <v>1</v>
          </cell>
          <cell r="E95" t="e">
            <v>#VALUE!</v>
          </cell>
          <cell r="F95" t="e">
            <v>#VALUE!</v>
          </cell>
          <cell r="G95">
            <v>23</v>
          </cell>
          <cell r="H95">
            <v>23</v>
          </cell>
          <cell r="I95" t="e">
            <v>#VALUE!</v>
          </cell>
          <cell r="J95">
            <v>77</v>
          </cell>
        </row>
        <row r="96">
          <cell r="A96" t="str">
            <v>IE7</v>
          </cell>
          <cell r="B96" t="str">
            <v xml:space="preserve">TABLERO DE DISTRIBUCION Y CONTROL TD-1 </v>
          </cell>
          <cell r="C96" t="str">
            <v>U.</v>
          </cell>
          <cell r="D96">
            <v>1</v>
          </cell>
          <cell r="E96" t="e">
            <v>#VALUE!</v>
          </cell>
          <cell r="F96" t="e">
            <v>#VALUE!</v>
          </cell>
          <cell r="G96">
            <v>1837</v>
          </cell>
          <cell r="H96">
            <v>1837</v>
          </cell>
          <cell r="I96" t="e">
            <v>#VALUE!</v>
          </cell>
          <cell r="J96">
            <v>78</v>
          </cell>
        </row>
        <row r="97">
          <cell r="A97" t="str">
            <v>IE8</v>
          </cell>
          <cell r="B97" t="str">
            <v>TABLERO DE DISRIBUCION Y CONTROL TD-2</v>
          </cell>
          <cell r="C97" t="str">
            <v>U.</v>
          </cell>
          <cell r="D97">
            <v>1</v>
          </cell>
          <cell r="E97" t="e">
            <v>#VALUE!</v>
          </cell>
          <cell r="F97" t="e">
            <v>#VALUE!</v>
          </cell>
          <cell r="G97">
            <v>841</v>
          </cell>
          <cell r="H97">
            <v>841</v>
          </cell>
          <cell r="I97" t="e">
            <v>#VALUE!</v>
          </cell>
          <cell r="J97">
            <v>79</v>
          </cell>
        </row>
        <row r="98">
          <cell r="A98" t="str">
            <v>IE9</v>
          </cell>
          <cell r="B98" t="str">
            <v>TABLERO DE DISTRIBUCION Y CONTROL TD-3</v>
          </cell>
          <cell r="C98" t="str">
            <v>U.</v>
          </cell>
          <cell r="D98">
            <v>1</v>
          </cell>
          <cell r="E98" t="e">
            <v>#VALUE!</v>
          </cell>
          <cell r="F98" t="e">
            <v>#VALUE!</v>
          </cell>
          <cell r="G98">
            <v>522</v>
          </cell>
          <cell r="H98">
            <v>522</v>
          </cell>
          <cell r="I98" t="e">
            <v>#VALUE!</v>
          </cell>
          <cell r="J98">
            <v>80</v>
          </cell>
        </row>
        <row r="99">
          <cell r="A99" t="str">
            <v>IE10</v>
          </cell>
          <cell r="B99" t="str">
            <v>ARMARIO DE PROTECCION CO REJA METALICA</v>
          </cell>
          <cell r="C99" t="str">
            <v>U.</v>
          </cell>
          <cell r="D99">
            <v>2</v>
          </cell>
          <cell r="E99" t="e">
            <v>#VALUE!</v>
          </cell>
          <cell r="F99" t="e">
            <v>#VALUE!</v>
          </cell>
          <cell r="G99">
            <v>133</v>
          </cell>
          <cell r="H99">
            <v>266</v>
          </cell>
          <cell r="I99" t="e">
            <v>#VALUE!</v>
          </cell>
          <cell r="J99">
            <v>81</v>
          </cell>
        </row>
        <row r="100">
          <cell r="B100" t="str">
            <v>ALUMBRADO PUBLICO</v>
          </cell>
        </row>
        <row r="101">
          <cell r="A101" t="str">
            <v>IE11</v>
          </cell>
          <cell r="B101" t="str">
            <v>LUMNARIAS WALLPACK METAL HALYDE 100 VATIOS</v>
          </cell>
          <cell r="C101" t="str">
            <v>U.</v>
          </cell>
          <cell r="D101">
            <v>10</v>
          </cell>
          <cell r="E101" t="e">
            <v>#VALUE!</v>
          </cell>
          <cell r="F101" t="e">
            <v>#VALUE!</v>
          </cell>
          <cell r="G101">
            <v>125</v>
          </cell>
          <cell r="H101">
            <v>1250</v>
          </cell>
          <cell r="I101" t="e">
            <v>#VALUE!</v>
          </cell>
          <cell r="J101">
            <v>82</v>
          </cell>
        </row>
        <row r="102">
          <cell r="A102" t="str">
            <v>IE12</v>
          </cell>
          <cell r="B102" t="str">
            <v xml:space="preserve">LUMINARIAS DE SEÑALIZACIÓN TPO ESTANCO 13 VOLTIOS </v>
          </cell>
          <cell r="C102" t="str">
            <v>U.</v>
          </cell>
          <cell r="D102">
            <v>320</v>
          </cell>
          <cell r="E102" t="e">
            <v>#VALUE!</v>
          </cell>
          <cell r="F102" t="e">
            <v>#VALUE!</v>
          </cell>
          <cell r="G102">
            <v>39</v>
          </cell>
          <cell r="H102">
            <v>12480</v>
          </cell>
          <cell r="I102" t="e">
            <v>#VALUE!</v>
          </cell>
          <cell r="J102">
            <v>83</v>
          </cell>
        </row>
        <row r="103">
          <cell r="A103" t="str">
            <v>IE13</v>
          </cell>
          <cell r="B103" t="str">
            <v>LUMINARIAS DE PISO METAL HALYDE 70 VATIOS PAR 38</v>
          </cell>
          <cell r="C103" t="str">
            <v>U.</v>
          </cell>
          <cell r="D103">
            <v>39</v>
          </cell>
          <cell r="E103" t="e">
            <v>#VALUE!</v>
          </cell>
          <cell r="F103" t="e">
            <v>#VALUE!</v>
          </cell>
          <cell r="G103">
            <v>214</v>
          </cell>
          <cell r="H103">
            <v>8346</v>
          </cell>
          <cell r="I103" t="e">
            <v>#VALUE!</v>
          </cell>
          <cell r="J103">
            <v>84</v>
          </cell>
        </row>
        <row r="104">
          <cell r="A104" t="str">
            <v>IE14</v>
          </cell>
          <cell r="B104" t="str">
            <v>REFLECTORES METAL  HALYDE 100 VATIOS (MONUMENTO)</v>
          </cell>
          <cell r="C104" t="str">
            <v>U.</v>
          </cell>
          <cell r="D104">
            <v>4</v>
          </cell>
          <cell r="E104" t="e">
            <v>#VALUE!</v>
          </cell>
          <cell r="F104" t="e">
            <v>#VALUE!</v>
          </cell>
          <cell r="G104">
            <v>243</v>
          </cell>
          <cell r="H104">
            <v>972</v>
          </cell>
          <cell r="I104" t="e">
            <v>#VALUE!</v>
          </cell>
          <cell r="J104">
            <v>85</v>
          </cell>
        </row>
        <row r="105">
          <cell r="A105" t="str">
            <v>IE15</v>
          </cell>
          <cell r="B105" t="str">
            <v xml:space="preserve">REFLECTORES METAL  HALYDE 2500 VATIOS </v>
          </cell>
          <cell r="C105" t="str">
            <v>U.</v>
          </cell>
          <cell r="D105">
            <v>6</v>
          </cell>
          <cell r="E105" t="e">
            <v>#VALUE!</v>
          </cell>
          <cell r="F105" t="e">
            <v>#VALUE!</v>
          </cell>
          <cell r="G105">
            <v>322</v>
          </cell>
          <cell r="H105">
            <v>1932</v>
          </cell>
          <cell r="I105" t="e">
            <v>#VALUE!</v>
          </cell>
          <cell r="J105">
            <v>86</v>
          </cell>
        </row>
        <row r="106">
          <cell r="A106" t="str">
            <v>IE16</v>
          </cell>
          <cell r="B106" t="str">
            <v>PUNTOS DE 220 VOLTIOS TUBERIA MEALICA SOBREPUESTA EN LOSA DE PASO ELEVADO</v>
          </cell>
          <cell r="C106" t="str">
            <v>U.</v>
          </cell>
          <cell r="D106">
            <v>16</v>
          </cell>
          <cell r="E106" t="e">
            <v>#VALUE!</v>
          </cell>
          <cell r="F106" t="e">
            <v>#VALUE!</v>
          </cell>
          <cell r="G106">
            <v>64</v>
          </cell>
          <cell r="H106">
            <v>1024</v>
          </cell>
          <cell r="I106" t="e">
            <v>#VALUE!</v>
          </cell>
          <cell r="J106">
            <v>87</v>
          </cell>
        </row>
        <row r="107">
          <cell r="A107" t="str">
            <v>IE17</v>
          </cell>
          <cell r="B107" t="str">
            <v>CANALIZACION SUBTERRANEA MANGUERA FLEX 3/4"</v>
          </cell>
          <cell r="C107" t="str">
            <v>m.</v>
          </cell>
          <cell r="D107">
            <v>3500</v>
          </cell>
          <cell r="E107" t="e">
            <v>#VALUE!</v>
          </cell>
          <cell r="F107" t="e">
            <v>#VALUE!</v>
          </cell>
          <cell r="G107">
            <v>2.4700000000000002</v>
          </cell>
          <cell r="H107">
            <v>8645</v>
          </cell>
          <cell r="I107" t="e">
            <v>#VALUE!</v>
          </cell>
          <cell r="J107">
            <v>88</v>
          </cell>
        </row>
        <row r="108">
          <cell r="A108" t="str">
            <v>IE18</v>
          </cell>
          <cell r="B108" t="str">
            <v xml:space="preserve">MONTAJE Y CONEXIÓN DE LUMINARIA </v>
          </cell>
          <cell r="C108" t="str">
            <v>U.</v>
          </cell>
          <cell r="D108">
            <v>369</v>
          </cell>
          <cell r="E108" t="e">
            <v>#VALUE!</v>
          </cell>
          <cell r="F108" t="e">
            <v>#VALUE!</v>
          </cell>
          <cell r="G108">
            <v>3.21</v>
          </cell>
          <cell r="H108">
            <v>1184.49</v>
          </cell>
          <cell r="I108" t="e">
            <v>#VALUE!</v>
          </cell>
          <cell r="J108">
            <v>89</v>
          </cell>
        </row>
        <row r="109">
          <cell r="A109" t="str">
            <v>IE19</v>
          </cell>
          <cell r="B109" t="str">
            <v>REUBICACION O RETIRO DE LUMINARIAS WAL PACK</v>
          </cell>
          <cell r="C109" t="str">
            <v>U.</v>
          </cell>
          <cell r="D109">
            <v>14</v>
          </cell>
          <cell r="E109" t="e">
            <v>#VALUE!</v>
          </cell>
          <cell r="F109" t="e">
            <v>#VALUE!</v>
          </cell>
          <cell r="G109">
            <v>6.4</v>
          </cell>
          <cell r="H109">
            <v>89.600000000000009</v>
          </cell>
          <cell r="I109" t="e">
            <v>#VALUE!</v>
          </cell>
          <cell r="J109">
            <v>90</v>
          </cell>
        </row>
        <row r="110">
          <cell r="A110" t="str">
            <v>IE20</v>
          </cell>
          <cell r="B110" t="str">
            <v>HITOS DE HORMIGON PARA LAMPARES DE PISO</v>
          </cell>
          <cell r="C110" t="str">
            <v>U.</v>
          </cell>
          <cell r="D110">
            <v>39</v>
          </cell>
          <cell r="E110" t="e">
            <v>#VALUE!</v>
          </cell>
          <cell r="F110" t="e">
            <v>#VALUE!</v>
          </cell>
          <cell r="G110">
            <v>9</v>
          </cell>
          <cell r="H110">
            <v>351</v>
          </cell>
          <cell r="I110" t="e">
            <v>#VALUE!</v>
          </cell>
          <cell r="J110">
            <v>91</v>
          </cell>
        </row>
        <row r="111">
          <cell r="A111" t="str">
            <v>IE21</v>
          </cell>
          <cell r="B111" t="str">
            <v>POZO DE REVISION 40 X 40 X 40cm., PARA LUMINARIAS DE PISO</v>
          </cell>
          <cell r="C111" t="str">
            <v>U.</v>
          </cell>
          <cell r="D111">
            <v>10</v>
          </cell>
          <cell r="E111" t="e">
            <v>#VALUE!</v>
          </cell>
          <cell r="F111" t="e">
            <v>#VALUE!</v>
          </cell>
          <cell r="G111">
            <v>28</v>
          </cell>
          <cell r="H111">
            <v>280</v>
          </cell>
          <cell r="I111" t="e">
            <v>#VALUE!</v>
          </cell>
          <cell r="J111">
            <v>92</v>
          </cell>
        </row>
        <row r="112">
          <cell r="A112" t="str">
            <v>IE22</v>
          </cell>
          <cell r="B112" t="str">
            <v>NICHO PARA EMPOTRAR EQUIPO DE LUMINARIA DE PISO</v>
          </cell>
          <cell r="C112" t="str">
            <v>U.</v>
          </cell>
          <cell r="D112">
            <v>23</v>
          </cell>
          <cell r="E112" t="e">
            <v>#VALUE!</v>
          </cell>
          <cell r="F112" t="e">
            <v>#VALUE!</v>
          </cell>
          <cell r="G112">
            <v>12</v>
          </cell>
          <cell r="H112">
            <v>276</v>
          </cell>
          <cell r="I112" t="e">
            <v>#VALUE!</v>
          </cell>
          <cell r="J112">
            <v>93</v>
          </cell>
        </row>
        <row r="113">
          <cell r="A113" t="str">
            <v>IE23</v>
          </cell>
          <cell r="B113" t="str">
            <v>DESM., RETIRO Y TRASLADO A C. M. LUMINARIAS HORNAMENTALES TIPO GLOBO 125 VATIOS(INC. POSTE DE HIERRO)</v>
          </cell>
          <cell r="C113" t="str">
            <v>U.</v>
          </cell>
          <cell r="D113">
            <v>18</v>
          </cell>
          <cell r="E113" t="e">
            <v>#VALUE!</v>
          </cell>
          <cell r="F113" t="e">
            <v>#VALUE!</v>
          </cell>
          <cell r="G113">
            <v>14</v>
          </cell>
          <cell r="H113">
            <v>252</v>
          </cell>
          <cell r="I113" t="e">
            <v>#VALUE!</v>
          </cell>
          <cell r="J113">
            <v>94</v>
          </cell>
        </row>
        <row r="114">
          <cell r="A114" t="str">
            <v>IE24</v>
          </cell>
          <cell r="B114" t="str">
            <v>EXCAVACION Y RELLENO DE ZANJA</v>
          </cell>
          <cell r="C114" t="str">
            <v>m3</v>
          </cell>
          <cell r="D114">
            <v>268</v>
          </cell>
          <cell r="E114" t="e">
            <v>#VALUE!</v>
          </cell>
          <cell r="F114" t="e">
            <v>#VALUE!</v>
          </cell>
          <cell r="G114">
            <v>3.82</v>
          </cell>
          <cell r="H114">
            <v>1023.76</v>
          </cell>
          <cell r="I114" t="e">
            <v>#VALUE!</v>
          </cell>
          <cell r="J114">
            <v>95</v>
          </cell>
        </row>
        <row r="115">
          <cell r="B115" t="str">
            <v>SISTEMA DE RIEGO</v>
          </cell>
        </row>
        <row r="116">
          <cell r="A116" t="str">
            <v>IE25</v>
          </cell>
          <cell r="B116" t="str">
            <v>ALIMENTADOR ELECTRICO CISTERNA 1</v>
          </cell>
          <cell r="C116" t="str">
            <v>m</v>
          </cell>
          <cell r="D116">
            <v>30</v>
          </cell>
          <cell r="F116">
            <v>0</v>
          </cell>
          <cell r="G116">
            <v>6</v>
          </cell>
          <cell r="H116">
            <v>180</v>
          </cell>
          <cell r="I116">
            <v>0</v>
          </cell>
          <cell r="J116">
            <v>96</v>
          </cell>
        </row>
        <row r="117">
          <cell r="A117" t="str">
            <v>IE26</v>
          </cell>
          <cell r="B117" t="str">
            <v>ALIMENTADOR ELECTRICO CISTERNA 2 - 3</v>
          </cell>
          <cell r="C117" t="str">
            <v>m</v>
          </cell>
          <cell r="D117">
            <v>40</v>
          </cell>
          <cell r="F117">
            <v>0</v>
          </cell>
          <cell r="G117">
            <v>4.2</v>
          </cell>
          <cell r="H117">
            <v>168</v>
          </cell>
          <cell r="I117">
            <v>0</v>
          </cell>
          <cell r="J117">
            <v>97</v>
          </cell>
        </row>
        <row r="118">
          <cell r="A118" t="str">
            <v>IE27</v>
          </cell>
          <cell r="B118" t="str">
            <v>ALIMENTADOR  ELECTRICO SURTIDORES</v>
          </cell>
          <cell r="C118" t="str">
            <v>U.</v>
          </cell>
          <cell r="D118">
            <v>260</v>
          </cell>
          <cell r="F118">
            <v>0</v>
          </cell>
          <cell r="G118">
            <v>1.4</v>
          </cell>
          <cell r="H118">
            <v>364</v>
          </cell>
          <cell r="I118">
            <v>0</v>
          </cell>
          <cell r="J118">
            <v>98</v>
          </cell>
        </row>
        <row r="119">
          <cell r="A119" t="str">
            <v>IE28</v>
          </cell>
          <cell r="B119" t="str">
            <v>TABLERO CONTROL ALTERNAMENTE AUTOMATICO CISTERNA 1</v>
          </cell>
          <cell r="C119" t="str">
            <v>U.</v>
          </cell>
          <cell r="D119">
            <v>1</v>
          </cell>
          <cell r="F119">
            <v>0</v>
          </cell>
          <cell r="G119">
            <v>407</v>
          </cell>
          <cell r="H119">
            <v>407</v>
          </cell>
          <cell r="I119">
            <v>0</v>
          </cell>
          <cell r="J119">
            <v>99</v>
          </cell>
        </row>
        <row r="120">
          <cell r="A120" t="str">
            <v>IE29</v>
          </cell>
          <cell r="B120" t="str">
            <v>TABLERO CONTROL ALTERNANTE AUTOMATICO CISTERNA 2 Y 3</v>
          </cell>
          <cell r="C120" t="str">
            <v>U.</v>
          </cell>
          <cell r="D120">
            <v>2</v>
          </cell>
          <cell r="F120">
            <v>0</v>
          </cell>
          <cell r="G120">
            <v>230</v>
          </cell>
          <cell r="H120">
            <v>460</v>
          </cell>
          <cell r="I120">
            <v>0</v>
          </cell>
          <cell r="J120">
            <v>100</v>
          </cell>
        </row>
        <row r="121">
          <cell r="B121" t="str">
            <v>SISTEMA DE RIEGO</v>
          </cell>
        </row>
        <row r="122">
          <cell r="B122" t="str">
            <v>INSTALACIONES DE TUBERIA Y EMISORES DE RIEGO</v>
          </cell>
        </row>
        <row r="123">
          <cell r="A123" t="str">
            <v>SR1.1</v>
          </cell>
          <cell r="B123" t="str">
            <v>TUB. + ACCES. PVC PRESIÓN PEGABLE 1.0MPa.  Ø=90mm</v>
          </cell>
          <cell r="C123" t="str">
            <v>ml</v>
          </cell>
          <cell r="D123">
            <v>240</v>
          </cell>
          <cell r="F123">
            <v>0</v>
          </cell>
          <cell r="G123">
            <v>5.09</v>
          </cell>
          <cell r="H123">
            <v>1221.5999999999999</v>
          </cell>
          <cell r="I123">
            <v>0</v>
          </cell>
          <cell r="J123">
            <v>101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102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103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104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105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106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107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108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109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110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111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112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113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114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115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116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117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118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</row>
        <row r="189">
          <cell r="F189">
            <v>0</v>
          </cell>
          <cell r="G189">
            <v>0</v>
          </cell>
          <cell r="H189">
            <v>0</v>
          </cell>
          <cell r="I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196">
          <cell r="F196">
            <v>0</v>
          </cell>
          <cell r="G196">
            <v>0</v>
          </cell>
          <cell r="H196">
            <v>0</v>
          </cell>
          <cell r="I196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</row>
        <row r="217"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</row>
        <row r="272"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</row>
        <row r="311">
          <cell r="F311">
            <v>0</v>
          </cell>
          <cell r="G311">
            <v>0</v>
          </cell>
          <cell r="H311">
            <v>0</v>
          </cell>
          <cell r="I311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</row>
        <row r="313">
          <cell r="F313">
            <v>0</v>
          </cell>
          <cell r="G313">
            <v>0</v>
          </cell>
          <cell r="H313">
            <v>0</v>
          </cell>
          <cell r="I313">
            <v>0</v>
          </cell>
        </row>
        <row r="314">
          <cell r="F314">
            <v>0</v>
          </cell>
          <cell r="G314">
            <v>0</v>
          </cell>
          <cell r="H314">
            <v>0</v>
          </cell>
          <cell r="I314">
            <v>0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</row>
        <row r="316">
          <cell r="F316">
            <v>0</v>
          </cell>
          <cell r="G316">
            <v>0</v>
          </cell>
          <cell r="H316">
            <v>0</v>
          </cell>
          <cell r="I316">
            <v>0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</row>
        <row r="321">
          <cell r="F321">
            <v>0</v>
          </cell>
          <cell r="G321">
            <v>0</v>
          </cell>
          <cell r="H321">
            <v>0</v>
          </cell>
          <cell r="I321">
            <v>0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F323">
            <v>0</v>
          </cell>
          <cell r="G323">
            <v>0</v>
          </cell>
          <cell r="H323">
            <v>0</v>
          </cell>
          <cell r="I323">
            <v>0</v>
          </cell>
        </row>
        <row r="324">
          <cell r="F324">
            <v>0</v>
          </cell>
          <cell r="G324">
            <v>0</v>
          </cell>
          <cell r="H324">
            <v>0</v>
          </cell>
          <cell r="I324">
            <v>0</v>
          </cell>
        </row>
        <row r="325">
          <cell r="F325">
            <v>0</v>
          </cell>
          <cell r="G325">
            <v>0</v>
          </cell>
          <cell r="H325">
            <v>0</v>
          </cell>
          <cell r="I325">
            <v>0</v>
          </cell>
        </row>
        <row r="326">
          <cell r="F326">
            <v>0</v>
          </cell>
          <cell r="G326">
            <v>0</v>
          </cell>
          <cell r="H326">
            <v>0</v>
          </cell>
          <cell r="I326">
            <v>0</v>
          </cell>
        </row>
        <row r="327">
          <cell r="F327">
            <v>0</v>
          </cell>
          <cell r="G327">
            <v>0</v>
          </cell>
          <cell r="H327">
            <v>0</v>
          </cell>
          <cell r="I327">
            <v>0</v>
          </cell>
        </row>
        <row r="328">
          <cell r="F328">
            <v>0</v>
          </cell>
          <cell r="G328">
            <v>0</v>
          </cell>
          <cell r="H328">
            <v>0</v>
          </cell>
          <cell r="I328">
            <v>0</v>
          </cell>
        </row>
        <row r="329">
          <cell r="F329">
            <v>0</v>
          </cell>
          <cell r="G329">
            <v>0</v>
          </cell>
          <cell r="H329">
            <v>0</v>
          </cell>
          <cell r="I329">
            <v>0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</row>
        <row r="333">
          <cell r="F333">
            <v>0</v>
          </cell>
          <cell r="G333">
            <v>0</v>
          </cell>
          <cell r="H333">
            <v>0</v>
          </cell>
          <cell r="I333">
            <v>0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</row>
        <row r="339"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  <cell r="I355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  <cell r="I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  <cell r="I361">
            <v>0</v>
          </cell>
        </row>
        <row r="362">
          <cell r="F362">
            <v>0</v>
          </cell>
          <cell r="G362">
            <v>0</v>
          </cell>
          <cell r="H362">
            <v>0</v>
          </cell>
          <cell r="I362">
            <v>0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</row>
        <row r="364">
          <cell r="F364">
            <v>0</v>
          </cell>
          <cell r="G364">
            <v>0</v>
          </cell>
          <cell r="H364">
            <v>0</v>
          </cell>
          <cell r="I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  <row r="366">
          <cell r="F366">
            <v>0</v>
          </cell>
          <cell r="G366">
            <v>0</v>
          </cell>
          <cell r="H366">
            <v>0</v>
          </cell>
          <cell r="I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"/>
      <sheetName val="Hoja1"/>
      <sheetName val="MENU"/>
      <sheetName val="BG"/>
      <sheetName val="BEQ"/>
      <sheetName val="BMO"/>
      <sheetName val="BMAT"/>
      <sheetName val="PUcalculo"/>
      <sheetName val="BASE RUBROS"/>
      <sheetName val="RUT PRE 1"/>
      <sheetName val="RUT PRE 2"/>
      <sheetName val="RUT PRE 3"/>
      <sheetName val="RUT PRE 4"/>
      <sheetName val="RUT PRE 5"/>
      <sheetName val="RUT PRE 6"/>
      <sheetName val="RUT PRE 7"/>
      <sheetName val="RUT PRE 8"/>
      <sheetName val="RUT PRE 9"/>
      <sheetName val="RUT PRE 10"/>
      <sheetName val="RUT PRE 11"/>
      <sheetName val="RUT PRE 12"/>
      <sheetName val="RUT PRE 13"/>
      <sheetName val="RUT PRE 14"/>
      <sheetName val="RUT PRE 15"/>
      <sheetName val="RUT PRE 16"/>
      <sheetName val="RUT PRE 17"/>
      <sheetName val="RUT PRE 18"/>
      <sheetName val="Base Rubros Presupuesto"/>
      <sheetName val="DATOS PRE."/>
      <sheetName val="PRESUPUESTOS"/>
      <sheetName val="PU Presup"/>
      <sheetName val="Tiempo Ejecución"/>
      <sheetName val="CRON Fisico"/>
      <sheetName val="CRON Fisico (auxiliar)"/>
      <sheetName val="CRON Porcentaje"/>
      <sheetName val="CROActividad"/>
      <sheetName val="R-COMP"/>
      <sheetName val="PUAUX"/>
      <sheetName val="AUX1"/>
      <sheetName val="MATFOR"/>
      <sheetName val="Material"/>
      <sheetName val="FOR1"/>
      <sheetName val="PFP1"/>
      <sheetName val="FORMULA1"/>
      <sheetName val="AUXEQU"/>
      <sheetName val="Resumen Equipo"/>
      <sheetName val="Aux. Equipo"/>
      <sheetName val="BASE PARQUE TOBA  1ra ETAPA  JU"/>
    </sheetNames>
    <sheetDataSet>
      <sheetData sheetId="0">
        <row r="4">
          <cell r="D4" t="str">
            <v>GOBIERNO MUNICIPAL DE ESMERALDAS</v>
          </cell>
        </row>
      </sheetData>
      <sheetData sheetId="1"/>
      <sheetData sheetId="2"/>
      <sheetData sheetId="3">
        <row r="6">
          <cell r="C6" t="str">
            <v>PRESUPUESTO</v>
          </cell>
        </row>
      </sheetData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ATOS"/>
      <sheetName val="TIPO B"/>
      <sheetName val="Hoja1"/>
    </sheetNames>
    <sheetDataSet>
      <sheetData sheetId="0">
        <row r="1">
          <cell r="B1" t="str">
            <v>INSTITUTO DE CONTRATACION DE OBRAS ICO</v>
          </cell>
        </row>
        <row r="2">
          <cell r="B2" t="str">
            <v xml:space="preserve">                     ANALISIS DE PRECIOS UNITARIOS</v>
          </cell>
        </row>
        <row r="3">
          <cell r="B3" t="str">
            <v>DIRECCION DE ANALISIS TECNICO Y PRESUPUESTO</v>
          </cell>
        </row>
        <row r="4">
          <cell r="B4" t="str">
            <v>OBRA  :</v>
          </cell>
          <cell r="C4" t="str">
            <v>TIPO</v>
          </cell>
          <cell r="E4" t="str">
            <v>FECHA    : FEBRERO DEL 2.012</v>
          </cell>
        </row>
        <row r="5">
          <cell r="B5" t="str">
            <v>PROVINCIA:</v>
          </cell>
          <cell r="C5" t="str">
            <v>SIERRA</v>
          </cell>
          <cell r="E5" t="str">
            <v>ELABORADO: ESTUDIOS Y FISCALIZACION</v>
          </cell>
        </row>
        <row r="6">
          <cell r="B6" t="str">
            <v>CANTON</v>
          </cell>
          <cell r="E6" t="str">
            <v>PRECIOS REFERENCIALES</v>
          </cell>
        </row>
        <row r="8">
          <cell r="B8" t="str">
            <v>PORCENTAJE COSTOS INDIRECTOS</v>
          </cell>
          <cell r="C8">
            <v>0.25</v>
          </cell>
          <cell r="F8" t="str">
            <v xml:space="preserve"> </v>
          </cell>
        </row>
        <row r="9">
          <cell r="B9" t="str">
            <v xml:space="preserve">DISTANCIA </v>
          </cell>
          <cell r="C9">
            <v>100</v>
          </cell>
        </row>
        <row r="10">
          <cell r="C10" t="str">
            <v>LISTA DE PRECIOS</v>
          </cell>
        </row>
        <row r="12">
          <cell r="C12" t="str">
            <v>KM</v>
          </cell>
          <cell r="D12">
            <v>200</v>
          </cell>
        </row>
        <row r="13">
          <cell r="D13" t="str">
            <v>TRONCO QUEMADO</v>
          </cell>
        </row>
        <row r="14">
          <cell r="A14" t="str">
            <v>RUBRO</v>
          </cell>
          <cell r="B14" t="str">
            <v>DESCRIPCION</v>
          </cell>
          <cell r="C14" t="str">
            <v>UNIDAD</v>
          </cell>
          <cell r="D14" t="str">
            <v>CANTIDAD</v>
          </cell>
          <cell r="E14" t="str">
            <v>P.UNITARIO</v>
          </cell>
        </row>
        <row r="15">
          <cell r="B15" t="str">
            <v>PRELIMINARES</v>
          </cell>
          <cell r="G15">
            <v>13.26</v>
          </cell>
          <cell r="H15">
            <v>1.0607224967543876</v>
          </cell>
        </row>
        <row r="16">
          <cell r="A16">
            <v>1</v>
          </cell>
          <cell r="B16" t="str">
            <v>Limpieza y desbroce  del terreno</v>
          </cell>
          <cell r="C16" t="str">
            <v>m2</v>
          </cell>
          <cell r="D16">
            <v>1</v>
          </cell>
          <cell r="E16">
            <v>0.7</v>
          </cell>
          <cell r="G16">
            <v>1.01</v>
          </cell>
        </row>
        <row r="17">
          <cell r="A17">
            <v>2</v>
          </cell>
          <cell r="B17" t="str">
            <v>Replanteo y nivelación</v>
          </cell>
          <cell r="C17" t="str">
            <v>m2</v>
          </cell>
          <cell r="D17">
            <v>1</v>
          </cell>
          <cell r="E17">
            <v>0.5</v>
          </cell>
          <cell r="G17">
            <v>3.1</v>
          </cell>
        </row>
        <row r="18">
          <cell r="A18">
            <v>3</v>
          </cell>
          <cell r="B18" t="str">
            <v>Replanteo y nivelación</v>
          </cell>
          <cell r="C18" t="str">
            <v>km</v>
          </cell>
          <cell r="D18">
            <v>1</v>
          </cell>
          <cell r="E18">
            <v>191.27</v>
          </cell>
          <cell r="G18">
            <v>15.83</v>
          </cell>
        </row>
        <row r="19">
          <cell r="A19">
            <v>4</v>
          </cell>
          <cell r="B19" t="str">
            <v xml:space="preserve">Limpieza de estero </v>
          </cell>
          <cell r="C19" t="str">
            <v>m</v>
          </cell>
          <cell r="D19">
            <v>1</v>
          </cell>
          <cell r="E19">
            <v>6.58</v>
          </cell>
          <cell r="G19">
            <v>0.53</v>
          </cell>
        </row>
        <row r="20">
          <cell r="A20">
            <v>5</v>
          </cell>
          <cell r="B20" t="str">
            <v>Acometida e instalaciones de agua potable provisional</v>
          </cell>
          <cell r="C20" t="str">
            <v>u</v>
          </cell>
          <cell r="D20">
            <v>1</v>
          </cell>
          <cell r="E20">
            <v>203.82</v>
          </cell>
          <cell r="G20">
            <v>27.74</v>
          </cell>
        </row>
        <row r="21">
          <cell r="A21">
            <v>6</v>
          </cell>
          <cell r="B21" t="str">
            <v>Acometida e instalacioes electricas provisionales</v>
          </cell>
          <cell r="C21" t="str">
            <v>u</v>
          </cell>
          <cell r="D21">
            <v>1</v>
          </cell>
          <cell r="E21">
            <v>268.01</v>
          </cell>
          <cell r="G21">
            <v>3.68</v>
          </cell>
        </row>
        <row r="22">
          <cell r="G22">
            <v>3.29</v>
          </cell>
        </row>
        <row r="23">
          <cell r="A23" t="str">
            <v xml:space="preserve"> </v>
          </cell>
          <cell r="B23" t="str">
            <v>MOVIMIENTO DE TIERRAS</v>
          </cell>
          <cell r="G23">
            <v>13.04</v>
          </cell>
        </row>
        <row r="24">
          <cell r="A24">
            <v>51</v>
          </cell>
          <cell r="B24" t="str">
            <v>Acarreo manual de material de los pisos 4 -8</v>
          </cell>
          <cell r="C24" t="str">
            <v>m3</v>
          </cell>
          <cell r="D24">
            <v>1</v>
          </cell>
          <cell r="E24">
            <v>13.39</v>
          </cell>
          <cell r="G24">
            <v>10.33</v>
          </cell>
        </row>
        <row r="25">
          <cell r="A25">
            <v>52</v>
          </cell>
          <cell r="B25" t="str">
            <v xml:space="preserve">Cama de arena </v>
          </cell>
          <cell r="C25" t="str">
            <v>m3</v>
          </cell>
          <cell r="D25">
            <v>1</v>
          </cell>
          <cell r="E25">
            <v>18.39</v>
          </cell>
          <cell r="G25">
            <v>12.17</v>
          </cell>
        </row>
        <row r="26">
          <cell r="A26">
            <v>53</v>
          </cell>
          <cell r="B26" t="str">
            <v xml:space="preserve">Desalojo de material de excavación </v>
          </cell>
          <cell r="C26" t="str">
            <v>m3</v>
          </cell>
          <cell r="D26">
            <v>1</v>
          </cell>
          <cell r="E26">
            <v>3.63</v>
          </cell>
          <cell r="G26">
            <v>1.63</v>
          </cell>
        </row>
        <row r="27">
          <cell r="A27">
            <v>54</v>
          </cell>
          <cell r="B27" t="str">
            <v>Desbanque, excavaciones en muros perimetrales (a mano)</v>
          </cell>
          <cell r="C27" t="str">
            <v>m3</v>
          </cell>
          <cell r="D27">
            <v>1</v>
          </cell>
          <cell r="E27">
            <v>6.29</v>
          </cell>
          <cell r="G27">
            <v>1.25</v>
          </cell>
        </row>
        <row r="28">
          <cell r="A28">
            <v>55</v>
          </cell>
          <cell r="B28" t="str">
            <v>Entibamiento de taludes</v>
          </cell>
          <cell r="C28" t="str">
            <v>m2</v>
          </cell>
          <cell r="D28">
            <v>1</v>
          </cell>
          <cell r="E28">
            <v>4.84</v>
          </cell>
          <cell r="G28">
            <v>12.43</v>
          </cell>
        </row>
        <row r="29">
          <cell r="A29">
            <v>56</v>
          </cell>
          <cell r="B29" t="str">
            <v>Excavación  a máquina</v>
          </cell>
          <cell r="C29" t="str">
            <v>m3</v>
          </cell>
          <cell r="D29">
            <v>1</v>
          </cell>
          <cell r="E29">
            <v>2.59</v>
          </cell>
          <cell r="G29">
            <v>8.49</v>
          </cell>
        </row>
        <row r="30">
          <cell r="A30">
            <v>57</v>
          </cell>
          <cell r="B30" t="str">
            <v>Excavación manual de zanjas</v>
          </cell>
          <cell r="C30" t="str">
            <v>m3</v>
          </cell>
          <cell r="D30">
            <v>1</v>
          </cell>
          <cell r="E30">
            <v>7.07</v>
          </cell>
          <cell r="G30">
            <v>179.61</v>
          </cell>
        </row>
        <row r="31">
          <cell r="A31">
            <v>58</v>
          </cell>
          <cell r="B31" t="str">
            <v>Excavación manual en plintos y  cimientos</v>
          </cell>
          <cell r="C31" t="str">
            <v>m3</v>
          </cell>
          <cell r="D31">
            <v>1</v>
          </cell>
          <cell r="E31">
            <v>6.29</v>
          </cell>
          <cell r="G31">
            <v>45.26</v>
          </cell>
        </row>
        <row r="32">
          <cell r="A32">
            <v>59</v>
          </cell>
          <cell r="B32" t="str">
            <v>Peinado de taludes</v>
          </cell>
          <cell r="C32" t="str">
            <v>m2</v>
          </cell>
          <cell r="D32">
            <v>1</v>
          </cell>
          <cell r="E32">
            <v>2.23</v>
          </cell>
          <cell r="G32">
            <v>12.22</v>
          </cell>
        </row>
        <row r="33">
          <cell r="A33">
            <v>60</v>
          </cell>
          <cell r="B33" t="str">
            <v>Relleno compactado con material de mejoramiento importado</v>
          </cell>
          <cell r="C33" t="str">
            <v>m3</v>
          </cell>
          <cell r="D33">
            <v>1</v>
          </cell>
          <cell r="E33">
            <v>14.99</v>
          </cell>
          <cell r="G33">
            <v>11.95</v>
          </cell>
        </row>
        <row r="34">
          <cell r="A34">
            <v>61</v>
          </cell>
          <cell r="B34" t="str">
            <v>Relleno manual compactado con material del sitio</v>
          </cell>
          <cell r="C34" t="str">
            <v>m3</v>
          </cell>
          <cell r="D34">
            <v>1</v>
          </cell>
          <cell r="E34">
            <v>7.35</v>
          </cell>
          <cell r="G34">
            <v>13.46</v>
          </cell>
        </row>
        <row r="35">
          <cell r="A35">
            <v>62</v>
          </cell>
          <cell r="B35" t="str">
            <v>Relleno de piedra bola</v>
          </cell>
          <cell r="C35" t="str">
            <v>m3</v>
          </cell>
          <cell r="D35">
            <v>1</v>
          </cell>
          <cell r="E35">
            <v>19.489999999999998</v>
          </cell>
          <cell r="G35">
            <v>14.35</v>
          </cell>
        </row>
        <row r="36">
          <cell r="A36">
            <v>63</v>
          </cell>
          <cell r="B36" t="str">
            <v>Sub-base granular clase 3 incluye compactación y transporte</v>
          </cell>
          <cell r="C36" t="str">
            <v>m3</v>
          </cell>
          <cell r="D36">
            <v>1</v>
          </cell>
          <cell r="E36">
            <v>21.61</v>
          </cell>
          <cell r="G36">
            <v>15.82</v>
          </cell>
        </row>
        <row r="37">
          <cell r="A37">
            <v>64</v>
          </cell>
          <cell r="B37" t="str">
            <v>Sub-Base granular clase 2 incluye compactación y transporte</v>
          </cell>
          <cell r="C37" t="str">
            <v>m3</v>
          </cell>
          <cell r="D37">
            <v>1</v>
          </cell>
          <cell r="E37">
            <v>20.78</v>
          </cell>
          <cell r="G37">
            <v>15.15</v>
          </cell>
        </row>
        <row r="38">
          <cell r="A38">
            <v>65</v>
          </cell>
          <cell r="B38" t="str">
            <v>Conformación de subrasantes</v>
          </cell>
          <cell r="C38" t="str">
            <v>m2</v>
          </cell>
          <cell r="D38">
            <v>1</v>
          </cell>
          <cell r="E38">
            <v>1.95</v>
          </cell>
          <cell r="G38">
            <v>42.4</v>
          </cell>
        </row>
        <row r="39">
          <cell r="A39">
            <v>66</v>
          </cell>
          <cell r="B39" t="str">
            <v>Grava para drenes</v>
          </cell>
          <cell r="C39" t="str">
            <v>m3</v>
          </cell>
          <cell r="D39">
            <v>1</v>
          </cell>
          <cell r="E39">
            <v>18.03</v>
          </cell>
          <cell r="G39">
            <v>3.33</v>
          </cell>
        </row>
        <row r="40">
          <cell r="A40">
            <v>67</v>
          </cell>
          <cell r="B40" t="str">
            <v>Reposición de suelo con lastre</v>
          </cell>
          <cell r="C40" t="str">
            <v>m3</v>
          </cell>
          <cell r="D40">
            <v>1</v>
          </cell>
          <cell r="E40">
            <v>16.55</v>
          </cell>
          <cell r="G40">
            <v>14.4</v>
          </cell>
        </row>
        <row r="41">
          <cell r="A41">
            <v>68</v>
          </cell>
          <cell r="B41" t="str">
            <v>Relleno sin compactar</v>
          </cell>
          <cell r="C41" t="str">
            <v>m3</v>
          </cell>
          <cell r="D41">
            <v>1</v>
          </cell>
          <cell r="E41">
            <v>8.5299999999999994</v>
          </cell>
          <cell r="G41">
            <v>19.16</v>
          </cell>
        </row>
        <row r="42">
          <cell r="A42">
            <v>69</v>
          </cell>
          <cell r="B42" t="str">
            <v>Resanteo de zanja</v>
          </cell>
          <cell r="C42" t="str">
            <v>m2</v>
          </cell>
          <cell r="D42">
            <v>1</v>
          </cell>
          <cell r="E42">
            <v>0.71</v>
          </cell>
          <cell r="G42">
            <v>11</v>
          </cell>
        </row>
        <row r="43">
          <cell r="A43">
            <v>70</v>
          </cell>
          <cell r="B43" t="str">
            <v xml:space="preserve">Mejoramiento con cemento tipo portland </v>
          </cell>
          <cell r="C43" t="str">
            <v>m3</v>
          </cell>
          <cell r="D43">
            <v>1</v>
          </cell>
          <cell r="E43">
            <v>41.47</v>
          </cell>
          <cell r="G43">
            <v>8.9</v>
          </cell>
        </row>
        <row r="44">
          <cell r="A44">
            <v>71</v>
          </cell>
          <cell r="B44" t="str">
            <v xml:space="preserve">Enrocado </v>
          </cell>
          <cell r="C44" t="str">
            <v>m3</v>
          </cell>
          <cell r="D44">
            <v>1</v>
          </cell>
          <cell r="E44">
            <v>23.35</v>
          </cell>
          <cell r="G44">
            <v>5.76</v>
          </cell>
        </row>
        <row r="45">
          <cell r="A45">
            <v>72</v>
          </cell>
          <cell r="B45" t="str">
            <v>Excavación de zanjas de 0-2m a maquina</v>
          </cell>
          <cell r="C45" t="str">
            <v>m3</v>
          </cell>
          <cell r="D45">
            <v>1</v>
          </cell>
          <cell r="E45">
            <v>2.42</v>
          </cell>
          <cell r="G45">
            <v>221.17</v>
          </cell>
        </row>
        <row r="46">
          <cell r="A46">
            <v>73</v>
          </cell>
          <cell r="B46" t="str">
            <v>Excavación de zanjas de 2-4m a maquina</v>
          </cell>
          <cell r="C46" t="str">
            <v>m3</v>
          </cell>
          <cell r="D46">
            <v>1</v>
          </cell>
          <cell r="E46">
            <v>2.91</v>
          </cell>
          <cell r="G46">
            <v>10.53</v>
          </cell>
        </row>
        <row r="47">
          <cell r="A47">
            <v>74</v>
          </cell>
          <cell r="B47" t="str">
            <v>Excavación de zanjas de 4-6m a maquina</v>
          </cell>
          <cell r="C47" t="str">
            <v>m3</v>
          </cell>
          <cell r="D47">
            <v>1</v>
          </cell>
          <cell r="E47">
            <v>5.25</v>
          </cell>
          <cell r="G47">
            <v>24.71</v>
          </cell>
        </row>
        <row r="48">
          <cell r="A48">
            <v>75</v>
          </cell>
          <cell r="B48" t="str">
            <v>Excavación en fango (a maquina)</v>
          </cell>
          <cell r="C48" t="str">
            <v>m3</v>
          </cell>
          <cell r="D48">
            <v>1</v>
          </cell>
          <cell r="E48">
            <v>5.25</v>
          </cell>
          <cell r="G48">
            <v>11.02</v>
          </cell>
        </row>
        <row r="49">
          <cell r="A49">
            <v>76</v>
          </cell>
          <cell r="B49" t="str">
            <v>Desalojo de material pétreo de estructura existente 2 (tanque)</v>
          </cell>
          <cell r="C49" t="str">
            <v>m3</v>
          </cell>
          <cell r="D49">
            <v>1</v>
          </cell>
          <cell r="E49">
            <v>5.64</v>
          </cell>
          <cell r="G49">
            <v>2.11</v>
          </cell>
        </row>
        <row r="50">
          <cell r="A50">
            <v>77</v>
          </cell>
          <cell r="B50" t="str">
            <v>Excavación manual</v>
          </cell>
          <cell r="C50" t="str">
            <v>m3</v>
          </cell>
          <cell r="D50">
            <v>1</v>
          </cell>
          <cell r="E50">
            <v>6.29</v>
          </cell>
          <cell r="G50">
            <v>16.82</v>
          </cell>
        </row>
        <row r="51">
          <cell r="A51">
            <v>78</v>
          </cell>
          <cell r="B51" t="str">
            <v>Base clase 1B 1 1/2” 20cm incluye compactación y transporte</v>
          </cell>
          <cell r="C51" t="str">
            <v>M3</v>
          </cell>
          <cell r="D51">
            <v>1</v>
          </cell>
          <cell r="E51">
            <v>23.9</v>
          </cell>
          <cell r="G51">
            <v>10.99</v>
          </cell>
        </row>
        <row r="52">
          <cell r="A52">
            <v>79</v>
          </cell>
          <cell r="B52" t="str">
            <v>Excavación de zanjas de 0-2m a maquina en conglomerado incluye rasanteo</v>
          </cell>
          <cell r="C52" t="str">
            <v>m3</v>
          </cell>
          <cell r="D52">
            <v>1</v>
          </cell>
          <cell r="E52">
            <v>3.64</v>
          </cell>
          <cell r="G52">
            <v>14.15</v>
          </cell>
        </row>
        <row r="53">
          <cell r="A53">
            <v>80</v>
          </cell>
          <cell r="B53" t="str">
            <v>Excavación de zanjas de 2-4m a maquina en conglomerado incluye rasanteo</v>
          </cell>
          <cell r="C53" t="str">
            <v>m3</v>
          </cell>
          <cell r="D53">
            <v>1</v>
          </cell>
          <cell r="E53">
            <v>4.3600000000000003</v>
          </cell>
          <cell r="G53">
            <v>3.6</v>
          </cell>
        </row>
        <row r="54">
          <cell r="A54">
            <v>81</v>
          </cell>
          <cell r="B54" t="str">
            <v>Excavación de zanjas de 4-6m a maquina en conglomerado incluye rasanteo</v>
          </cell>
          <cell r="C54" t="str">
            <v>m3</v>
          </cell>
          <cell r="D54">
            <v>1</v>
          </cell>
          <cell r="E54">
            <v>7.88</v>
          </cell>
          <cell r="G54">
            <v>3.09</v>
          </cell>
        </row>
        <row r="55">
          <cell r="A55">
            <v>82</v>
          </cell>
          <cell r="B55" t="str">
            <v>Excavación de zanjas en roca con explosivos incluye rasanteo</v>
          </cell>
          <cell r="C55" t="str">
            <v>m3</v>
          </cell>
          <cell r="D55">
            <v>1</v>
          </cell>
          <cell r="E55">
            <v>28.7</v>
          </cell>
          <cell r="G55">
            <v>0.38</v>
          </cell>
        </row>
        <row r="56">
          <cell r="A56">
            <v>83</v>
          </cell>
          <cell r="B56" t="str">
            <v>Arena para filtros</v>
          </cell>
          <cell r="C56" t="str">
            <v>m3</v>
          </cell>
          <cell r="D56">
            <v>1</v>
          </cell>
          <cell r="E56">
            <v>35.17</v>
          </cell>
          <cell r="G56">
            <v>1.42</v>
          </cell>
        </row>
        <row r="57">
          <cell r="A57">
            <v>84</v>
          </cell>
          <cell r="B57" t="str">
            <v>Ripio para filtro</v>
          </cell>
          <cell r="C57" t="str">
            <v>m3</v>
          </cell>
          <cell r="D57">
            <v>1</v>
          </cell>
          <cell r="E57">
            <v>18.66</v>
          </cell>
          <cell r="G57">
            <v>11.36</v>
          </cell>
        </row>
        <row r="58">
          <cell r="A58">
            <v>85</v>
          </cell>
          <cell r="B58" t="str">
            <v xml:space="preserve">Desalojo de material de excavación </v>
          </cell>
          <cell r="C58" t="str">
            <v>m3-km</v>
          </cell>
          <cell r="D58">
            <v>1</v>
          </cell>
          <cell r="E58">
            <v>0.25</v>
          </cell>
          <cell r="G58">
            <v>24.2</v>
          </cell>
        </row>
        <row r="59">
          <cell r="A59">
            <v>86</v>
          </cell>
          <cell r="B59" t="str">
            <v>Relleno y retiro de piedra bola (solo mano de obra)</v>
          </cell>
          <cell r="C59" t="str">
            <v>m3</v>
          </cell>
          <cell r="D59">
            <v>1</v>
          </cell>
          <cell r="E59">
            <v>4.3499999999999996</v>
          </cell>
          <cell r="G59">
            <v>21.19</v>
          </cell>
        </row>
        <row r="60">
          <cell r="A60">
            <v>87</v>
          </cell>
          <cell r="B60" t="str">
            <v>Relleno compactado a máquina con material del sitio</v>
          </cell>
          <cell r="C60" t="str">
            <v>m3</v>
          </cell>
          <cell r="D60">
            <v>1</v>
          </cell>
          <cell r="E60">
            <v>5.27</v>
          </cell>
          <cell r="G60">
            <v>13.78</v>
          </cell>
        </row>
        <row r="61">
          <cell r="A61">
            <v>88</v>
          </cell>
          <cell r="B61" t="str">
            <v>Capa de cisco e=5cm para adoquinado</v>
          </cell>
          <cell r="C61" t="str">
            <v>m3</v>
          </cell>
          <cell r="D61">
            <v>1</v>
          </cell>
          <cell r="E61">
            <v>9.5399999999999991</v>
          </cell>
          <cell r="G61">
            <v>6.27</v>
          </cell>
        </row>
        <row r="62">
          <cell r="A62">
            <v>89</v>
          </cell>
          <cell r="B62" t="str">
            <v>Capa de rodadura para circulacion peatonal en puente</v>
          </cell>
          <cell r="C62" t="str">
            <v>m2</v>
          </cell>
          <cell r="D62">
            <v>1</v>
          </cell>
          <cell r="E62">
            <v>7.49</v>
          </cell>
          <cell r="G62">
            <v>5.67</v>
          </cell>
        </row>
        <row r="63">
          <cell r="A63">
            <v>90</v>
          </cell>
          <cell r="B63" t="str">
            <v>Acarreo manual de material petreo  sin vias de acceso</v>
          </cell>
          <cell r="C63" t="str">
            <v>m3</v>
          </cell>
          <cell r="D63">
            <v>1</v>
          </cell>
          <cell r="E63">
            <v>15.3</v>
          </cell>
          <cell r="G63">
            <v>18.29</v>
          </cell>
        </row>
        <row r="64">
          <cell r="A64">
            <v>91</v>
          </cell>
          <cell r="B64" t="str">
            <v>Conformación de talud</v>
          </cell>
          <cell r="C64" t="str">
            <v>m2</v>
          </cell>
          <cell r="D64">
            <v>1</v>
          </cell>
          <cell r="E64">
            <v>4.13</v>
          </cell>
          <cell r="G64">
            <v>7.32</v>
          </cell>
        </row>
        <row r="65">
          <cell r="A65">
            <v>92</v>
          </cell>
          <cell r="B65" t="str">
            <v>Material filtrante</v>
          </cell>
          <cell r="C65" t="str">
            <v>m3</v>
          </cell>
          <cell r="D65">
            <v>1</v>
          </cell>
          <cell r="E65">
            <v>14.51</v>
          </cell>
          <cell r="G65">
            <v>16.8</v>
          </cell>
        </row>
        <row r="66">
          <cell r="A66">
            <v>93</v>
          </cell>
          <cell r="B66" t="str">
            <v>Remocion de carpeta asfaltica H. asfaltico incluye desalojo E=5cm</v>
          </cell>
          <cell r="C66" t="str">
            <v>m2</v>
          </cell>
          <cell r="D66">
            <v>1</v>
          </cell>
          <cell r="E66">
            <v>3.68</v>
          </cell>
          <cell r="G66">
            <v>238.23</v>
          </cell>
        </row>
        <row r="67">
          <cell r="A67">
            <v>94</v>
          </cell>
          <cell r="B67" t="str">
            <v>Base clase 2 incluye compactacion y transporte</v>
          </cell>
          <cell r="C67" t="str">
            <v>m3</v>
          </cell>
          <cell r="D67">
            <v>1</v>
          </cell>
          <cell r="E67">
            <v>21.61</v>
          </cell>
          <cell r="G67">
            <v>2</v>
          </cell>
        </row>
        <row r="68">
          <cell r="A68">
            <v>95</v>
          </cell>
          <cell r="G68">
            <v>2.98</v>
          </cell>
        </row>
        <row r="69">
          <cell r="A69">
            <v>96</v>
          </cell>
          <cell r="G69">
            <v>2.98</v>
          </cell>
        </row>
        <row r="70">
          <cell r="A70">
            <v>97</v>
          </cell>
          <cell r="G70">
            <v>1.24</v>
          </cell>
        </row>
        <row r="71">
          <cell r="A71">
            <v>98</v>
          </cell>
          <cell r="G71">
            <v>98.28</v>
          </cell>
        </row>
        <row r="72">
          <cell r="A72">
            <v>99</v>
          </cell>
          <cell r="G72">
            <v>5.2</v>
          </cell>
        </row>
        <row r="73">
          <cell r="A73">
            <v>100</v>
          </cell>
          <cell r="G73">
            <v>57.43</v>
          </cell>
        </row>
        <row r="74">
          <cell r="A74">
            <v>101</v>
          </cell>
          <cell r="G74">
            <v>9.18</v>
          </cell>
        </row>
        <row r="75">
          <cell r="G75">
            <v>41.04</v>
          </cell>
        </row>
        <row r="76">
          <cell r="G76">
            <v>66.53</v>
          </cell>
        </row>
        <row r="77">
          <cell r="G77">
            <v>31.43</v>
          </cell>
        </row>
        <row r="78">
          <cell r="B78" t="str">
            <v xml:space="preserve">ESTRUCTURA   </v>
          </cell>
          <cell r="G78">
            <v>45.15</v>
          </cell>
        </row>
        <row r="79">
          <cell r="A79">
            <v>301</v>
          </cell>
          <cell r="B79" t="str">
            <v>Acero de refuerzo en varillas corrugadas fy=4200 kg/cm2 (provisión, conf y colocación)</v>
          </cell>
          <cell r="C79" t="str">
            <v>kg</v>
          </cell>
          <cell r="D79">
            <v>1</v>
          </cell>
          <cell r="E79">
            <v>1.89</v>
          </cell>
          <cell r="G79">
            <v>123.13</v>
          </cell>
        </row>
        <row r="80">
          <cell r="A80">
            <v>302</v>
          </cell>
          <cell r="B80" t="str">
            <v>Acero estructural (provisión y montaje)</v>
          </cell>
          <cell r="C80" t="str">
            <v>kg</v>
          </cell>
          <cell r="D80">
            <v>1</v>
          </cell>
          <cell r="E80">
            <v>3.99</v>
          </cell>
          <cell r="G80">
            <v>157.77000000000001</v>
          </cell>
        </row>
        <row r="81">
          <cell r="A81">
            <v>303</v>
          </cell>
          <cell r="B81" t="str">
            <v>Alfeizer bajo ventana F`c=210kg/cm2 incluye acero de refuerzo</v>
          </cell>
          <cell r="C81" t="str">
            <v>m</v>
          </cell>
          <cell r="D81">
            <v>1</v>
          </cell>
          <cell r="E81">
            <v>13.59</v>
          </cell>
          <cell r="G81">
            <v>99.46</v>
          </cell>
        </row>
        <row r="82">
          <cell r="A82">
            <v>304</v>
          </cell>
          <cell r="B82" t="str">
            <v>Borde de losa en hormigón 210kg/cm2 bajo antepecho</v>
          </cell>
          <cell r="C82" t="str">
            <v>m</v>
          </cell>
          <cell r="D82">
            <v>1</v>
          </cell>
          <cell r="E82">
            <v>16.57</v>
          </cell>
          <cell r="G82">
            <v>25.4</v>
          </cell>
        </row>
        <row r="83">
          <cell r="A83">
            <v>305</v>
          </cell>
          <cell r="B83" t="str">
            <v>Columnetas 10 x 20 cm (2Ø 10 + 1Ø8 c/20 cm.)</v>
          </cell>
          <cell r="C83" t="str">
            <v>m</v>
          </cell>
          <cell r="D83">
            <v>1</v>
          </cell>
          <cell r="E83">
            <v>15.91</v>
          </cell>
          <cell r="G83">
            <v>9.59</v>
          </cell>
        </row>
        <row r="84">
          <cell r="A84">
            <v>306</v>
          </cell>
          <cell r="B84" t="str">
            <v>Dinteles 10 x 20 cm (2Ø 10 + 1Ø8 c/20 cm.)</v>
          </cell>
          <cell r="C84" t="str">
            <v>m</v>
          </cell>
          <cell r="D84">
            <v>1</v>
          </cell>
          <cell r="E84">
            <v>15.91</v>
          </cell>
          <cell r="G84">
            <v>227.42</v>
          </cell>
        </row>
        <row r="85">
          <cell r="A85">
            <v>307</v>
          </cell>
          <cell r="B85" t="str">
            <v>Alivianamiento para losa de 15cm</v>
          </cell>
          <cell r="C85" t="str">
            <v>u</v>
          </cell>
          <cell r="D85">
            <v>1</v>
          </cell>
          <cell r="E85">
            <v>0.38</v>
          </cell>
          <cell r="G85">
            <v>7.68</v>
          </cell>
        </row>
        <row r="86">
          <cell r="A86">
            <v>308</v>
          </cell>
          <cell r="B86" t="str">
            <v>Alivianamiento para losa de 20cm</v>
          </cell>
          <cell r="C86" t="str">
            <v>u</v>
          </cell>
          <cell r="D86">
            <v>1</v>
          </cell>
          <cell r="E86">
            <v>0.46</v>
          </cell>
          <cell r="G86">
            <v>14.56</v>
          </cell>
        </row>
        <row r="87">
          <cell r="A87">
            <v>309</v>
          </cell>
          <cell r="B87" t="str">
            <v>Alivianamiento para losa de 25cm</v>
          </cell>
          <cell r="C87" t="str">
            <v>u</v>
          </cell>
          <cell r="D87">
            <v>1</v>
          </cell>
          <cell r="E87">
            <v>0.56000000000000005</v>
          </cell>
          <cell r="G87">
            <v>7.42</v>
          </cell>
        </row>
        <row r="88">
          <cell r="A88">
            <v>310</v>
          </cell>
          <cell r="B88" t="str">
            <v>Hormigón ciclópeo  f 'c= 180 kg/cm2 (Inc. Encofrado)H.S 60% P. 40%</v>
          </cell>
          <cell r="C88" t="str">
            <v>m3</v>
          </cell>
          <cell r="D88">
            <v>1</v>
          </cell>
          <cell r="E88">
            <v>97.38</v>
          </cell>
          <cell r="G88">
            <v>9.7799999999999994</v>
          </cell>
        </row>
        <row r="89">
          <cell r="A89">
            <v>311</v>
          </cell>
          <cell r="B89" t="str">
            <v>Hormigón para cisterna f´c=240kg/cm2 Inc. Encofrado</v>
          </cell>
          <cell r="C89" t="str">
            <v>m3</v>
          </cell>
          <cell r="D89">
            <v>1</v>
          </cell>
          <cell r="E89">
            <v>233.43</v>
          </cell>
          <cell r="G89">
            <v>15.24</v>
          </cell>
        </row>
        <row r="90">
          <cell r="A90">
            <v>312</v>
          </cell>
          <cell r="B90" t="str">
            <v>Hormigón premezclado f'c=240Kg/cm2 (Incluye Encofrado) cadenas</v>
          </cell>
          <cell r="C90" t="str">
            <v>m3</v>
          </cell>
          <cell r="D90">
            <v>1</v>
          </cell>
          <cell r="E90">
            <v>169.91</v>
          </cell>
          <cell r="G90">
            <v>43.23</v>
          </cell>
        </row>
        <row r="91">
          <cell r="A91">
            <v>313</v>
          </cell>
          <cell r="B91" t="str">
            <v>Hormigón premezclado f'c=240Kg/cm2 (Incluye Encofrado) en columnas</v>
          </cell>
          <cell r="C91" t="str">
            <v>m3</v>
          </cell>
          <cell r="D91">
            <v>1</v>
          </cell>
          <cell r="E91">
            <v>195.71</v>
          </cell>
          <cell r="G91">
            <v>4.5199999999999996</v>
          </cell>
        </row>
        <row r="92">
          <cell r="A92">
            <v>314</v>
          </cell>
          <cell r="B92" t="str">
            <v xml:space="preserve">Hormigón premezclado f'c=240Kg/cm2 (Incluye Encofrado) losa </v>
          </cell>
          <cell r="C92" t="str">
            <v>m3</v>
          </cell>
          <cell r="D92">
            <v>1</v>
          </cell>
          <cell r="E92">
            <v>185</v>
          </cell>
          <cell r="G92">
            <v>16.57</v>
          </cell>
        </row>
        <row r="93">
          <cell r="A93">
            <v>315</v>
          </cell>
          <cell r="B93" t="str">
            <v>Hormigón premezclado f'c=240Kg/cm2 (Incluye Encofrado) muros</v>
          </cell>
          <cell r="C93" t="str">
            <v>m3</v>
          </cell>
          <cell r="D93">
            <v>1</v>
          </cell>
          <cell r="E93">
            <v>191.36</v>
          </cell>
          <cell r="G93">
            <v>54.21</v>
          </cell>
        </row>
        <row r="94">
          <cell r="A94">
            <v>316</v>
          </cell>
          <cell r="B94" t="str">
            <v>Hormigón premezclado f'c=240Kg/cm2 (Incluye Encofrado) vigas</v>
          </cell>
          <cell r="C94" t="str">
            <v>m3</v>
          </cell>
          <cell r="D94">
            <v>1</v>
          </cell>
          <cell r="E94">
            <v>184.41</v>
          </cell>
          <cell r="G94">
            <v>47.77</v>
          </cell>
        </row>
        <row r="95">
          <cell r="A95">
            <v>317</v>
          </cell>
          <cell r="B95" t="str">
            <v>Hormigón simple en cadena de f´c= 210 kg/cm2 Inc. Encofrado</v>
          </cell>
          <cell r="C95" t="str">
            <v>m3</v>
          </cell>
          <cell r="D95">
            <v>1</v>
          </cell>
          <cell r="E95">
            <v>174.08</v>
          </cell>
          <cell r="G95">
            <v>15.05</v>
          </cell>
        </row>
        <row r="96">
          <cell r="A96">
            <v>318</v>
          </cell>
          <cell r="B96" t="str">
            <v>Hormigón Simple en cadenas  f 'c= 240 kg/cm2 (Inc. Encofrado)</v>
          </cell>
          <cell r="C96" t="str">
            <v>m3</v>
          </cell>
          <cell r="D96">
            <v>1</v>
          </cell>
          <cell r="E96">
            <v>182.68</v>
          </cell>
          <cell r="G96">
            <v>26.55</v>
          </cell>
        </row>
        <row r="97">
          <cell r="A97">
            <v>319</v>
          </cell>
          <cell r="B97" t="str">
            <v>Hormigón simple en columna de f´c= 210 kg/cm2  Inc. Encofrado</v>
          </cell>
          <cell r="C97" t="str">
            <v>m3</v>
          </cell>
          <cell r="D97">
            <v>1</v>
          </cell>
          <cell r="E97">
            <v>201.67</v>
          </cell>
          <cell r="G97">
            <v>2.11</v>
          </cell>
        </row>
        <row r="98">
          <cell r="A98">
            <v>320</v>
          </cell>
          <cell r="B98" t="str">
            <v>Hormigón Simple en columnas f 'c= 240 kg/cm2 (Inc. Encofrado)</v>
          </cell>
          <cell r="C98" t="str">
            <v>m3</v>
          </cell>
          <cell r="D98">
            <v>1</v>
          </cell>
          <cell r="E98">
            <v>211.47</v>
          </cell>
          <cell r="G98">
            <v>3.08</v>
          </cell>
        </row>
        <row r="99">
          <cell r="A99">
            <v>321</v>
          </cell>
          <cell r="B99" t="str">
            <v>Hormigón simple en escalera F´c=240kg/cm2 (incluye encofrado)</v>
          </cell>
          <cell r="C99" t="str">
            <v>m3</v>
          </cell>
          <cell r="D99">
            <v>1</v>
          </cell>
          <cell r="E99">
            <v>233.08</v>
          </cell>
          <cell r="G99">
            <v>4.2699999999999996</v>
          </cell>
        </row>
        <row r="100">
          <cell r="A100">
            <v>322</v>
          </cell>
          <cell r="B100" t="str">
            <v>Hormigón Simple en losa  f 'c= 240 kg/cm2 (Inc. Encofrado)</v>
          </cell>
          <cell r="C100" t="str">
            <v>m3</v>
          </cell>
          <cell r="D100">
            <v>1</v>
          </cell>
          <cell r="E100">
            <v>213.27</v>
          </cell>
          <cell r="G100">
            <v>4.43</v>
          </cell>
        </row>
        <row r="101">
          <cell r="A101">
            <v>323</v>
          </cell>
          <cell r="B101" t="str">
            <v>Hormigón simple en losa f´c= 210 kg/cm2 Inc. Encofrado</v>
          </cell>
          <cell r="C101" t="str">
            <v>m3</v>
          </cell>
          <cell r="D101">
            <v>1</v>
          </cell>
          <cell r="E101">
            <v>204.67</v>
          </cell>
          <cell r="G101">
            <v>16.53</v>
          </cell>
        </row>
        <row r="102">
          <cell r="A102">
            <v>324</v>
          </cell>
          <cell r="B102" t="str">
            <v>Hormigón Simple en muros  F 'c= 240 kg/cm2 incluye encofrado</v>
          </cell>
          <cell r="C102" t="str">
            <v>m3</v>
          </cell>
          <cell r="D102">
            <v>1</v>
          </cell>
          <cell r="E102">
            <v>206.52</v>
          </cell>
          <cell r="G102">
            <v>21.47</v>
          </cell>
        </row>
        <row r="103">
          <cell r="A103">
            <v>325</v>
          </cell>
          <cell r="B103" t="str">
            <v>Hormigón simple en plinto de f´c= 210 kg/cm2 Inc. Encofrado</v>
          </cell>
          <cell r="C103" t="str">
            <v>m3</v>
          </cell>
          <cell r="D103">
            <v>1</v>
          </cell>
          <cell r="E103">
            <v>151.72</v>
          </cell>
          <cell r="G103">
            <v>12.54</v>
          </cell>
        </row>
        <row r="104">
          <cell r="A104">
            <v>326</v>
          </cell>
          <cell r="B104" t="str">
            <v>Hormigón Simple en plintos f 'c= 240 kg/cm2 (Inc. Encofrado)</v>
          </cell>
          <cell r="C104" t="str">
            <v>m3</v>
          </cell>
          <cell r="D104">
            <v>1</v>
          </cell>
          <cell r="E104">
            <v>159.63999999999999</v>
          </cell>
          <cell r="G104">
            <v>2.23</v>
          </cell>
        </row>
        <row r="105">
          <cell r="A105">
            <v>327</v>
          </cell>
          <cell r="B105" t="str">
            <v>Hormigón Simple en Replantillo  f 'c= 140 kg/cm2</v>
          </cell>
          <cell r="C105" t="str">
            <v>m3</v>
          </cell>
          <cell r="D105">
            <v>1</v>
          </cell>
          <cell r="E105">
            <v>94.69</v>
          </cell>
          <cell r="G105">
            <v>121.69</v>
          </cell>
        </row>
        <row r="106">
          <cell r="A106">
            <v>328</v>
          </cell>
          <cell r="B106" t="str">
            <v>Hormigón Simple en replantillo  H.S 180  kg/cm2</v>
          </cell>
          <cell r="C106" t="str">
            <v>m3</v>
          </cell>
          <cell r="D106">
            <v>1</v>
          </cell>
          <cell r="E106">
            <v>113.51</v>
          </cell>
          <cell r="G106">
            <v>25.99</v>
          </cell>
        </row>
        <row r="107">
          <cell r="A107">
            <v>329</v>
          </cell>
          <cell r="B107" t="str">
            <v>Hormigón simple en viga de f´c= 210 kg/cm2 Inc. Encofrado</v>
          </cell>
          <cell r="C107" t="str">
            <v>m3</v>
          </cell>
          <cell r="D107">
            <v>1</v>
          </cell>
          <cell r="E107">
            <v>205.6</v>
          </cell>
          <cell r="G107">
            <v>71.400000000000006</v>
          </cell>
        </row>
        <row r="108">
          <cell r="A108">
            <v>330</v>
          </cell>
          <cell r="B108" t="str">
            <v>Hormigón Simple en vigas  f 'c= 240 kg/cm2 incluye encofrado</v>
          </cell>
          <cell r="C108" t="str">
            <v>m3</v>
          </cell>
          <cell r="D108">
            <v>1</v>
          </cell>
          <cell r="E108">
            <v>214.2</v>
          </cell>
          <cell r="G108">
            <v>39.880000000000003</v>
          </cell>
        </row>
        <row r="109">
          <cell r="A109">
            <v>331</v>
          </cell>
          <cell r="B109" t="str">
            <v>Hormigón Simple en vigas de cimentación F 'c= 240 kg/cm2 incluye encofrado</v>
          </cell>
          <cell r="C109" t="str">
            <v>m3</v>
          </cell>
          <cell r="D109">
            <v>1</v>
          </cell>
          <cell r="E109">
            <v>207.2</v>
          </cell>
          <cell r="G109">
            <v>75.25</v>
          </cell>
        </row>
        <row r="110">
          <cell r="A110">
            <v>332</v>
          </cell>
          <cell r="B110" t="str">
            <v>Malla electrosoldada R-283 (6.10)</v>
          </cell>
          <cell r="C110" t="str">
            <v>m2</v>
          </cell>
          <cell r="D110">
            <v>1</v>
          </cell>
          <cell r="E110">
            <v>7.46</v>
          </cell>
          <cell r="G110">
            <v>51.22</v>
          </cell>
        </row>
        <row r="111">
          <cell r="A111">
            <v>333</v>
          </cell>
          <cell r="B111" t="str">
            <v>Malla electrosoldada R-131 (5.15)</v>
          </cell>
          <cell r="C111" t="str">
            <v>m2</v>
          </cell>
          <cell r="D111">
            <v>1</v>
          </cell>
          <cell r="E111">
            <v>4.07</v>
          </cell>
          <cell r="G111">
            <v>16.59</v>
          </cell>
        </row>
        <row r="112">
          <cell r="A112">
            <v>334</v>
          </cell>
          <cell r="B112" t="str">
            <v>Malla electrosoldada R-188 (6.15)</v>
          </cell>
          <cell r="C112" t="str">
            <v>m2</v>
          </cell>
          <cell r="D112">
            <v>1</v>
          </cell>
          <cell r="E112">
            <v>5.41</v>
          </cell>
          <cell r="G112">
            <v>13.89</v>
          </cell>
        </row>
        <row r="113">
          <cell r="A113">
            <v>335</v>
          </cell>
          <cell r="B113" t="str">
            <v>Malla electrosoldada</v>
          </cell>
          <cell r="C113" t="str">
            <v>kg</v>
          </cell>
          <cell r="D113">
            <v>1</v>
          </cell>
          <cell r="E113">
            <v>1.97</v>
          </cell>
          <cell r="G113">
            <v>7.32</v>
          </cell>
        </row>
        <row r="114">
          <cell r="A114">
            <v>336</v>
          </cell>
          <cell r="B114" t="str">
            <v>Mesón de hormigón armado</v>
          </cell>
          <cell r="C114" t="str">
            <v>m</v>
          </cell>
          <cell r="D114">
            <v>1</v>
          </cell>
          <cell r="E114">
            <v>24.69</v>
          </cell>
          <cell r="G114">
            <v>5.85</v>
          </cell>
        </row>
        <row r="115">
          <cell r="A115">
            <v>337</v>
          </cell>
          <cell r="B115" t="str">
            <v>Pozo de ascensor de hormigón f´c=280 kg/cm2 (incluye encofrado)</v>
          </cell>
          <cell r="C115" t="str">
            <v>m3</v>
          </cell>
          <cell r="D115">
            <v>1</v>
          </cell>
          <cell r="E115">
            <v>254.64</v>
          </cell>
          <cell r="G115">
            <v>1.64</v>
          </cell>
        </row>
        <row r="116">
          <cell r="A116">
            <v>338</v>
          </cell>
          <cell r="B116" t="str">
            <v>Pata para mesones</v>
          </cell>
          <cell r="C116" t="str">
            <v>u</v>
          </cell>
          <cell r="D116">
            <v>1</v>
          </cell>
          <cell r="E116">
            <v>6.5</v>
          </cell>
          <cell r="G116">
            <v>0.62</v>
          </cell>
        </row>
        <row r="117">
          <cell r="A117">
            <v>339</v>
          </cell>
          <cell r="B117" t="str">
            <v>Malla electrosoldada 15x15x4mm</v>
          </cell>
          <cell r="C117" t="str">
            <v>m2</v>
          </cell>
          <cell r="D117">
            <v>1</v>
          </cell>
          <cell r="E117">
            <v>2.91</v>
          </cell>
          <cell r="G117">
            <v>90.83</v>
          </cell>
        </row>
        <row r="118">
          <cell r="A118">
            <v>340</v>
          </cell>
          <cell r="B118" t="str">
            <v>Hormigón Simple en muros  F 'c= 210 kg/cm2 incluye encofrado</v>
          </cell>
          <cell r="C118" t="str">
            <v>m3</v>
          </cell>
          <cell r="D118">
            <v>1</v>
          </cell>
          <cell r="E118">
            <v>193.02</v>
          </cell>
          <cell r="G118">
            <v>13.07</v>
          </cell>
        </row>
        <row r="119">
          <cell r="A119">
            <v>341</v>
          </cell>
          <cell r="B119" t="str">
            <v>Hormigón armado en Dinteles F´c=210kg/cm2 15 x 10 cm x1,20m(2Ø 12 + 1Ø8 c/20 cm.)</v>
          </cell>
          <cell r="C119" t="str">
            <v>u</v>
          </cell>
          <cell r="D119">
            <v>1</v>
          </cell>
          <cell r="E119">
            <v>11.88</v>
          </cell>
          <cell r="G119">
            <v>0.56999999999999995</v>
          </cell>
        </row>
        <row r="120">
          <cell r="A120">
            <v>342</v>
          </cell>
          <cell r="B120" t="str">
            <v>Hormigón armado en riostras F´c=210kg/cm2 15 x 10 cm (2Ø 12 + 1Ø8 c/20 cm.)</v>
          </cell>
          <cell r="C120" t="str">
            <v>m</v>
          </cell>
          <cell r="D120">
            <v>1</v>
          </cell>
          <cell r="E120">
            <v>12.47</v>
          </cell>
          <cell r="G120">
            <v>1.1200000000000001</v>
          </cell>
        </row>
        <row r="121">
          <cell r="A121">
            <v>343</v>
          </cell>
          <cell r="B121" t="str">
            <v>Malla electrosoldada M (10.15)</v>
          </cell>
          <cell r="C121" t="str">
            <v>m2</v>
          </cell>
          <cell r="D121">
            <v>1</v>
          </cell>
          <cell r="E121">
            <v>13.5</v>
          </cell>
          <cell r="G121">
            <v>1.41</v>
          </cell>
        </row>
        <row r="122">
          <cell r="A122">
            <v>344</v>
          </cell>
          <cell r="B122" t="str">
            <v>Placa metálica de 6mm</v>
          </cell>
          <cell r="C122" t="str">
            <v>u</v>
          </cell>
          <cell r="D122">
            <v>1</v>
          </cell>
          <cell r="E122">
            <v>19.46</v>
          </cell>
          <cell r="G122">
            <v>2.56</v>
          </cell>
        </row>
        <row r="123">
          <cell r="A123">
            <v>345</v>
          </cell>
          <cell r="B123" t="str">
            <v>Estructura de madera según detalle</v>
          </cell>
          <cell r="C123" t="str">
            <v>m2</v>
          </cell>
          <cell r="D123">
            <v>1</v>
          </cell>
          <cell r="E123">
            <v>12.03</v>
          </cell>
          <cell r="G123">
            <v>1.42</v>
          </cell>
        </row>
        <row r="124">
          <cell r="A124">
            <v>346</v>
          </cell>
          <cell r="B124" t="str">
            <v>Placa colaborante DECK metálico 0,65mm</v>
          </cell>
          <cell r="C124" t="str">
            <v>m2</v>
          </cell>
          <cell r="D124">
            <v>1</v>
          </cell>
          <cell r="E124">
            <v>16.98</v>
          </cell>
          <cell r="G124">
            <v>2.3199999999999998</v>
          </cell>
        </row>
        <row r="125">
          <cell r="A125">
            <v>347</v>
          </cell>
          <cell r="B125" t="str">
            <v>Placa colaborante DECK metálico 0,75mm</v>
          </cell>
          <cell r="C125" t="str">
            <v>m2</v>
          </cell>
          <cell r="D125">
            <v>1</v>
          </cell>
          <cell r="E125">
            <v>22.79</v>
          </cell>
          <cell r="G125">
            <v>1.7</v>
          </cell>
        </row>
        <row r="126">
          <cell r="A126">
            <v>348</v>
          </cell>
          <cell r="B126" t="str">
            <v>Malla electrosoldada M (8.15)</v>
          </cell>
          <cell r="C126" t="str">
            <v>m2</v>
          </cell>
          <cell r="D126">
            <v>1</v>
          </cell>
          <cell r="E126">
            <v>8.9600000000000009</v>
          </cell>
          <cell r="G126">
            <v>4.42</v>
          </cell>
        </row>
        <row r="127">
          <cell r="A127">
            <v>349</v>
          </cell>
          <cell r="B127" t="str">
            <v>Hormigón Simple en losa Cimentacion o con DECK f 'c= 240 kg/cm2 (Encofrado lateral)</v>
          </cell>
          <cell r="C127" t="str">
            <v>m3</v>
          </cell>
          <cell r="D127">
            <v>1</v>
          </cell>
          <cell r="E127">
            <v>163.38</v>
          </cell>
          <cell r="G127">
            <v>228.1</v>
          </cell>
        </row>
        <row r="128">
          <cell r="A128">
            <v>350</v>
          </cell>
          <cell r="B128" t="str">
            <v>Vigas de madera colorado contra polilla</v>
          </cell>
          <cell r="C128" t="str">
            <v>m</v>
          </cell>
          <cell r="D128">
            <v>1</v>
          </cell>
          <cell r="E128">
            <v>11.84</v>
          </cell>
          <cell r="G128">
            <v>5.28</v>
          </cell>
        </row>
        <row r="129">
          <cell r="A129">
            <v>351</v>
          </cell>
          <cell r="B129" t="str">
            <v>Rampas peatonales con malla R-64 espesor 8mm</v>
          </cell>
          <cell r="C129" t="str">
            <v>m2</v>
          </cell>
          <cell r="D129">
            <v>1</v>
          </cell>
          <cell r="E129">
            <v>24.03</v>
          </cell>
          <cell r="G129">
            <v>39.07</v>
          </cell>
        </row>
        <row r="130">
          <cell r="A130">
            <v>352</v>
          </cell>
          <cell r="B130" t="str">
            <v>malla M 3,5 15 (6.25x2,40)</v>
          </cell>
          <cell r="C130" t="str">
            <v>m2</v>
          </cell>
          <cell r="D130">
            <v>1</v>
          </cell>
          <cell r="E130">
            <v>2.19</v>
          </cell>
          <cell r="G130">
            <v>68.33</v>
          </cell>
        </row>
        <row r="131">
          <cell r="A131">
            <v>353</v>
          </cell>
          <cell r="B131" t="str">
            <v>Hormigón simple en escalera F´c=210kg/cm2 (incluye encofrado)</v>
          </cell>
          <cell r="C131" t="str">
            <v>m3</v>
          </cell>
          <cell r="D131">
            <v>1</v>
          </cell>
          <cell r="E131">
            <v>224.47</v>
          </cell>
          <cell r="G131">
            <v>10.37</v>
          </cell>
        </row>
        <row r="132">
          <cell r="A132">
            <v>354</v>
          </cell>
          <cell r="B132" t="str">
            <v>Hormigón armado estructura de templete cívico incluye. Tubo y polea</v>
          </cell>
          <cell r="C132" t="str">
            <v>u</v>
          </cell>
          <cell r="D132">
            <v>1</v>
          </cell>
          <cell r="E132">
            <v>528.69000000000005</v>
          </cell>
          <cell r="G132">
            <v>261.7</v>
          </cell>
        </row>
        <row r="133">
          <cell r="A133">
            <v>355</v>
          </cell>
          <cell r="B133" t="str">
            <v>Entramado de bambú tecnificado en cubierta</v>
          </cell>
          <cell r="C133" t="str">
            <v>m2</v>
          </cell>
          <cell r="D133">
            <v>1</v>
          </cell>
          <cell r="E133">
            <v>26.5</v>
          </cell>
          <cell r="G133">
            <v>23.21</v>
          </cell>
        </row>
        <row r="134">
          <cell r="A134">
            <v>356</v>
          </cell>
          <cell r="B134" t="str">
            <v>Empernado galvanizado en estructura</v>
          </cell>
          <cell r="C134" t="str">
            <v>u</v>
          </cell>
          <cell r="D134">
            <v>1</v>
          </cell>
          <cell r="E134">
            <v>2.58</v>
          </cell>
          <cell r="G134">
            <v>14.89</v>
          </cell>
        </row>
        <row r="135">
          <cell r="A135">
            <v>357</v>
          </cell>
          <cell r="B135" t="str">
            <v>Junta estructural de construcción</v>
          </cell>
          <cell r="C135" t="str">
            <v>m</v>
          </cell>
          <cell r="D135">
            <v>1</v>
          </cell>
          <cell r="E135">
            <v>10.19</v>
          </cell>
          <cell r="G135">
            <v>7.12</v>
          </cell>
        </row>
        <row r="136">
          <cell r="A136">
            <v>358</v>
          </cell>
          <cell r="B136" t="str">
            <v>Hormigón Simple en vigas de cimentación F 'c= 210 kg/cm2 incluye encofrado</v>
          </cell>
          <cell r="C136" t="str">
            <v>M3</v>
          </cell>
          <cell r="D136">
            <v>1</v>
          </cell>
          <cell r="E136">
            <v>198.6</v>
          </cell>
          <cell r="G136">
            <v>7.78</v>
          </cell>
        </row>
        <row r="137">
          <cell r="A137">
            <v>359</v>
          </cell>
          <cell r="B137" t="str">
            <v>Malla de alambre galvanizada en estructura</v>
          </cell>
          <cell r="C137" t="str">
            <v>m2</v>
          </cell>
          <cell r="D137">
            <v>1</v>
          </cell>
          <cell r="E137">
            <v>5.65</v>
          </cell>
          <cell r="G137">
            <v>4.0999999999999996</v>
          </cell>
        </row>
        <row r="138">
          <cell r="A138">
            <v>360</v>
          </cell>
          <cell r="B138" t="str">
            <v>Casetón plástico recuperable (15 veces) 40x40x15 cms.</v>
          </cell>
          <cell r="C138" t="str">
            <v>u</v>
          </cell>
          <cell r="D138">
            <v>1</v>
          </cell>
          <cell r="E138">
            <v>0.89</v>
          </cell>
          <cell r="G138">
            <v>8.93</v>
          </cell>
        </row>
        <row r="139">
          <cell r="A139">
            <v>361</v>
          </cell>
          <cell r="B139" t="str">
            <v>Anclaje con epóxido para diafragma ø10, perforación 12mm</v>
          </cell>
          <cell r="C139" t="str">
            <v>u</v>
          </cell>
          <cell r="D139">
            <v>1</v>
          </cell>
          <cell r="E139">
            <v>0.49</v>
          </cell>
          <cell r="G139">
            <v>4.5199999999999996</v>
          </cell>
        </row>
        <row r="140">
          <cell r="A140">
            <v>362</v>
          </cell>
          <cell r="B140" t="str">
            <v>Hormigón Simple en plintos f 'c= 280 kg/cm2 (Inc. Encofrado)</v>
          </cell>
          <cell r="C140" t="str">
            <v>m3</v>
          </cell>
          <cell r="D140">
            <v>1</v>
          </cell>
          <cell r="E140">
            <v>177.29</v>
          </cell>
          <cell r="G140">
            <v>4.45</v>
          </cell>
        </row>
        <row r="141">
          <cell r="A141">
            <v>363</v>
          </cell>
          <cell r="B141" t="str">
            <v>Hormigón Simple en cadenas  f 'c= 280 kg/cm2 (Inc. Encofrado)</v>
          </cell>
          <cell r="C141" t="str">
            <v>m3</v>
          </cell>
          <cell r="D141">
            <v>1</v>
          </cell>
          <cell r="E141">
            <v>189.71</v>
          </cell>
          <cell r="G141">
            <v>7.5</v>
          </cell>
        </row>
        <row r="142">
          <cell r="A142">
            <v>364</v>
          </cell>
          <cell r="B142" t="str">
            <v>Hormigón simple en columna de f´c= 280 kg/cm2  Inc. Encofrado</v>
          </cell>
          <cell r="C142" t="str">
            <v>m3</v>
          </cell>
          <cell r="D142">
            <v>1</v>
          </cell>
          <cell r="E142">
            <v>228.56</v>
          </cell>
          <cell r="G142">
            <v>34.21</v>
          </cell>
        </row>
        <row r="143">
          <cell r="A143">
            <v>365</v>
          </cell>
          <cell r="B143" t="str">
            <v>Hormigón Simple en vigas  f 'c= 280 kg/cm2 incluye encofrado</v>
          </cell>
          <cell r="C143" t="str">
            <v>m3</v>
          </cell>
          <cell r="D143">
            <v>1</v>
          </cell>
          <cell r="E143">
            <v>208.2</v>
          </cell>
          <cell r="G143">
            <v>20.59</v>
          </cell>
        </row>
        <row r="144">
          <cell r="A144">
            <v>366</v>
          </cell>
          <cell r="B144" t="str">
            <v>Losa pretensada doble T F´c=400Kg/cm2 e=6cm incluye montaje</v>
          </cell>
          <cell r="C144" t="str">
            <v>m2</v>
          </cell>
          <cell r="D144">
            <v>1</v>
          </cell>
          <cell r="E144">
            <v>73.08</v>
          </cell>
          <cell r="G144">
            <v>20.73</v>
          </cell>
        </row>
        <row r="145">
          <cell r="A145">
            <v>367</v>
          </cell>
          <cell r="B145" t="str">
            <v>Topping en cubierta f´c=280kg/cm2 e=6cm incluye encofrado</v>
          </cell>
          <cell r="C145" t="str">
            <v>m2</v>
          </cell>
          <cell r="D145">
            <v>1</v>
          </cell>
          <cell r="E145">
            <v>10.1</v>
          </cell>
          <cell r="G145">
            <v>9.6999999999999993</v>
          </cell>
        </row>
        <row r="146">
          <cell r="A146">
            <v>368</v>
          </cell>
          <cell r="B146" t="str">
            <v>Malla electrosoldada R-131 (5.5-15)</v>
          </cell>
          <cell r="C146" t="str">
            <v>m2</v>
          </cell>
          <cell r="D146">
            <v>1</v>
          </cell>
          <cell r="E146">
            <v>4.58</v>
          </cell>
          <cell r="G146">
            <v>15.9</v>
          </cell>
        </row>
        <row r="147">
          <cell r="A147">
            <v>369</v>
          </cell>
          <cell r="B147" t="str">
            <v>Hormigón Simple en losa maciza f 'c= 280 kg/cm2 (Inc. Encofrado)</v>
          </cell>
          <cell r="C147" t="str">
            <v>m3</v>
          </cell>
          <cell r="D147">
            <v>1</v>
          </cell>
          <cell r="E147">
            <v>237.75</v>
          </cell>
          <cell r="G147">
            <v>23.15</v>
          </cell>
        </row>
        <row r="148">
          <cell r="A148">
            <v>370</v>
          </cell>
          <cell r="B148" t="str">
            <v>Hormigón Simple en losa  f 'c= 240 kg/cm2 ( Encofrado lateral)</v>
          </cell>
          <cell r="C148" t="str">
            <v>m3</v>
          </cell>
          <cell r="D148">
            <v>1</v>
          </cell>
          <cell r="E148">
            <v>144.15</v>
          </cell>
          <cell r="G148">
            <v>142.4</v>
          </cell>
        </row>
        <row r="149">
          <cell r="A149">
            <v>371</v>
          </cell>
          <cell r="B149" t="str">
            <v>Hormigón simple en losa f´c= 210 kg/cm2  Encofrado lateral</v>
          </cell>
          <cell r="C149" t="str">
            <v>m3</v>
          </cell>
          <cell r="D149">
            <v>1</v>
          </cell>
          <cell r="E149">
            <v>131.25</v>
          </cell>
          <cell r="G149">
            <v>209.87</v>
          </cell>
        </row>
        <row r="150">
          <cell r="A150">
            <v>372</v>
          </cell>
          <cell r="B150" t="str">
            <v xml:space="preserve">Hormigón simple en base tanques de f´c= 210 kg/cm2 </v>
          </cell>
          <cell r="C150" t="str">
            <v>m3</v>
          </cell>
          <cell r="D150">
            <v>1</v>
          </cell>
          <cell r="E150">
            <v>127.8</v>
          </cell>
          <cell r="G150">
            <v>18.53</v>
          </cell>
        </row>
        <row r="151">
          <cell r="A151">
            <v>373</v>
          </cell>
          <cell r="B151" t="str">
            <v xml:space="preserve">Hormigón simple en plataforma base de f´c= 210 kg/cm2 </v>
          </cell>
          <cell r="C151" t="str">
            <v>m3</v>
          </cell>
          <cell r="D151">
            <v>1</v>
          </cell>
          <cell r="E151">
            <v>141.26</v>
          </cell>
          <cell r="G151">
            <v>70.150000000000006</v>
          </cell>
        </row>
        <row r="152">
          <cell r="A152">
            <v>374</v>
          </cell>
          <cell r="B152" t="str">
            <v>Muro de gaviones calibre No. 12</v>
          </cell>
          <cell r="C152" t="str">
            <v>m3</v>
          </cell>
          <cell r="D152">
            <v>1</v>
          </cell>
          <cell r="E152">
            <v>79.599999999999994</v>
          </cell>
          <cell r="G152">
            <v>1.1000000000000001</v>
          </cell>
        </row>
        <row r="153">
          <cell r="A153">
            <v>375</v>
          </cell>
          <cell r="B153" t="str">
            <v>Junta de construcción con espumafón</v>
          </cell>
          <cell r="C153" t="str">
            <v>m2</v>
          </cell>
          <cell r="D153">
            <v>1</v>
          </cell>
          <cell r="E153">
            <v>3.94</v>
          </cell>
          <cell r="G153">
            <v>1.86</v>
          </cell>
        </row>
        <row r="154">
          <cell r="A154">
            <v>376</v>
          </cell>
          <cell r="B154" t="str">
            <v>Sello Junta de construcción con material bituminoso</v>
          </cell>
          <cell r="C154" t="str">
            <v>m</v>
          </cell>
          <cell r="D154">
            <v>1</v>
          </cell>
          <cell r="E154">
            <v>2.7</v>
          </cell>
          <cell r="G154">
            <v>2.5299999999999998</v>
          </cell>
        </row>
        <row r="155">
          <cell r="A155">
            <v>377</v>
          </cell>
          <cell r="B155" t="str">
            <v>Pernos expansivos ø 5/8"x3"</v>
          </cell>
          <cell r="C155" t="str">
            <v>u</v>
          </cell>
          <cell r="D155">
            <v>1</v>
          </cell>
          <cell r="E155">
            <v>4.7699999999999996</v>
          </cell>
          <cell r="G155">
            <v>7.76</v>
          </cell>
        </row>
        <row r="156">
          <cell r="A156">
            <v>378</v>
          </cell>
          <cell r="B156" t="str">
            <v>Hormigón Simple  f 'c= 240 kg/cm2 (sin Encofrado)</v>
          </cell>
          <cell r="C156" t="str">
            <v>m3</v>
          </cell>
          <cell r="D156">
            <v>1</v>
          </cell>
          <cell r="E156">
            <v>138.74</v>
          </cell>
          <cell r="G156">
            <v>5.8</v>
          </cell>
        </row>
        <row r="157">
          <cell r="A157">
            <v>379</v>
          </cell>
          <cell r="B157" t="str">
            <v>Hormigón simple  f´c= 210 kg/cm2 sin Encofrado</v>
          </cell>
          <cell r="C157" t="str">
            <v>m3</v>
          </cell>
          <cell r="D157">
            <v>1</v>
          </cell>
          <cell r="E157">
            <v>130.13999999999999</v>
          </cell>
          <cell r="G157">
            <v>15.91</v>
          </cell>
        </row>
        <row r="158">
          <cell r="A158">
            <v>380</v>
          </cell>
          <cell r="B158" t="str">
            <v>Hormigón simple  f´c= 180 kg/cm2 sin Encofrado</v>
          </cell>
          <cell r="C158" t="str">
            <v>m3</v>
          </cell>
          <cell r="D158">
            <v>1</v>
          </cell>
          <cell r="E158">
            <v>92.94</v>
          </cell>
          <cell r="G158">
            <v>18.04</v>
          </cell>
        </row>
        <row r="159">
          <cell r="A159">
            <v>381</v>
          </cell>
          <cell r="B159" t="str">
            <v>Hormigón F´c=210kg/cm2 en riostras</v>
          </cell>
          <cell r="C159" t="str">
            <v>m3</v>
          </cell>
          <cell r="D159">
            <v>1</v>
          </cell>
          <cell r="E159">
            <v>171.68</v>
          </cell>
          <cell r="G159">
            <v>83.39</v>
          </cell>
        </row>
        <row r="160">
          <cell r="A160">
            <v>382</v>
          </cell>
          <cell r="B160" t="str">
            <v>Pérgolas de madera de 10x20</v>
          </cell>
          <cell r="C160" t="str">
            <v>u</v>
          </cell>
          <cell r="D160">
            <v>1</v>
          </cell>
          <cell r="E160">
            <v>17.29</v>
          </cell>
          <cell r="G160">
            <v>2.81</v>
          </cell>
        </row>
        <row r="161">
          <cell r="A161">
            <v>383</v>
          </cell>
          <cell r="B161" t="str">
            <v>Hormigón lanzado f'c=240Kg/cm2 inc. Malla</v>
          </cell>
          <cell r="C161" t="str">
            <v>m2</v>
          </cell>
          <cell r="D161">
            <v>1</v>
          </cell>
          <cell r="E161">
            <v>19.399999999999999</v>
          </cell>
          <cell r="G161">
            <v>33.57</v>
          </cell>
        </row>
        <row r="162">
          <cell r="A162">
            <v>384</v>
          </cell>
          <cell r="B162" t="str">
            <v>Hormigón Simple en anillo tanque agua potable  F 'c= 240 kg/cm2 incluye encofrado</v>
          </cell>
          <cell r="C162" t="str">
            <v>m3</v>
          </cell>
          <cell r="D162">
            <v>1</v>
          </cell>
          <cell r="E162">
            <v>226.89</v>
          </cell>
          <cell r="G162">
            <v>11.32</v>
          </cell>
        </row>
        <row r="163">
          <cell r="A163">
            <v>385</v>
          </cell>
          <cell r="B163" t="str">
            <v>Hormigón simple en canal de AALL (0,4x0,15x0,08m) de f´c= 210 kg/cm2 Inc. Encofrado</v>
          </cell>
          <cell r="C163" t="str">
            <v>m</v>
          </cell>
          <cell r="D163">
            <v>1</v>
          </cell>
          <cell r="E163">
            <v>26.92</v>
          </cell>
          <cell r="G163">
            <v>2.85</v>
          </cell>
        </row>
        <row r="164">
          <cell r="A164">
            <v>386</v>
          </cell>
          <cell r="B164" t="str">
            <v>Junta de neopreno de 150mm x250mm</v>
          </cell>
          <cell r="C164" t="str">
            <v>u</v>
          </cell>
          <cell r="D164">
            <v>1</v>
          </cell>
          <cell r="E164">
            <v>1.3</v>
          </cell>
          <cell r="G164">
            <v>0.36</v>
          </cell>
        </row>
        <row r="165">
          <cell r="A165">
            <v>387</v>
          </cell>
          <cell r="B165" t="str">
            <v>Junta de neopreno de 150mmx1000mm</v>
          </cell>
          <cell r="C165" t="str">
            <v>u</v>
          </cell>
          <cell r="D165">
            <v>1</v>
          </cell>
          <cell r="E165">
            <v>1.91</v>
          </cell>
          <cell r="G165">
            <v>0.28000000000000003</v>
          </cell>
        </row>
        <row r="166">
          <cell r="A166">
            <v>388</v>
          </cell>
          <cell r="B166" t="str">
            <v>Hormigón para cisterna f´c=210kg/cm2 Inc. Encofrado</v>
          </cell>
          <cell r="C166" t="str">
            <v>m3</v>
          </cell>
          <cell r="D166">
            <v>1</v>
          </cell>
          <cell r="E166">
            <v>243.49</v>
          </cell>
          <cell r="G166">
            <v>2.14</v>
          </cell>
        </row>
        <row r="167">
          <cell r="A167">
            <v>389</v>
          </cell>
          <cell r="B167" t="str">
            <v>Hormigón para pozo f´c=210kg/cm2 Inc. Encofrado</v>
          </cell>
          <cell r="C167" t="str">
            <v>m3</v>
          </cell>
          <cell r="D167">
            <v>1</v>
          </cell>
          <cell r="E167">
            <v>212.38</v>
          </cell>
          <cell r="G167">
            <v>1.46</v>
          </cell>
        </row>
        <row r="168">
          <cell r="A168">
            <v>390</v>
          </cell>
          <cell r="B168" t="str">
            <v>Anclaje con aditivo RE-500 perno Hilti 5"x16mm</v>
          </cell>
          <cell r="C168" t="str">
            <v>u</v>
          </cell>
          <cell r="D168">
            <v>1</v>
          </cell>
          <cell r="E168">
            <v>8.3800000000000008</v>
          </cell>
          <cell r="G168">
            <v>10.37</v>
          </cell>
        </row>
        <row r="169">
          <cell r="A169">
            <v>391</v>
          </cell>
          <cell r="B169" t="str">
            <v xml:space="preserve">Placa metálica </v>
          </cell>
          <cell r="C169" t="str">
            <v>kg</v>
          </cell>
          <cell r="D169">
            <v>1</v>
          </cell>
          <cell r="E169">
            <v>3.93</v>
          </cell>
          <cell r="G169">
            <v>99.63</v>
          </cell>
        </row>
        <row r="170">
          <cell r="A170">
            <v>392</v>
          </cell>
          <cell r="B170" t="str">
            <v>Hormigón Simple  f 'c= 240 kg/cm2 con aditivo expansor (GROUT)</v>
          </cell>
          <cell r="C170" t="str">
            <v>m3</v>
          </cell>
          <cell r="D170">
            <v>1</v>
          </cell>
          <cell r="E170">
            <v>112.56</v>
          </cell>
          <cell r="G170">
            <v>1.27</v>
          </cell>
        </row>
        <row r="171">
          <cell r="A171">
            <v>393</v>
          </cell>
          <cell r="B171" t="str">
            <v>Limpieza, desoxidación, y pintura de placas de 0,20x0,20</v>
          </cell>
          <cell r="C171" t="str">
            <v>u</v>
          </cell>
          <cell r="D171">
            <v>1</v>
          </cell>
          <cell r="E171">
            <v>1.28</v>
          </cell>
          <cell r="G171">
            <v>16.34</v>
          </cell>
        </row>
        <row r="172">
          <cell r="A172">
            <v>394</v>
          </cell>
          <cell r="B172" t="str">
            <v>Columnetas y dinteles 15 x 20 cm</v>
          </cell>
          <cell r="C172" t="str">
            <v>m</v>
          </cell>
          <cell r="D172">
            <v>1</v>
          </cell>
          <cell r="E172">
            <v>9.74</v>
          </cell>
          <cell r="G172">
            <v>40.61</v>
          </cell>
        </row>
        <row r="173">
          <cell r="A173">
            <v>395</v>
          </cell>
          <cell r="B173" t="str">
            <v>Construcción de canal de drenaje diseño en "V"</v>
          </cell>
          <cell r="C173" t="str">
            <v>m</v>
          </cell>
          <cell r="D173">
            <v>1</v>
          </cell>
          <cell r="E173">
            <v>22.27</v>
          </cell>
          <cell r="G173">
            <v>9.84</v>
          </cell>
        </row>
        <row r="174">
          <cell r="A174">
            <v>396</v>
          </cell>
          <cell r="B174" t="str">
            <v>Hormigón premezclado f'c=210Kg/cm2 (Incluye Encofrado) cadenas</v>
          </cell>
          <cell r="C174" t="str">
            <v>m3</v>
          </cell>
          <cell r="D174">
            <v>1</v>
          </cell>
          <cell r="E174">
            <v>140.66999999999999</v>
          </cell>
          <cell r="G174">
            <v>14.93</v>
          </cell>
        </row>
        <row r="175">
          <cell r="A175">
            <v>397</v>
          </cell>
          <cell r="B175" t="str">
            <v>Hormigón premezclado f'c=210Kg/cm2 (Incluye Encofrado) en columnas</v>
          </cell>
          <cell r="C175" t="str">
            <v>m3</v>
          </cell>
          <cell r="D175">
            <v>1</v>
          </cell>
          <cell r="E175">
            <v>167.23</v>
          </cell>
          <cell r="G175">
            <v>33.32</v>
          </cell>
        </row>
        <row r="176">
          <cell r="A176">
            <v>398</v>
          </cell>
          <cell r="B176" t="str">
            <v xml:space="preserve">Hormigón premezclado f'c=210Kg/cm2 (Incluye Encofrado) losa </v>
          </cell>
          <cell r="C176" t="str">
            <v>m3</v>
          </cell>
          <cell r="D176">
            <v>1</v>
          </cell>
          <cell r="E176">
            <v>156.52000000000001</v>
          </cell>
          <cell r="G176">
            <v>15.24</v>
          </cell>
        </row>
        <row r="177">
          <cell r="A177">
            <v>399</v>
          </cell>
          <cell r="B177" t="str">
            <v>Hormigón premezclado f'c=210Kg/cm2 (Incluye Encofrado) muros</v>
          </cell>
          <cell r="C177" t="str">
            <v>m3</v>
          </cell>
          <cell r="D177">
            <v>1</v>
          </cell>
          <cell r="E177">
            <v>162.88</v>
          </cell>
          <cell r="G177">
            <v>13.18</v>
          </cell>
        </row>
        <row r="178">
          <cell r="A178">
            <v>400</v>
          </cell>
          <cell r="B178" t="str">
            <v>Hormigón premezclado f'c=210Kg/cm2 (Incluye Encofrado) vigas</v>
          </cell>
          <cell r="C178" t="str">
            <v>m3</v>
          </cell>
          <cell r="D178">
            <v>1</v>
          </cell>
          <cell r="E178">
            <v>155.93</v>
          </cell>
          <cell r="G178">
            <v>6.39</v>
          </cell>
        </row>
        <row r="179">
          <cell r="A179">
            <v>401</v>
          </cell>
          <cell r="B179" t="str">
            <v>Hormigón Simple en zapatas F 'c= 240 kg/cm2 incluye encofrado</v>
          </cell>
          <cell r="C179" t="str">
            <v>m3</v>
          </cell>
          <cell r="D179">
            <v>1</v>
          </cell>
          <cell r="E179">
            <v>207.2</v>
          </cell>
          <cell r="G179">
            <v>13.5</v>
          </cell>
        </row>
        <row r="180">
          <cell r="A180">
            <v>402</v>
          </cell>
          <cell r="B180" t="str">
            <v>Hormigón armado en riostras F´c=210kg/cm2 10 x 10 cm (2Ø 12 + 1Ø8 c/20 cm.)</v>
          </cell>
          <cell r="C180" t="str">
            <v>m</v>
          </cell>
          <cell r="D180">
            <v>1</v>
          </cell>
          <cell r="E180">
            <v>12.06</v>
          </cell>
          <cell r="G180">
            <v>13.5</v>
          </cell>
        </row>
        <row r="181">
          <cell r="A181">
            <v>403</v>
          </cell>
          <cell r="B181" t="str">
            <v>Hormigón armado en riostras F´c=210kg/cm2 15 x 15 cm (2Ø 12 + 1Ø8 c/20 cm.)</v>
          </cell>
          <cell r="C181" t="str">
            <v>m</v>
          </cell>
          <cell r="D181">
            <v>1</v>
          </cell>
          <cell r="E181">
            <v>13.07</v>
          </cell>
          <cell r="G181">
            <v>16.07</v>
          </cell>
        </row>
        <row r="182">
          <cell r="A182">
            <v>404</v>
          </cell>
          <cell r="B182" t="str">
            <v>Dado de hormigon simple fc= 210kg/cm2</v>
          </cell>
          <cell r="C182" t="str">
            <v>m3</v>
          </cell>
          <cell r="D182">
            <v>1</v>
          </cell>
          <cell r="E182">
            <v>188.52</v>
          </cell>
          <cell r="G182">
            <v>25.46</v>
          </cell>
        </row>
        <row r="183">
          <cell r="A183">
            <v>405</v>
          </cell>
          <cell r="B183" t="str">
            <v>Dado de hormigon simple fc= 240kg/cm2</v>
          </cell>
          <cell r="C183" t="str">
            <v>m3</v>
          </cell>
          <cell r="D183">
            <v>1</v>
          </cell>
          <cell r="E183">
            <v>197.12</v>
          </cell>
          <cell r="G183">
            <v>5.81</v>
          </cell>
        </row>
        <row r="184">
          <cell r="A184">
            <v>406</v>
          </cell>
          <cell r="B184" t="str">
            <v>Vigas de madera de eucalipto de 12x4cm</v>
          </cell>
          <cell r="C184" t="str">
            <v>m</v>
          </cell>
          <cell r="D184">
            <v>1</v>
          </cell>
          <cell r="E184">
            <v>13</v>
          </cell>
          <cell r="G184">
            <v>7.72</v>
          </cell>
        </row>
        <row r="185">
          <cell r="A185">
            <v>407</v>
          </cell>
          <cell r="B185" t="str">
            <v>Vigas de madera de eucalipto inmunizada de 0,12x0,12x2,3m</v>
          </cell>
          <cell r="C185" t="str">
            <v>m</v>
          </cell>
          <cell r="D185">
            <v>1</v>
          </cell>
          <cell r="E185">
            <v>36.33</v>
          </cell>
          <cell r="G185">
            <v>152.11000000000001</v>
          </cell>
        </row>
        <row r="186">
          <cell r="A186">
            <v>408</v>
          </cell>
          <cell r="B186" t="str">
            <v>Columna de madera dura de eucalipto inmunizada 0,08x0,04x1,20m</v>
          </cell>
          <cell r="C186" t="str">
            <v>u</v>
          </cell>
          <cell r="D186">
            <v>1</v>
          </cell>
          <cell r="E186">
            <v>22.38</v>
          </cell>
          <cell r="G186">
            <v>0.84</v>
          </cell>
        </row>
        <row r="187">
          <cell r="A187">
            <v>409</v>
          </cell>
          <cell r="B187" t="str">
            <v>Hormigón Simple en columnas de portones f 'c= 240 kg/cm2 (Inc. Encofrado)</v>
          </cell>
          <cell r="C187" t="str">
            <v>m3</v>
          </cell>
          <cell r="D187">
            <v>1</v>
          </cell>
          <cell r="E187">
            <v>210.91</v>
          </cell>
          <cell r="G187">
            <v>500</v>
          </cell>
        </row>
        <row r="188">
          <cell r="A188">
            <v>410</v>
          </cell>
          <cell r="B188" t="str">
            <v>Hormigón F´c=240kg/cm2 en riostras</v>
          </cell>
          <cell r="C188" t="str">
            <v>m3</v>
          </cell>
          <cell r="D188">
            <v>1</v>
          </cell>
          <cell r="E188">
            <v>180.28</v>
          </cell>
          <cell r="G188">
            <v>60</v>
          </cell>
        </row>
        <row r="189">
          <cell r="A189">
            <v>411</v>
          </cell>
          <cell r="B189" t="str">
            <v>Hormigon para cabezales de columnas 210Kg/cm2</v>
          </cell>
          <cell r="C189" t="str">
            <v>m3</v>
          </cell>
          <cell r="D189">
            <v>1</v>
          </cell>
          <cell r="E189">
            <v>157.35</v>
          </cell>
          <cell r="G189">
            <v>2.0460000000000003</v>
          </cell>
        </row>
        <row r="190">
          <cell r="A190">
            <v>412</v>
          </cell>
          <cell r="B190" t="str">
            <v>Hormigon para cabezales de columnas 240Kg/cm2</v>
          </cell>
          <cell r="C190" t="str">
            <v>m3</v>
          </cell>
          <cell r="D190">
            <v>1</v>
          </cell>
          <cell r="E190">
            <v>165.96</v>
          </cell>
        </row>
        <row r="191">
          <cell r="A191">
            <v>413</v>
          </cell>
          <cell r="B191" t="str">
            <v>Vigas de madera rolliza sin corteza d=15cm( incluye descortezado, inmunizado secado y transp.)</v>
          </cell>
          <cell r="C191" t="str">
            <v>m</v>
          </cell>
          <cell r="D191">
            <v>1</v>
          </cell>
          <cell r="E191">
            <v>22.9</v>
          </cell>
        </row>
        <row r="192">
          <cell r="A192">
            <v>414</v>
          </cell>
          <cell r="B192" t="str">
            <v>Pilotes pre barrenados de H.A. H=4mt</v>
          </cell>
          <cell r="C192" t="str">
            <v>u</v>
          </cell>
          <cell r="D192">
            <v>1</v>
          </cell>
          <cell r="E192">
            <v>382.74</v>
          </cell>
        </row>
        <row r="193">
          <cell r="A193">
            <v>415</v>
          </cell>
          <cell r="B193" t="str">
            <v>Pilotes pre barrenados de H.A. H=7,5m  d=0,30m</v>
          </cell>
          <cell r="C193" t="str">
            <v>u</v>
          </cell>
          <cell r="D193">
            <v>1</v>
          </cell>
          <cell r="E193">
            <v>471.69</v>
          </cell>
        </row>
        <row r="194">
          <cell r="A194">
            <v>416</v>
          </cell>
          <cell r="B194" t="str">
            <v>Vigas de madera rolliza sin corteza d=30cm( incluye descortezado, inmunizado secado y transp.)</v>
          </cell>
          <cell r="C194" t="str">
            <v>m</v>
          </cell>
          <cell r="D194">
            <v>1</v>
          </cell>
          <cell r="E194">
            <v>36.64</v>
          </cell>
        </row>
        <row r="195">
          <cell r="A195">
            <v>417</v>
          </cell>
          <cell r="B195" t="str">
            <v>Vigas de madera rolliza sin corteza d=20cm( incluye descortezado, inmunizado secado y transp.)</v>
          </cell>
          <cell r="C195" t="str">
            <v>m</v>
          </cell>
          <cell r="D195">
            <v>1</v>
          </cell>
          <cell r="E195">
            <v>27.21</v>
          </cell>
        </row>
        <row r="196">
          <cell r="A196">
            <v>418</v>
          </cell>
          <cell r="B196" t="str">
            <v>Placa de anclaje 8mm ASTM A-36</v>
          </cell>
          <cell r="C196" t="str">
            <v>u</v>
          </cell>
          <cell r="D196">
            <v>1</v>
          </cell>
          <cell r="E196">
            <v>21.74</v>
          </cell>
        </row>
        <row r="197">
          <cell r="A197">
            <v>419</v>
          </cell>
          <cell r="B197" t="str">
            <v>Varillas sin fin acero galvanizado de ø12mm (incluye tuercas y anillos)</v>
          </cell>
          <cell r="C197" t="str">
            <v>m</v>
          </cell>
          <cell r="D197">
            <v>1</v>
          </cell>
          <cell r="E197">
            <v>7.36</v>
          </cell>
        </row>
        <row r="198">
          <cell r="A198">
            <v>420</v>
          </cell>
          <cell r="B198" t="str">
            <v>Montaje e instalacion de piso puente 30m</v>
          </cell>
          <cell r="C198" t="str">
            <v>m2</v>
          </cell>
          <cell r="D198">
            <v>1</v>
          </cell>
          <cell r="E198">
            <v>23.87</v>
          </cell>
        </row>
        <row r="199">
          <cell r="A199">
            <v>421</v>
          </cell>
          <cell r="B199" t="str">
            <v>Pilotes pre barrenados de H.A. H=6m  d=0,30m</v>
          </cell>
          <cell r="C199" t="str">
            <v>u</v>
          </cell>
          <cell r="D199">
            <v>1</v>
          </cell>
          <cell r="E199">
            <v>471.69</v>
          </cell>
        </row>
        <row r="200">
          <cell r="A200">
            <v>422</v>
          </cell>
          <cell r="B200" t="str">
            <v>Ducto de hormigon F´c=240kg/cm2</v>
          </cell>
          <cell r="C200" t="str">
            <v>m3</v>
          </cell>
          <cell r="D200">
            <v>1</v>
          </cell>
          <cell r="E200">
            <v>178.44</v>
          </cell>
        </row>
        <row r="201">
          <cell r="A201">
            <v>423</v>
          </cell>
          <cell r="B201" t="str">
            <v>Vigas de madera rolliza sin corteza d=25cm( incluye descortezado, inmunizado secado y transp.)</v>
          </cell>
          <cell r="C201" t="str">
            <v>m</v>
          </cell>
          <cell r="D201">
            <v>1</v>
          </cell>
          <cell r="E201">
            <v>31.11</v>
          </cell>
        </row>
        <row r="202">
          <cell r="A202">
            <v>424</v>
          </cell>
          <cell r="B202" t="str">
            <v>Malla electrosoldada de 4x10mm</v>
          </cell>
          <cell r="C202" t="str">
            <v>m2</v>
          </cell>
          <cell r="D202">
            <v>1</v>
          </cell>
          <cell r="E202">
            <v>6.31</v>
          </cell>
        </row>
        <row r="203">
          <cell r="A203">
            <v>425</v>
          </cell>
          <cell r="B203" t="str">
            <v>Estructura de madera Teca de 14x7cm</v>
          </cell>
          <cell r="C203" t="str">
            <v>m</v>
          </cell>
          <cell r="D203">
            <v>1</v>
          </cell>
          <cell r="E203">
            <v>13.2</v>
          </cell>
        </row>
        <row r="204">
          <cell r="A204">
            <v>426</v>
          </cell>
          <cell r="B204" t="str">
            <v>Correas de madera de Teca 7x7cm</v>
          </cell>
          <cell r="C204" t="str">
            <v>m</v>
          </cell>
          <cell r="D204">
            <v>1</v>
          </cell>
          <cell r="E204">
            <v>6.42</v>
          </cell>
        </row>
        <row r="205">
          <cell r="A205">
            <v>427</v>
          </cell>
          <cell r="B205" t="str">
            <v xml:space="preserve">Reforzamiento cerchas con placas metalicas </v>
          </cell>
          <cell r="C205" t="str">
            <v>kg</v>
          </cell>
          <cell r="D205">
            <v>1</v>
          </cell>
          <cell r="E205">
            <v>3.82</v>
          </cell>
        </row>
        <row r="206">
          <cell r="A206">
            <v>428</v>
          </cell>
          <cell r="B206" t="str">
            <v xml:space="preserve">Asfalto </v>
          </cell>
          <cell r="C206" t="str">
            <v>m2</v>
          </cell>
          <cell r="D206">
            <v>1</v>
          </cell>
          <cell r="E206">
            <v>22.38</v>
          </cell>
        </row>
        <row r="207">
          <cell r="A207">
            <v>429</v>
          </cell>
          <cell r="B207" t="str">
            <v>Hormigon F´c=280kg/cm2</v>
          </cell>
          <cell r="C207" t="str">
            <v>m3</v>
          </cell>
          <cell r="D207">
            <v>1</v>
          </cell>
          <cell r="E207">
            <v>134</v>
          </cell>
        </row>
        <row r="208">
          <cell r="A208">
            <v>430</v>
          </cell>
          <cell r="B208" t="str">
            <v>Hormigon f´c=350kg/cm2 incluye curador</v>
          </cell>
          <cell r="C208" t="str">
            <v>m3</v>
          </cell>
          <cell r="D208">
            <v>1</v>
          </cell>
          <cell r="E208">
            <v>138.30000000000001</v>
          </cell>
        </row>
        <row r="209">
          <cell r="A209">
            <v>431</v>
          </cell>
          <cell r="B209" t="str">
            <v>Carpeta asfaltica</v>
          </cell>
          <cell r="C209" t="str">
            <v>m3</v>
          </cell>
          <cell r="D209">
            <v>1</v>
          </cell>
          <cell r="E209">
            <v>131.94999999999999</v>
          </cell>
        </row>
        <row r="210">
          <cell r="A210">
            <v>432</v>
          </cell>
        </row>
        <row r="211">
          <cell r="A211">
            <v>433</v>
          </cell>
        </row>
        <row r="212">
          <cell r="A212">
            <v>434</v>
          </cell>
        </row>
        <row r="218">
          <cell r="A218" t="str">
            <v xml:space="preserve"> </v>
          </cell>
          <cell r="B218" t="str">
            <v>MAMPOSTERIA</v>
          </cell>
        </row>
        <row r="219">
          <cell r="A219">
            <v>1001</v>
          </cell>
          <cell r="B219" t="str">
            <v>Cuadrada de boquetes para puertas y ventanas</v>
          </cell>
          <cell r="C219" t="str">
            <v>m</v>
          </cell>
          <cell r="D219">
            <v>1</v>
          </cell>
          <cell r="E219">
            <v>3</v>
          </cell>
        </row>
        <row r="220">
          <cell r="A220">
            <v>1002</v>
          </cell>
          <cell r="B220" t="str">
            <v>Mampostería de bloque 10cm</v>
          </cell>
          <cell r="C220" t="str">
            <v>m2</v>
          </cell>
          <cell r="D220">
            <v>1</v>
          </cell>
          <cell r="E220">
            <v>12.6</v>
          </cell>
        </row>
        <row r="221">
          <cell r="A221">
            <v>1003</v>
          </cell>
          <cell r="B221" t="str">
            <v>Mampostería de bloque de 15cm</v>
          </cell>
          <cell r="C221" t="str">
            <v>m2</v>
          </cell>
          <cell r="D221">
            <v>1</v>
          </cell>
          <cell r="E221">
            <v>14.14</v>
          </cell>
        </row>
        <row r="222">
          <cell r="A222">
            <v>1004</v>
          </cell>
          <cell r="B222" t="str">
            <v>Mampostería de bloque de 20cm</v>
          </cell>
          <cell r="C222" t="str">
            <v>m2</v>
          </cell>
          <cell r="D222">
            <v>1</v>
          </cell>
          <cell r="E222">
            <v>14.94</v>
          </cell>
        </row>
        <row r="223">
          <cell r="A223">
            <v>1005</v>
          </cell>
          <cell r="B223" t="str">
            <v>Mampostería de ladrillo burrito  para patas de mesones</v>
          </cell>
          <cell r="C223" t="str">
            <v>m2</v>
          </cell>
          <cell r="D223">
            <v>1</v>
          </cell>
          <cell r="E223">
            <v>13.8</v>
          </cell>
        </row>
        <row r="224">
          <cell r="A224">
            <v>1006</v>
          </cell>
          <cell r="B224" t="str">
            <v>Mampostería de ladrillo macizo de 15cm</v>
          </cell>
          <cell r="C224" t="str">
            <v>m2</v>
          </cell>
          <cell r="D224">
            <v>1</v>
          </cell>
          <cell r="E224">
            <v>16.32</v>
          </cell>
        </row>
        <row r="225">
          <cell r="A225">
            <v>1007</v>
          </cell>
          <cell r="B225" t="str">
            <v>Mampostería de ladrillo macizo de 30cm</v>
          </cell>
          <cell r="C225" t="str">
            <v>m2</v>
          </cell>
          <cell r="D225">
            <v>1</v>
          </cell>
          <cell r="E225">
            <v>17.829999999999998</v>
          </cell>
        </row>
        <row r="226">
          <cell r="A226">
            <v>1008</v>
          </cell>
          <cell r="B226" t="str">
            <v>Mampostería de ladrillo mimbrón 10cm</v>
          </cell>
          <cell r="C226" t="str">
            <v>m2</v>
          </cell>
          <cell r="D226">
            <v>1</v>
          </cell>
          <cell r="E226">
            <v>15.95</v>
          </cell>
        </row>
        <row r="227">
          <cell r="A227">
            <v>1009</v>
          </cell>
          <cell r="B227" t="str">
            <v>Mampostería de ladrillo mimbrón 20cm</v>
          </cell>
          <cell r="C227" t="str">
            <v>m2</v>
          </cell>
          <cell r="D227">
            <v>1</v>
          </cell>
          <cell r="E227">
            <v>16.45</v>
          </cell>
        </row>
        <row r="228">
          <cell r="A228">
            <v>1010</v>
          </cell>
          <cell r="B228" t="str">
            <v>Bordillo de tina de baño h=20cm, bloque enlucido Inc. cerámica</v>
          </cell>
          <cell r="C228" t="str">
            <v>m</v>
          </cell>
          <cell r="D228">
            <v>1</v>
          </cell>
          <cell r="E228">
            <v>18.350000000000001</v>
          </cell>
        </row>
        <row r="229">
          <cell r="A229">
            <v>1011</v>
          </cell>
          <cell r="B229" t="str">
            <v>Ladrillo de vidrio con estructura metálica de 19x19x8</v>
          </cell>
          <cell r="C229" t="str">
            <v>m2</v>
          </cell>
          <cell r="D229">
            <v>1</v>
          </cell>
          <cell r="E229">
            <v>203.91</v>
          </cell>
        </row>
        <row r="230">
          <cell r="A230">
            <v>1012</v>
          </cell>
          <cell r="B230" t="str">
            <v>Mampostería de piedra</v>
          </cell>
          <cell r="C230" t="str">
            <v>m3</v>
          </cell>
          <cell r="D230">
            <v>1</v>
          </cell>
          <cell r="E230">
            <v>43.63</v>
          </cell>
        </row>
        <row r="231">
          <cell r="A231">
            <v>1013</v>
          </cell>
          <cell r="B231" t="str">
            <v>Mampostería de jaboncillo con mortero 1:4</v>
          </cell>
          <cell r="C231" t="str">
            <v>m2</v>
          </cell>
          <cell r="D231">
            <v>1</v>
          </cell>
          <cell r="E231">
            <v>18.89</v>
          </cell>
        </row>
        <row r="232">
          <cell r="A232">
            <v>1014</v>
          </cell>
          <cell r="B232" t="str">
            <v>Mortero:1-4</v>
          </cell>
          <cell r="C232" t="str">
            <v>m2</v>
          </cell>
          <cell r="D232">
            <v>1</v>
          </cell>
          <cell r="E232">
            <v>6.16</v>
          </cell>
        </row>
        <row r="233">
          <cell r="A233">
            <v>1015</v>
          </cell>
          <cell r="B233" t="str">
            <v>Vaciado de mortero en canutos</v>
          </cell>
          <cell r="C233" t="str">
            <v>u</v>
          </cell>
          <cell r="D233">
            <v>1</v>
          </cell>
          <cell r="E233">
            <v>2.25</v>
          </cell>
        </row>
        <row r="234">
          <cell r="A234">
            <v>1016</v>
          </cell>
          <cell r="B234" t="str">
            <v>Mampostería de ladrillo visto de 15cm</v>
          </cell>
          <cell r="C234" t="str">
            <v>m2</v>
          </cell>
          <cell r="D234">
            <v>1</v>
          </cell>
          <cell r="E234">
            <v>19.77</v>
          </cell>
        </row>
        <row r="235">
          <cell r="A235">
            <v>1017</v>
          </cell>
          <cell r="B235" t="str">
            <v>Mampostería de ladrillo visto de 30cm ( doble)</v>
          </cell>
          <cell r="C235" t="str">
            <v>m2</v>
          </cell>
          <cell r="D235">
            <v>1</v>
          </cell>
          <cell r="E235">
            <v>39.54</v>
          </cell>
        </row>
        <row r="236">
          <cell r="A236">
            <v>1018</v>
          </cell>
          <cell r="B236" t="str">
            <v>Mampostería de piedra revocada E=0,50m</v>
          </cell>
          <cell r="C236" t="str">
            <v>m3</v>
          </cell>
          <cell r="D236">
            <v>1</v>
          </cell>
          <cell r="E236">
            <v>47.53</v>
          </cell>
        </row>
        <row r="237">
          <cell r="A237">
            <v>1019</v>
          </cell>
          <cell r="B237" t="str">
            <v>Bordillo de tina de baño h=15cm, bloque enlucido Inc. Cerámica</v>
          </cell>
          <cell r="C237" t="str">
            <v>m</v>
          </cell>
          <cell r="D237">
            <v>1</v>
          </cell>
          <cell r="E237">
            <v>17.03</v>
          </cell>
        </row>
        <row r="238">
          <cell r="A238">
            <v>1020</v>
          </cell>
          <cell r="B238" t="str">
            <v>Mampostería de gypsum dos caras</v>
          </cell>
          <cell r="C238" t="str">
            <v>m2</v>
          </cell>
          <cell r="D238">
            <v>1</v>
          </cell>
          <cell r="E238">
            <v>32.979999999999997</v>
          </cell>
        </row>
        <row r="239">
          <cell r="A239">
            <v>1021</v>
          </cell>
          <cell r="B239" t="str">
            <v>mampostería de hormigón 2 e=14cm incluye filos, cuadrada de boquetes y remates</v>
          </cell>
          <cell r="C239" t="str">
            <v>m2</v>
          </cell>
          <cell r="D239">
            <v>1</v>
          </cell>
          <cell r="E239">
            <v>35.6</v>
          </cell>
        </row>
        <row r="240">
          <cell r="A240">
            <v>1022</v>
          </cell>
        </row>
        <row r="246">
          <cell r="A246" t="str">
            <v xml:space="preserve"> </v>
          </cell>
          <cell r="B246" t="str">
            <v>ENLUCIDOS</v>
          </cell>
        </row>
        <row r="247">
          <cell r="A247">
            <v>1301</v>
          </cell>
          <cell r="B247" t="str">
            <v>Empaste exterior de pared (dos manos)</v>
          </cell>
          <cell r="C247" t="str">
            <v>m2</v>
          </cell>
          <cell r="D247">
            <v>1</v>
          </cell>
          <cell r="E247">
            <v>2.65</v>
          </cell>
        </row>
        <row r="248">
          <cell r="A248">
            <v>1302</v>
          </cell>
          <cell r="B248" t="str">
            <v>Empaste interior de pared (dos manos)</v>
          </cell>
          <cell r="C248" t="str">
            <v>m2</v>
          </cell>
          <cell r="D248">
            <v>1</v>
          </cell>
          <cell r="E248">
            <v>2.42</v>
          </cell>
        </row>
        <row r="249">
          <cell r="A249">
            <v>1303</v>
          </cell>
          <cell r="B249" t="str">
            <v>Enlucido horizontal</v>
          </cell>
          <cell r="C249" t="str">
            <v>m2</v>
          </cell>
          <cell r="D249">
            <v>1</v>
          </cell>
          <cell r="E249">
            <v>7.3</v>
          </cell>
        </row>
        <row r="250">
          <cell r="A250">
            <v>1304</v>
          </cell>
          <cell r="B250" t="str">
            <v>Enlucido Vertical</v>
          </cell>
          <cell r="C250" t="str">
            <v>m2</v>
          </cell>
          <cell r="D250">
            <v>1</v>
          </cell>
          <cell r="E250">
            <v>5.96</v>
          </cell>
        </row>
        <row r="251">
          <cell r="A251">
            <v>1305</v>
          </cell>
          <cell r="B251" t="str">
            <v>Enlucido medias cañas</v>
          </cell>
          <cell r="C251" t="str">
            <v>m</v>
          </cell>
          <cell r="D251">
            <v>1</v>
          </cell>
          <cell r="E251">
            <v>2.06</v>
          </cell>
        </row>
        <row r="252">
          <cell r="A252">
            <v>1306</v>
          </cell>
          <cell r="B252" t="str">
            <v>Enlucido vertical mas estucado</v>
          </cell>
          <cell r="C252" t="str">
            <v>m2</v>
          </cell>
          <cell r="D252">
            <v>1</v>
          </cell>
          <cell r="E252">
            <v>8.44</v>
          </cell>
        </row>
        <row r="253">
          <cell r="A253">
            <v>1307</v>
          </cell>
          <cell r="B253" t="str">
            <v>Enlucido Vertical paleteado</v>
          </cell>
          <cell r="C253" t="str">
            <v>m2</v>
          </cell>
          <cell r="D253">
            <v>1</v>
          </cell>
          <cell r="E253">
            <v>6.02</v>
          </cell>
        </row>
        <row r="254">
          <cell r="A254">
            <v>1308</v>
          </cell>
          <cell r="B254" t="str">
            <v>Enlucido vertical con impermeabilizante</v>
          </cell>
          <cell r="C254" t="str">
            <v>m2</v>
          </cell>
          <cell r="D254">
            <v>1</v>
          </cell>
          <cell r="E254">
            <v>7.24</v>
          </cell>
        </row>
        <row r="255">
          <cell r="A255">
            <v>1309</v>
          </cell>
          <cell r="B255" t="str">
            <v>Enlucidos Fajas Interiores ancho= 25 cm</v>
          </cell>
          <cell r="C255" t="str">
            <v>m</v>
          </cell>
          <cell r="D255">
            <v>1</v>
          </cell>
          <cell r="E255">
            <v>2.66</v>
          </cell>
        </row>
        <row r="256">
          <cell r="A256">
            <v>1310</v>
          </cell>
          <cell r="B256" t="str">
            <v>Estucado tumbado</v>
          </cell>
          <cell r="C256" t="str">
            <v>m2</v>
          </cell>
          <cell r="D256">
            <v>1</v>
          </cell>
          <cell r="E256">
            <v>3.14</v>
          </cell>
        </row>
        <row r="257">
          <cell r="A257">
            <v>1311</v>
          </cell>
          <cell r="B257" t="str">
            <v>Estucado de pared</v>
          </cell>
          <cell r="C257" t="str">
            <v>m2</v>
          </cell>
          <cell r="D257">
            <v>1</v>
          </cell>
          <cell r="E257">
            <v>3</v>
          </cell>
        </row>
        <row r="258">
          <cell r="A258">
            <v>1312</v>
          </cell>
          <cell r="B258" t="str">
            <v>Estucos/ Gysump Cielo Raso</v>
          </cell>
          <cell r="C258" t="str">
            <v>m2</v>
          </cell>
          <cell r="D258">
            <v>1</v>
          </cell>
          <cell r="E258">
            <v>1.69</v>
          </cell>
        </row>
        <row r="259">
          <cell r="A259">
            <v>1313</v>
          </cell>
          <cell r="B259" t="str">
            <v>Estucos/ Gysump Pared</v>
          </cell>
          <cell r="C259" t="str">
            <v>m2</v>
          </cell>
          <cell r="D259">
            <v>1</v>
          </cell>
          <cell r="E259">
            <v>1.69</v>
          </cell>
        </row>
        <row r="260">
          <cell r="A260">
            <v>1314</v>
          </cell>
          <cell r="B260" t="str">
            <v>Filos Interiores y exteriores</v>
          </cell>
          <cell r="C260" t="str">
            <v>m</v>
          </cell>
          <cell r="D260">
            <v>1</v>
          </cell>
          <cell r="E260">
            <v>2.81</v>
          </cell>
        </row>
        <row r="261">
          <cell r="A261">
            <v>1315</v>
          </cell>
          <cell r="B261" t="str">
            <v>Limpieza y resane de paredes y muros de piedra</v>
          </cell>
          <cell r="C261" t="str">
            <v>m2</v>
          </cell>
          <cell r="D261">
            <v>1</v>
          </cell>
          <cell r="E261">
            <v>11.24</v>
          </cell>
        </row>
        <row r="262">
          <cell r="A262">
            <v>1316</v>
          </cell>
          <cell r="B262" t="str">
            <v>Botaguas</v>
          </cell>
          <cell r="C262" t="str">
            <v>m</v>
          </cell>
          <cell r="D262">
            <v>1</v>
          </cell>
          <cell r="E262">
            <v>3.95</v>
          </cell>
        </row>
        <row r="263">
          <cell r="A263">
            <v>1317</v>
          </cell>
          <cell r="B263" t="str">
            <v>Enlucido decorativo en base de capitel de columnas de ventanas y porch</v>
          </cell>
          <cell r="C263" t="str">
            <v>m</v>
          </cell>
          <cell r="D263">
            <v>1</v>
          </cell>
          <cell r="E263">
            <v>5.61</v>
          </cell>
        </row>
        <row r="264">
          <cell r="A264">
            <v>1318</v>
          </cell>
          <cell r="B264" t="str">
            <v>Enlucido molduras en ventanas y porch</v>
          </cell>
          <cell r="C264" t="str">
            <v>m</v>
          </cell>
          <cell r="D264">
            <v>1</v>
          </cell>
          <cell r="E264">
            <v>5.61</v>
          </cell>
        </row>
        <row r="265">
          <cell r="A265">
            <v>1319</v>
          </cell>
          <cell r="B265" t="str">
            <v>Champeado</v>
          </cell>
          <cell r="C265" t="str">
            <v>m2</v>
          </cell>
          <cell r="D265">
            <v>1</v>
          </cell>
          <cell r="E265">
            <v>3.85</v>
          </cell>
        </row>
        <row r="266">
          <cell r="A266">
            <v>1320</v>
          </cell>
          <cell r="B266" t="str">
            <v>Revocado mampostería, mortero 1:1:6</v>
          </cell>
          <cell r="C266" t="str">
            <v>m2</v>
          </cell>
          <cell r="D266">
            <v>1</v>
          </cell>
          <cell r="E266">
            <v>1.5</v>
          </cell>
        </row>
        <row r="267">
          <cell r="A267">
            <v>1321</v>
          </cell>
          <cell r="B267" t="str">
            <v>Corchado de ondas de cubierta</v>
          </cell>
          <cell r="C267" t="str">
            <v>m</v>
          </cell>
          <cell r="D267">
            <v>1</v>
          </cell>
          <cell r="E267">
            <v>6.64</v>
          </cell>
        </row>
        <row r="268">
          <cell r="A268">
            <v>1322</v>
          </cell>
          <cell r="B268" t="str">
            <v>Granito lavado en filos de escalera</v>
          </cell>
          <cell r="C268" t="str">
            <v>m</v>
          </cell>
          <cell r="D268">
            <v>1</v>
          </cell>
          <cell r="E268">
            <v>6.29</v>
          </cell>
        </row>
        <row r="269">
          <cell r="A269">
            <v>1323</v>
          </cell>
          <cell r="B269" t="str">
            <v>Recubrimiento de granito lavado para Templete Cívico</v>
          </cell>
          <cell r="C269" t="str">
            <v>m2</v>
          </cell>
          <cell r="D269">
            <v>1</v>
          </cell>
          <cell r="E269">
            <v>30.41</v>
          </cell>
        </row>
        <row r="270">
          <cell r="A270">
            <v>1324</v>
          </cell>
          <cell r="B270" t="str">
            <v>Enlucido con malla en elementos metálicos</v>
          </cell>
          <cell r="C270" t="str">
            <v>m2</v>
          </cell>
          <cell r="D270">
            <v>1</v>
          </cell>
          <cell r="E270">
            <v>10.46</v>
          </cell>
        </row>
        <row r="271">
          <cell r="A271">
            <v>1325</v>
          </cell>
          <cell r="B271" t="str">
            <v>Enlucido vertical en alto relieve</v>
          </cell>
          <cell r="C271" t="str">
            <v>m2</v>
          </cell>
          <cell r="D271">
            <v>1</v>
          </cell>
          <cell r="E271">
            <v>17.579999999999998</v>
          </cell>
        </row>
        <row r="280">
          <cell r="A280" t="str">
            <v xml:space="preserve"> </v>
          </cell>
          <cell r="B280" t="str">
            <v>PISOS</v>
          </cell>
        </row>
        <row r="282">
          <cell r="A282">
            <v>1601</v>
          </cell>
          <cell r="B282" t="str">
            <v>Barrederas de vinyl</v>
          </cell>
          <cell r="C282" t="str">
            <v>m</v>
          </cell>
          <cell r="D282">
            <v>1</v>
          </cell>
          <cell r="E282">
            <v>1.81</v>
          </cell>
        </row>
        <row r="283">
          <cell r="A283">
            <v>1602</v>
          </cell>
          <cell r="B283" t="str">
            <v>Barrederas porcelanato Boleado h= 10 cm</v>
          </cell>
          <cell r="C283" t="str">
            <v>m</v>
          </cell>
          <cell r="D283">
            <v>1</v>
          </cell>
          <cell r="E283">
            <v>4.45</v>
          </cell>
        </row>
        <row r="284">
          <cell r="A284">
            <v>1603</v>
          </cell>
          <cell r="B284" t="str">
            <v>Bordes plásticos en cerámica</v>
          </cell>
          <cell r="C284" t="str">
            <v>m</v>
          </cell>
          <cell r="D284">
            <v>1</v>
          </cell>
          <cell r="E284">
            <v>0.54</v>
          </cell>
        </row>
        <row r="285">
          <cell r="A285">
            <v>1604</v>
          </cell>
          <cell r="B285" t="str">
            <v>Cerámica de piso alto trafico y antideslizante clase A de 40X40</v>
          </cell>
          <cell r="C285" t="str">
            <v>m2</v>
          </cell>
          <cell r="D285">
            <v>1</v>
          </cell>
          <cell r="E285">
            <v>21.71</v>
          </cell>
        </row>
        <row r="286">
          <cell r="A286">
            <v>1605</v>
          </cell>
          <cell r="B286" t="str">
            <v>Cerámica de piso de 0.30 x 0.30 antideslizante</v>
          </cell>
          <cell r="C286" t="str">
            <v>m2</v>
          </cell>
          <cell r="D286">
            <v>1</v>
          </cell>
          <cell r="E286">
            <v>20.92</v>
          </cell>
        </row>
        <row r="287">
          <cell r="A287">
            <v>1606</v>
          </cell>
          <cell r="B287" t="str">
            <v>Cinta antideslizante para pisos y filos de grada</v>
          </cell>
          <cell r="C287" t="str">
            <v>m</v>
          </cell>
          <cell r="D287">
            <v>1</v>
          </cell>
          <cell r="E287">
            <v>2.09</v>
          </cell>
        </row>
        <row r="288">
          <cell r="A288">
            <v>1607</v>
          </cell>
          <cell r="B288" t="str">
            <v>Pisos de Vinyl Conductivo electrostatico laboratorio</v>
          </cell>
          <cell r="C288" t="str">
            <v>m2</v>
          </cell>
          <cell r="D288">
            <v>1</v>
          </cell>
          <cell r="E288">
            <v>76.11</v>
          </cell>
        </row>
        <row r="289">
          <cell r="A289">
            <v>1608</v>
          </cell>
          <cell r="B289" t="str">
            <v>Contrapiso Alisado Hormigón Prem.140kg/cm2.espesor 6 cm</v>
          </cell>
          <cell r="C289" t="str">
            <v>m2</v>
          </cell>
          <cell r="D289">
            <v>1</v>
          </cell>
          <cell r="E289">
            <v>15.94</v>
          </cell>
        </row>
        <row r="290">
          <cell r="A290">
            <v>1609</v>
          </cell>
          <cell r="B290" t="str">
            <v>Contrapiso f 'c= 180 kg/cm2 e=6cm (incluye piedra bola e=15cm)</v>
          </cell>
          <cell r="C290" t="str">
            <v>m2</v>
          </cell>
          <cell r="D290">
            <v>1</v>
          </cell>
          <cell r="E290">
            <v>16.66</v>
          </cell>
        </row>
        <row r="291">
          <cell r="A291">
            <v>1610</v>
          </cell>
          <cell r="B291" t="str">
            <v>Contrapiso H.S 240 kg/cm2, E=10cm piedra bola E= 15cm</v>
          </cell>
          <cell r="C291" t="str">
            <v>m2</v>
          </cell>
          <cell r="D291">
            <v>1</v>
          </cell>
          <cell r="E291">
            <v>27.38</v>
          </cell>
        </row>
        <row r="292">
          <cell r="A292">
            <v>1611</v>
          </cell>
          <cell r="B292" t="str">
            <v>Contrapiso H.Simple F'c=210kg/cm2(acera) E=10cm</v>
          </cell>
          <cell r="C292" t="str">
            <v>m2</v>
          </cell>
          <cell r="D292">
            <v>1</v>
          </cell>
          <cell r="E292">
            <v>19.86</v>
          </cell>
        </row>
        <row r="293">
          <cell r="A293">
            <v>1612</v>
          </cell>
          <cell r="B293" t="str">
            <v>Juntas de dilatación 15mm</v>
          </cell>
          <cell r="C293" t="str">
            <v>m</v>
          </cell>
          <cell r="D293">
            <v>1</v>
          </cell>
          <cell r="E293">
            <v>1.76</v>
          </cell>
        </row>
        <row r="294">
          <cell r="A294">
            <v>1613</v>
          </cell>
          <cell r="B294" t="str">
            <v>Juntas de dilatación 40mm</v>
          </cell>
          <cell r="C294" t="str">
            <v>m</v>
          </cell>
          <cell r="D294">
            <v>1</v>
          </cell>
          <cell r="E294">
            <v>3.02</v>
          </cell>
        </row>
        <row r="295">
          <cell r="A295">
            <v>1614</v>
          </cell>
          <cell r="B295" t="str">
            <v>Masillado de losa incluye impermeabilizante</v>
          </cell>
          <cell r="C295" t="str">
            <v>m2</v>
          </cell>
          <cell r="D295">
            <v>1</v>
          </cell>
          <cell r="E295">
            <v>5.18</v>
          </cell>
        </row>
        <row r="296">
          <cell r="A296">
            <v>1615</v>
          </cell>
          <cell r="B296" t="str">
            <v>Masillado y alisado de pisos</v>
          </cell>
          <cell r="C296" t="str">
            <v>m2</v>
          </cell>
          <cell r="D296">
            <v>1</v>
          </cell>
          <cell r="E296">
            <v>4.8899999999999997</v>
          </cell>
        </row>
        <row r="297">
          <cell r="A297">
            <v>1616</v>
          </cell>
          <cell r="B297" t="str">
            <v>Masillado liso de pisos con helicóptero</v>
          </cell>
          <cell r="C297" t="str">
            <v>m2</v>
          </cell>
          <cell r="D297">
            <v>1</v>
          </cell>
          <cell r="E297">
            <v>3.51</v>
          </cell>
        </row>
        <row r="298">
          <cell r="A298">
            <v>1617</v>
          </cell>
          <cell r="B298" t="str">
            <v>Piso de PVC autoadhesivo para hospitales</v>
          </cell>
          <cell r="C298" t="str">
            <v>m2</v>
          </cell>
          <cell r="D298">
            <v>1</v>
          </cell>
          <cell r="E298">
            <v>74.400000000000006</v>
          </cell>
        </row>
        <row r="299">
          <cell r="A299">
            <v>1618</v>
          </cell>
          <cell r="B299" t="str">
            <v>Piso de vinil alto trafico 3,2 mm</v>
          </cell>
          <cell r="C299" t="str">
            <v>m2</v>
          </cell>
          <cell r="D299">
            <v>1</v>
          </cell>
          <cell r="E299">
            <v>9.84</v>
          </cell>
        </row>
        <row r="300">
          <cell r="A300">
            <v>1619</v>
          </cell>
          <cell r="B300" t="str">
            <v>Piso flotante Alemán</v>
          </cell>
          <cell r="C300" t="str">
            <v>m2</v>
          </cell>
          <cell r="D300">
            <v>1</v>
          </cell>
          <cell r="E300">
            <v>23</v>
          </cell>
        </row>
        <row r="301">
          <cell r="A301">
            <v>1620</v>
          </cell>
          <cell r="B301" t="str">
            <v>Provisión y colocación de porcelanato en gradas</v>
          </cell>
          <cell r="C301" t="str">
            <v>m2</v>
          </cell>
          <cell r="D301">
            <v>1</v>
          </cell>
          <cell r="E301">
            <v>32.99</v>
          </cell>
        </row>
        <row r="302">
          <cell r="A302">
            <v>1621</v>
          </cell>
          <cell r="B302" t="str">
            <v>Recubrimiento de granito para piso</v>
          </cell>
          <cell r="C302" t="str">
            <v>m2</v>
          </cell>
          <cell r="D302">
            <v>1</v>
          </cell>
          <cell r="E302">
            <v>93.2</v>
          </cell>
        </row>
        <row r="303">
          <cell r="A303">
            <v>1622</v>
          </cell>
          <cell r="B303" t="str">
            <v>Adoquín ornamental vibroprensado de 20x10x6cm f´c=350Kg/cm2</v>
          </cell>
          <cell r="C303" t="str">
            <v>m2</v>
          </cell>
          <cell r="D303">
            <v>1</v>
          </cell>
          <cell r="E303">
            <v>26.63</v>
          </cell>
        </row>
        <row r="304">
          <cell r="A304">
            <v>1623</v>
          </cell>
          <cell r="B304" t="str">
            <v>Contrapiso f 'c= 180 kg/cm2 e=6cm (incluye piedra bola e=15cm) incluye malla electrosoldada 5x15 y polietileno</v>
          </cell>
          <cell r="C304" t="str">
            <v>m2</v>
          </cell>
          <cell r="D304">
            <v>1</v>
          </cell>
          <cell r="E304">
            <v>22.15</v>
          </cell>
        </row>
        <row r="305">
          <cell r="A305">
            <v>1624</v>
          </cell>
          <cell r="B305" t="str">
            <v>Contrapiso H.S 210 kg/cm2, E=10cm piedra bola, malla electrosoldada y polietileno</v>
          </cell>
          <cell r="C305" t="str">
            <v>m2</v>
          </cell>
          <cell r="D305">
            <v>1</v>
          </cell>
          <cell r="E305">
            <v>23.71</v>
          </cell>
        </row>
        <row r="306">
          <cell r="A306">
            <v>1625</v>
          </cell>
          <cell r="B306" t="str">
            <v>Piso industrial</v>
          </cell>
          <cell r="C306" t="str">
            <v>m2</v>
          </cell>
          <cell r="D306">
            <v>1</v>
          </cell>
          <cell r="E306">
            <v>54.04</v>
          </cell>
        </row>
        <row r="307">
          <cell r="A307">
            <v>1626</v>
          </cell>
          <cell r="B307" t="str">
            <v>Adoquín vehicular hexagonal 20/m2 f´c=400Kg/cm2</v>
          </cell>
          <cell r="C307" t="str">
            <v>m2</v>
          </cell>
          <cell r="D307">
            <v>1</v>
          </cell>
          <cell r="E307">
            <v>17.489999999999998</v>
          </cell>
        </row>
        <row r="308">
          <cell r="A308">
            <v>1627</v>
          </cell>
          <cell r="B308" t="str">
            <v>Parquet de chanul lacado</v>
          </cell>
          <cell r="C308" t="str">
            <v>m2</v>
          </cell>
          <cell r="D308">
            <v>1</v>
          </cell>
          <cell r="E308">
            <v>35.770000000000003</v>
          </cell>
        </row>
        <row r="309">
          <cell r="A309">
            <v>1628</v>
          </cell>
          <cell r="B309" t="str">
            <v>Piso de Parquet de Guayacán</v>
          </cell>
          <cell r="C309" t="str">
            <v>m2</v>
          </cell>
          <cell r="D309">
            <v>1</v>
          </cell>
          <cell r="E309">
            <v>34.56</v>
          </cell>
        </row>
        <row r="310">
          <cell r="A310">
            <v>1629</v>
          </cell>
          <cell r="B310" t="str">
            <v>Piso de media duela eucalipto</v>
          </cell>
          <cell r="C310" t="str">
            <v>m2</v>
          </cell>
          <cell r="D310">
            <v>1</v>
          </cell>
          <cell r="E310">
            <v>35.65</v>
          </cell>
        </row>
        <row r="311">
          <cell r="A311">
            <v>1630</v>
          </cell>
          <cell r="B311" t="str">
            <v>Piso duela de chanul</v>
          </cell>
          <cell r="C311" t="str">
            <v>m2</v>
          </cell>
          <cell r="D311">
            <v>1</v>
          </cell>
          <cell r="E311">
            <v>35.61</v>
          </cell>
        </row>
        <row r="312">
          <cell r="A312">
            <v>1631</v>
          </cell>
          <cell r="B312" t="str">
            <v xml:space="preserve">Pisos de gres tipo 30x30cmtradicion rojo </v>
          </cell>
          <cell r="C312" t="str">
            <v>m2</v>
          </cell>
          <cell r="D312">
            <v>1</v>
          </cell>
          <cell r="E312">
            <v>21.06</v>
          </cell>
        </row>
        <row r="313">
          <cell r="A313">
            <v>1632</v>
          </cell>
          <cell r="B313" t="str">
            <v>Berma de hormigón simple f`c=180kg/cm2</v>
          </cell>
          <cell r="C313" t="str">
            <v>m</v>
          </cell>
          <cell r="D313">
            <v>1</v>
          </cell>
          <cell r="E313">
            <v>8.92</v>
          </cell>
        </row>
        <row r="314">
          <cell r="A314">
            <v>1633</v>
          </cell>
          <cell r="B314" t="str">
            <v>Adoquín colonial colores 22/m2 f´c=400Kg/cm2</v>
          </cell>
          <cell r="C314" t="str">
            <v>m2</v>
          </cell>
          <cell r="D314">
            <v>1</v>
          </cell>
          <cell r="E314">
            <v>25.83</v>
          </cell>
        </row>
        <row r="315">
          <cell r="A315">
            <v>1634</v>
          </cell>
          <cell r="B315" t="str">
            <v>Contrapiso f 'c= 180 kg/cm2 e=10cm (incluye piedra bola e=15cm) incluye malla electrosoldada 4x15 y polietileno</v>
          </cell>
          <cell r="C315" t="str">
            <v>m2</v>
          </cell>
          <cell r="D315">
            <v>1</v>
          </cell>
          <cell r="E315">
            <v>24.12</v>
          </cell>
        </row>
        <row r="316">
          <cell r="A316">
            <v>1635</v>
          </cell>
          <cell r="B316" t="str">
            <v>Masillado y alisado de pisos con endurecedor de cuarzo</v>
          </cell>
          <cell r="C316" t="str">
            <v>m2</v>
          </cell>
          <cell r="D316">
            <v>1</v>
          </cell>
          <cell r="E316">
            <v>4.38</v>
          </cell>
        </row>
        <row r="317">
          <cell r="A317">
            <v>1636</v>
          </cell>
          <cell r="B317" t="str">
            <v>Provisión y colocación de porcelanato en pisos</v>
          </cell>
          <cell r="C317" t="str">
            <v>m2</v>
          </cell>
          <cell r="D317">
            <v>1</v>
          </cell>
          <cell r="E317">
            <v>31.69</v>
          </cell>
        </row>
        <row r="318">
          <cell r="A318">
            <v>1637</v>
          </cell>
          <cell r="B318" t="str">
            <v>Contrapiso f 'c= 180 kg/cm2 e=8cm (incluye piedra bola e=15cm) incluye malla electrosoldada 5x15 y polietileno</v>
          </cell>
          <cell r="C318" t="str">
            <v>M2</v>
          </cell>
          <cell r="D318">
            <v>1</v>
          </cell>
          <cell r="E318">
            <v>23.11</v>
          </cell>
        </row>
        <row r="319">
          <cell r="A319">
            <v>1638</v>
          </cell>
          <cell r="B319" t="str">
            <v>Barrederas de cerámica 10cm</v>
          </cell>
          <cell r="C319" t="str">
            <v>m</v>
          </cell>
          <cell r="D319">
            <v>1</v>
          </cell>
          <cell r="E319">
            <v>3.13</v>
          </cell>
        </row>
        <row r="320">
          <cell r="A320">
            <v>1639</v>
          </cell>
          <cell r="B320" t="str">
            <v>Barrederas de madera de laurel o colorado</v>
          </cell>
          <cell r="C320" t="str">
            <v>m</v>
          </cell>
          <cell r="D320">
            <v>1</v>
          </cell>
          <cell r="E320">
            <v>2.21</v>
          </cell>
        </row>
        <row r="321">
          <cell r="A321">
            <v>1640</v>
          </cell>
          <cell r="B321" t="str">
            <v>Contrapiso f 'c= 210 kg/cm2 e=6cm Inc. piedra bola e=10cm y polietileno</v>
          </cell>
          <cell r="C321" t="str">
            <v>m2</v>
          </cell>
          <cell r="D321">
            <v>1</v>
          </cell>
          <cell r="E321">
            <v>19.09</v>
          </cell>
        </row>
        <row r="322">
          <cell r="A322">
            <v>1641</v>
          </cell>
          <cell r="B322" t="str">
            <v>Contrapiso f 'c= 180 kg/cm2 e=6cm Inc. piedra bola e=10cm</v>
          </cell>
          <cell r="C322" t="str">
            <v>m2</v>
          </cell>
          <cell r="D322">
            <v>1</v>
          </cell>
          <cell r="E322">
            <v>17.72</v>
          </cell>
        </row>
        <row r="323">
          <cell r="A323">
            <v>1642</v>
          </cell>
          <cell r="B323" t="str">
            <v>Masillado y alisado de pisos en gradas</v>
          </cell>
          <cell r="C323" t="str">
            <v>m2</v>
          </cell>
          <cell r="D323">
            <v>1</v>
          </cell>
          <cell r="E323">
            <v>5.32</v>
          </cell>
        </row>
        <row r="324">
          <cell r="A324">
            <v>1643</v>
          </cell>
          <cell r="B324" t="str">
            <v>Porcelanato en piso alto trafico y antideslizante</v>
          </cell>
          <cell r="C324" t="str">
            <v>m2</v>
          </cell>
          <cell r="D324">
            <v>1</v>
          </cell>
          <cell r="E324">
            <v>31.63</v>
          </cell>
        </row>
        <row r="325">
          <cell r="A325">
            <v>1644</v>
          </cell>
          <cell r="B325" t="str">
            <v>Porcelanato en gradas alto trafico y antideslizante</v>
          </cell>
          <cell r="C325" t="str">
            <v>m2</v>
          </cell>
          <cell r="D325">
            <v>1</v>
          </cell>
          <cell r="E325">
            <v>33.159999999999997</v>
          </cell>
        </row>
        <row r="326">
          <cell r="A326">
            <v>1645</v>
          </cell>
          <cell r="B326" t="str">
            <v>Masillado y alisado de pisos con impermeabilizantes</v>
          </cell>
          <cell r="C326" t="str">
            <v>m2</v>
          </cell>
          <cell r="D326">
            <v>1</v>
          </cell>
          <cell r="E326">
            <v>4.7699999999999996</v>
          </cell>
        </row>
        <row r="327">
          <cell r="A327">
            <v>1646</v>
          </cell>
          <cell r="B327" t="str">
            <v>Baldosa de gris  piedra  caliza  grano fino 50X50 pulida</v>
          </cell>
          <cell r="C327" t="str">
            <v>m2</v>
          </cell>
          <cell r="D327">
            <v>1</v>
          </cell>
          <cell r="E327">
            <v>15.79</v>
          </cell>
        </row>
        <row r="328">
          <cell r="A328">
            <v>1647</v>
          </cell>
          <cell r="B328" t="str">
            <v>Contrapiso uso múltiple f´c=210 kg/cm2</v>
          </cell>
          <cell r="C328" t="str">
            <v>m3</v>
          </cell>
          <cell r="D328">
            <v>1</v>
          </cell>
        </row>
        <row r="329">
          <cell r="A329">
            <v>1648</v>
          </cell>
          <cell r="B329" t="str">
            <v>Baldosa de gris  piedra  caliza  grano fino 30X30 pulida</v>
          </cell>
          <cell r="C329" t="str">
            <v>m2</v>
          </cell>
          <cell r="D329">
            <v>1</v>
          </cell>
          <cell r="E329">
            <v>14.3</v>
          </cell>
        </row>
        <row r="330">
          <cell r="A330">
            <v>1649</v>
          </cell>
          <cell r="B330" t="str">
            <v>Piso de entablado de madera TECA e=2,5cm y pulida</v>
          </cell>
          <cell r="C330" t="str">
            <v>m2</v>
          </cell>
          <cell r="D330">
            <v>1</v>
          </cell>
          <cell r="E330">
            <v>67.48</v>
          </cell>
        </row>
        <row r="331">
          <cell r="A331">
            <v>1650</v>
          </cell>
          <cell r="B331" t="str">
            <v>Estructura de piso de madera cuartones de 10x20cm</v>
          </cell>
          <cell r="C331" t="str">
            <v>m2</v>
          </cell>
          <cell r="D331">
            <v>1</v>
          </cell>
          <cell r="E331">
            <v>71.62</v>
          </cell>
        </row>
        <row r="332">
          <cell r="A332">
            <v>1651</v>
          </cell>
          <cell r="B332" t="str">
            <v>Cuartones de madera dura de 5x5cm estructura de piso</v>
          </cell>
          <cell r="C332" t="str">
            <v>m2</v>
          </cell>
          <cell r="D332">
            <v>1</v>
          </cell>
          <cell r="E332">
            <v>38.299999999999997</v>
          </cell>
        </row>
        <row r="333">
          <cell r="A333">
            <v>1652</v>
          </cell>
          <cell r="B333" t="str">
            <v>Provisión e instalacion de tablas machimbradas de madera dura de 0,16x0,02cmx4mts.</v>
          </cell>
          <cell r="C333" t="str">
            <v>m2</v>
          </cell>
          <cell r="D333">
            <v>1</v>
          </cell>
          <cell r="E333">
            <v>61.61</v>
          </cell>
        </row>
        <row r="334">
          <cell r="A334">
            <v>1653</v>
          </cell>
          <cell r="B334" t="str">
            <v>Provision e instalacion de barandas de madera para rampas y escaleras</v>
          </cell>
          <cell r="C334" t="str">
            <v>m</v>
          </cell>
          <cell r="D334">
            <v>1</v>
          </cell>
          <cell r="E334">
            <v>73.12</v>
          </cell>
        </row>
        <row r="335">
          <cell r="A335">
            <v>1654</v>
          </cell>
          <cell r="B335" t="str">
            <v>Entablado de TECA exterior (incl. tablon e=4cm y estructura)</v>
          </cell>
          <cell r="C335" t="str">
            <v>m2</v>
          </cell>
          <cell r="D335">
            <v>1</v>
          </cell>
          <cell r="E335">
            <v>156.79</v>
          </cell>
        </row>
        <row r="336">
          <cell r="A336">
            <v>1655</v>
          </cell>
          <cell r="B336" t="str">
            <v>Provision de madera para  sendero  mantenimiento. Dim= 1,2x4mts</v>
          </cell>
          <cell r="C336" t="str">
            <v>u</v>
          </cell>
          <cell r="D336">
            <v>1</v>
          </cell>
          <cell r="E336">
            <v>889.87</v>
          </cell>
        </row>
        <row r="337">
          <cell r="A337">
            <v>1656</v>
          </cell>
          <cell r="B337" t="str">
            <v>Pantallla de madera sobre pared</v>
          </cell>
          <cell r="C337" t="str">
            <v>m2</v>
          </cell>
          <cell r="D337">
            <v>1</v>
          </cell>
          <cell r="E337">
            <v>128.30000000000001</v>
          </cell>
        </row>
        <row r="338">
          <cell r="A338">
            <v>1657</v>
          </cell>
          <cell r="B338" t="str">
            <v>Paneles tipo p1 y p3 (doble tira de madera y malla antim.) Incl. Estruc.</v>
          </cell>
          <cell r="C338" t="str">
            <v>m2</v>
          </cell>
          <cell r="D338">
            <v>1</v>
          </cell>
          <cell r="E338">
            <v>174</v>
          </cell>
        </row>
        <row r="339">
          <cell r="A339">
            <v>1658</v>
          </cell>
          <cell r="B339" t="str">
            <v>Paneles tipo p9 (vidrio laminado 6mm). Incly. Herrajes y estruc.</v>
          </cell>
          <cell r="C339" t="str">
            <v>m2</v>
          </cell>
          <cell r="D339">
            <v>1</v>
          </cell>
          <cell r="E339">
            <v>108.43</v>
          </cell>
        </row>
        <row r="340">
          <cell r="A340">
            <v>1659</v>
          </cell>
          <cell r="B340" t="str">
            <v>Paneles de madera y caña en dos lados</v>
          </cell>
          <cell r="C340" t="str">
            <v>m2</v>
          </cell>
          <cell r="D340">
            <v>1</v>
          </cell>
          <cell r="E340">
            <v>56.68</v>
          </cell>
        </row>
        <row r="341">
          <cell r="A341">
            <v>1660</v>
          </cell>
          <cell r="B341" t="str">
            <v>Pergola de madera dura (tipo teca, colorado)</v>
          </cell>
          <cell r="C341" t="str">
            <v>u</v>
          </cell>
          <cell r="D341">
            <v>1</v>
          </cell>
          <cell r="E341">
            <v>2564.87</v>
          </cell>
        </row>
        <row r="342">
          <cell r="A342">
            <v>1661</v>
          </cell>
          <cell r="B342" t="str">
            <v>Modulo de sendero tipo A sobre cimiento tipo 1: Provisión madera dura(tipo teca, colorado)  incluye inmunizado en autoclave, secado al horno y traslado</v>
          </cell>
          <cell r="C342" t="str">
            <v>u</v>
          </cell>
          <cell r="D342">
            <v>1</v>
          </cell>
          <cell r="E342">
            <v>1819.05</v>
          </cell>
        </row>
        <row r="343">
          <cell r="A343">
            <v>1662</v>
          </cell>
          <cell r="B343" t="str">
            <v>Fabricación y montaje de Modulo A (sobre cimiento tipo 1)</v>
          </cell>
          <cell r="C343" t="str">
            <v>u</v>
          </cell>
          <cell r="D343">
            <v>1</v>
          </cell>
          <cell r="E343">
            <v>559.63</v>
          </cell>
        </row>
        <row r="344">
          <cell r="A344">
            <v>1663</v>
          </cell>
          <cell r="B344" t="str">
            <v xml:space="preserve">Modulo de sendero tipo H cimiento 2-3: Provisión de madera dura(tipo teca, caimitillo, colorado)  </v>
          </cell>
          <cell r="C344" t="str">
            <v>u</v>
          </cell>
          <cell r="D344">
            <v>1</v>
          </cell>
          <cell r="E344">
            <v>1942.16</v>
          </cell>
        </row>
        <row r="345">
          <cell r="A345">
            <v>1664</v>
          </cell>
          <cell r="B345" t="str">
            <v>Fabricación y montaje de Modulo H</v>
          </cell>
          <cell r="C345" t="str">
            <v>u</v>
          </cell>
          <cell r="D345">
            <v>1</v>
          </cell>
          <cell r="E345">
            <v>585.44000000000005</v>
          </cell>
        </row>
        <row r="346">
          <cell r="A346">
            <v>1665</v>
          </cell>
          <cell r="B346" t="str">
            <v>Entablado para piso de liston 0,04x0,08*2,30m sobre vigas de madera de 0,12x0,04m</v>
          </cell>
          <cell r="C346" t="str">
            <v>m2</v>
          </cell>
          <cell r="D346">
            <v>1</v>
          </cell>
          <cell r="E346">
            <v>134.55000000000001</v>
          </cell>
        </row>
        <row r="347">
          <cell r="A347">
            <v>1666</v>
          </cell>
          <cell r="B347" t="str">
            <v>Entablado de cubierta de liston 0,02x0,08*1,50m sobre vigas de madera de 0,12x0,04m</v>
          </cell>
          <cell r="C347" t="str">
            <v>m2</v>
          </cell>
          <cell r="D347">
            <v>1</v>
          </cell>
          <cell r="E347">
            <v>18.920000000000002</v>
          </cell>
        </row>
        <row r="348">
          <cell r="A348">
            <v>1667</v>
          </cell>
          <cell r="B348" t="str">
            <v>Barredera de madera de eucalipto inmunizada 10cm</v>
          </cell>
          <cell r="C348" t="str">
            <v>m</v>
          </cell>
          <cell r="D348">
            <v>1</v>
          </cell>
          <cell r="E348">
            <v>3.58</v>
          </cell>
        </row>
        <row r="349">
          <cell r="A349">
            <v>1668</v>
          </cell>
          <cell r="B349" t="str">
            <v xml:space="preserve">Piso de piedra andesita </v>
          </cell>
          <cell r="C349" t="str">
            <v>m2</v>
          </cell>
          <cell r="D349">
            <v>1</v>
          </cell>
          <cell r="E349">
            <v>24.29</v>
          </cell>
        </row>
        <row r="350">
          <cell r="A350">
            <v>1669</v>
          </cell>
          <cell r="B350" t="str">
            <v>Piso de cascarilla de coco</v>
          </cell>
          <cell r="C350" t="str">
            <v>m2</v>
          </cell>
          <cell r="D350">
            <v>1</v>
          </cell>
          <cell r="E350">
            <v>8.23</v>
          </cell>
        </row>
        <row r="351">
          <cell r="A351">
            <v>1670</v>
          </cell>
          <cell r="B351" t="str">
            <v>Piso de deck de madera para exteriores</v>
          </cell>
          <cell r="C351" t="str">
            <v>m2</v>
          </cell>
          <cell r="D351">
            <v>1</v>
          </cell>
          <cell r="E351">
            <v>40.049999999999997</v>
          </cell>
        </row>
        <row r="352">
          <cell r="A352">
            <v>1671</v>
          </cell>
          <cell r="B352" t="str">
            <v>Piso de madera rolliza diferentes diametros</v>
          </cell>
          <cell r="C352" t="str">
            <v>m2</v>
          </cell>
          <cell r="D352">
            <v>1</v>
          </cell>
          <cell r="E352">
            <v>24.9</v>
          </cell>
        </row>
        <row r="353">
          <cell r="A353">
            <v>1672</v>
          </cell>
          <cell r="B353" t="str">
            <v>Adoquín  peatonal 20/m2 f´c=350Kg/cm2</v>
          </cell>
          <cell r="C353" t="str">
            <v>m2</v>
          </cell>
          <cell r="D353">
            <v>1</v>
          </cell>
          <cell r="E353">
            <v>16.18</v>
          </cell>
        </row>
        <row r="354">
          <cell r="A354">
            <v>1673</v>
          </cell>
          <cell r="B354" t="str">
            <v>Modulo de sendero tipo B sobre cimiento tipo 2-3: Provisión madera dura(tipo teca, colorado)  incluye inmunizado en autoclave, secado al horno y traslado</v>
          </cell>
          <cell r="C354" t="str">
            <v>u</v>
          </cell>
          <cell r="D354">
            <v>1</v>
          </cell>
          <cell r="E354">
            <v>1073.1400000000001</v>
          </cell>
        </row>
        <row r="355">
          <cell r="A355">
            <v>1674</v>
          </cell>
          <cell r="B355" t="str">
            <v>Fabricación y montaje de Modulo B</v>
          </cell>
          <cell r="C355" t="str">
            <v>u</v>
          </cell>
          <cell r="D355">
            <v>1</v>
          </cell>
          <cell r="E355">
            <v>221.69</v>
          </cell>
        </row>
        <row r="356">
          <cell r="A356">
            <v>1675</v>
          </cell>
          <cell r="B356" t="str">
            <v>Modulo de sendero tipo c sobre cimiento tipo 2-3: Provisión madera dura(tipo teca, colorado)  incluye inmunizado en autoclave, secado al horno y traslado</v>
          </cell>
          <cell r="C356" t="str">
            <v>u</v>
          </cell>
          <cell r="D356">
            <v>1</v>
          </cell>
          <cell r="E356">
            <v>1902.83</v>
          </cell>
        </row>
        <row r="357">
          <cell r="A357">
            <v>1676</v>
          </cell>
          <cell r="B357" t="str">
            <v>Fabricación y montaje de Modulo c</v>
          </cell>
          <cell r="C357" t="str">
            <v>u</v>
          </cell>
          <cell r="D357">
            <v>1</v>
          </cell>
          <cell r="E357">
            <v>669.7</v>
          </cell>
        </row>
        <row r="358">
          <cell r="A358">
            <v>1677</v>
          </cell>
          <cell r="B358" t="str">
            <v>Modulo de sendero tipo D sobre cimiento tipo 2-3: Provisión madera dura(tipo teca, colorado)  incluye inmunizado en autoclave, secado al horno y traslado</v>
          </cell>
          <cell r="C358" t="str">
            <v>u</v>
          </cell>
          <cell r="D358">
            <v>1</v>
          </cell>
          <cell r="E358">
            <v>1795.03</v>
          </cell>
        </row>
        <row r="359">
          <cell r="A359">
            <v>1678</v>
          </cell>
          <cell r="B359" t="str">
            <v>Fabricación y montaje de Modulo D</v>
          </cell>
          <cell r="C359" t="str">
            <v>u</v>
          </cell>
          <cell r="D359">
            <v>1</v>
          </cell>
          <cell r="E359">
            <v>663.57</v>
          </cell>
        </row>
        <row r="360">
          <cell r="A360">
            <v>1679</v>
          </cell>
          <cell r="B360" t="str">
            <v>Modulo de sendero tipo E sobre cimiento tipo 2-3: Provisión madera dura(tipo teca, colorado)  incluye inmunizado en autoclave, secado al horno y traslado</v>
          </cell>
          <cell r="C360" t="str">
            <v>u</v>
          </cell>
          <cell r="D360">
            <v>1</v>
          </cell>
          <cell r="E360">
            <v>1660.43</v>
          </cell>
        </row>
        <row r="361">
          <cell r="A361">
            <v>1680</v>
          </cell>
          <cell r="B361" t="str">
            <v>Fabricación y montaje de Modulo E</v>
          </cell>
          <cell r="C361" t="str">
            <v>u</v>
          </cell>
          <cell r="D361">
            <v>1</v>
          </cell>
          <cell r="E361">
            <v>654.04999999999995</v>
          </cell>
        </row>
        <row r="362">
          <cell r="A362">
            <v>1681</v>
          </cell>
          <cell r="B362" t="str">
            <v>Modulo de sendero tipo F sobre cimiento n2-3 : Provisión madera dura(tipo teca, colorado)  incluye inmunizado en autoclave, secado al horno y traslado</v>
          </cell>
          <cell r="C362" t="str">
            <v>u</v>
          </cell>
          <cell r="D362">
            <v>1</v>
          </cell>
          <cell r="E362">
            <v>13504.71</v>
          </cell>
        </row>
        <row r="363">
          <cell r="A363">
            <v>1682</v>
          </cell>
          <cell r="B363" t="str">
            <v>Fabricación y montaje de Modulo F</v>
          </cell>
          <cell r="C363" t="str">
            <v>u</v>
          </cell>
          <cell r="D363">
            <v>1</v>
          </cell>
          <cell r="E363">
            <v>3052.9</v>
          </cell>
        </row>
        <row r="364">
          <cell r="A364">
            <v>1683</v>
          </cell>
          <cell r="B364" t="str">
            <v>Modulo de sendero tipo G sobre cimiento 2-3 : Provisión madera dura(tipo teca, colorado)  incluye inmunizado en autoclave, secado al horno y traslado</v>
          </cell>
          <cell r="C364" t="str">
            <v>u</v>
          </cell>
          <cell r="D364">
            <v>1</v>
          </cell>
          <cell r="E364">
            <v>2755.2</v>
          </cell>
        </row>
        <row r="365">
          <cell r="A365">
            <v>1684</v>
          </cell>
          <cell r="B365" t="str">
            <v>Fabricación y montaje de Modulo G</v>
          </cell>
          <cell r="C365" t="str">
            <v>u</v>
          </cell>
          <cell r="D365">
            <v>1</v>
          </cell>
          <cell r="E365">
            <v>1006.66</v>
          </cell>
        </row>
        <row r="366">
          <cell r="A366">
            <v>1685</v>
          </cell>
          <cell r="B366" t="str">
            <v>Modulo de sendero tipo I sobre cimiento 2-3: Provisión madera dura(tipo teca, colorado)  incluye inmunizado en autoclave, secado al horno y traslado</v>
          </cell>
          <cell r="C366" t="str">
            <v>u</v>
          </cell>
          <cell r="D366">
            <v>1</v>
          </cell>
          <cell r="E366">
            <v>1795.03</v>
          </cell>
        </row>
        <row r="367">
          <cell r="A367">
            <v>1686</v>
          </cell>
          <cell r="B367" t="str">
            <v>Fabricación y montaje de Modulo I</v>
          </cell>
          <cell r="C367" t="str">
            <v>u</v>
          </cell>
          <cell r="D367">
            <v>1</v>
          </cell>
          <cell r="E367">
            <v>666.14</v>
          </cell>
        </row>
        <row r="368">
          <cell r="A368">
            <v>1687</v>
          </cell>
          <cell r="B368" t="str">
            <v>Modulo de sendero tipo A sobre cimiento 2-3: Provisión madera dura(tipo teca, colorado)  incluye inmunizado en autoclave, secado al horno y traslado</v>
          </cell>
          <cell r="C368" t="str">
            <v>u</v>
          </cell>
          <cell r="D368">
            <v>1</v>
          </cell>
          <cell r="E368">
            <v>1932.43</v>
          </cell>
        </row>
        <row r="369">
          <cell r="A369">
            <v>1688</v>
          </cell>
          <cell r="B369" t="str">
            <v xml:space="preserve">Fabricación y montaje de Modulo A  </v>
          </cell>
          <cell r="C369" t="str">
            <v>u</v>
          </cell>
          <cell r="D369">
            <v>1</v>
          </cell>
          <cell r="E369">
            <v>673.79</v>
          </cell>
        </row>
        <row r="370">
          <cell r="A370">
            <v>1689</v>
          </cell>
          <cell r="B370" t="str">
            <v>Modulo B sobre cimiento 1: Provisión madera dura(tipo teca, colorado)  incluye inmunizado en autoclave, secado al horno y traslado</v>
          </cell>
          <cell r="C370" t="str">
            <v>u</v>
          </cell>
          <cell r="D370">
            <v>1</v>
          </cell>
          <cell r="E370">
            <v>959.77</v>
          </cell>
        </row>
        <row r="371">
          <cell r="A371">
            <v>1690</v>
          </cell>
          <cell r="B371" t="str">
            <v>Fabricación y montaje de Modulo B</v>
          </cell>
          <cell r="C371" t="str">
            <v>u</v>
          </cell>
          <cell r="D371">
            <v>1</v>
          </cell>
          <cell r="E371">
            <v>579.95000000000005</v>
          </cell>
        </row>
        <row r="372">
          <cell r="A372">
            <v>1691</v>
          </cell>
          <cell r="B372" t="str">
            <v>Modulo C sobre cimiento 1: Provisión madera dura(tipo teca, colorado)  incluye inmunizado en autoclave, secado al horno y traslado</v>
          </cell>
          <cell r="C372" t="str">
            <v>u</v>
          </cell>
          <cell r="D372">
            <v>1</v>
          </cell>
          <cell r="E372">
            <v>1789.46</v>
          </cell>
        </row>
        <row r="373">
          <cell r="A373">
            <v>1692</v>
          </cell>
          <cell r="B373" t="str">
            <v>Fabricación y montaje de Modulo C</v>
          </cell>
          <cell r="C373" t="str">
            <v>u</v>
          </cell>
          <cell r="D373">
            <v>1</v>
          </cell>
          <cell r="E373">
            <v>466.76</v>
          </cell>
        </row>
        <row r="374">
          <cell r="A374">
            <v>1693</v>
          </cell>
          <cell r="B374" t="str">
            <v>Modulo D sobre cimiento 1: Provisión madera dura(tipo teca, colorado)  incluye inmunizado en autoclave, secado al horno y traslado</v>
          </cell>
          <cell r="C374" t="str">
            <v>u</v>
          </cell>
          <cell r="D374">
            <v>1</v>
          </cell>
          <cell r="E374">
            <v>1708.31</v>
          </cell>
        </row>
        <row r="375">
          <cell r="A375">
            <v>1694</v>
          </cell>
          <cell r="B375" t="str">
            <v>Fabricación y montaje de Modulo D</v>
          </cell>
          <cell r="C375" t="str">
            <v>u</v>
          </cell>
          <cell r="D375">
            <v>1</v>
          </cell>
          <cell r="E375">
            <v>286.02</v>
          </cell>
        </row>
        <row r="376">
          <cell r="A376">
            <v>1695</v>
          </cell>
          <cell r="B376" t="str">
            <v>Modulo H sobre cimiento 1: Provisión madera dura(tipo teca, colorado)  incluye inmunizado en autoclave, secado al horno y traslado</v>
          </cell>
          <cell r="C376" t="str">
            <v>u</v>
          </cell>
          <cell r="D376">
            <v>1</v>
          </cell>
          <cell r="E376">
            <v>1789.46</v>
          </cell>
        </row>
        <row r="377">
          <cell r="A377">
            <v>1696</v>
          </cell>
          <cell r="B377" t="str">
            <v>Fabricación y montaje de Modulo H</v>
          </cell>
          <cell r="C377" t="str">
            <v>u</v>
          </cell>
          <cell r="D377">
            <v>1</v>
          </cell>
          <cell r="E377">
            <v>312.22000000000003</v>
          </cell>
        </row>
        <row r="378">
          <cell r="A378">
            <v>1697</v>
          </cell>
          <cell r="B378" t="str">
            <v>Provision de madera dura puente 30m(tipo teca o colorado)incluy. Inmunizado en autoclave secado al horno y traslado</v>
          </cell>
          <cell r="C378" t="str">
            <v>u</v>
          </cell>
          <cell r="D378">
            <v>1</v>
          </cell>
          <cell r="E378">
            <v>10158.66</v>
          </cell>
        </row>
        <row r="379">
          <cell r="A379">
            <v>1698</v>
          </cell>
          <cell r="B379" t="str">
            <v>Provision de madera dura puente 12m(tipo teca o colorado)incluy. Inmunizado en autoclave secado al horno y traslado</v>
          </cell>
          <cell r="C379" t="str">
            <v>u</v>
          </cell>
          <cell r="D379">
            <v>1</v>
          </cell>
          <cell r="E379">
            <v>3200.32</v>
          </cell>
        </row>
        <row r="380">
          <cell r="A380">
            <v>1699</v>
          </cell>
          <cell r="B380" t="str">
            <v>Provision de madera dura puente 8m(tipo teca o colorado)incluy. Inmunizado en autoclave secado al horno y traslado</v>
          </cell>
          <cell r="C380" t="str">
            <v>u</v>
          </cell>
          <cell r="D380">
            <v>1</v>
          </cell>
          <cell r="E380">
            <v>2074.7800000000002</v>
          </cell>
        </row>
        <row r="381">
          <cell r="A381">
            <v>1700</v>
          </cell>
          <cell r="B381" t="str">
            <v>Fabricacion y montaje de sendero de mantenimiento D=1,2*4m</v>
          </cell>
          <cell r="C381" t="str">
            <v>u</v>
          </cell>
          <cell r="D381">
            <v>1</v>
          </cell>
          <cell r="E381">
            <v>289.32</v>
          </cell>
        </row>
        <row r="382">
          <cell r="A382">
            <v>1701</v>
          </cell>
          <cell r="B382" t="str">
            <v>Paneles divisorios</v>
          </cell>
          <cell r="C382" t="str">
            <v>m2</v>
          </cell>
          <cell r="D382">
            <v>1</v>
          </cell>
          <cell r="E382">
            <v>74.95</v>
          </cell>
        </row>
        <row r="383">
          <cell r="A383">
            <v>1702</v>
          </cell>
          <cell r="B383" t="str">
            <v>Pergola de madera dura (tipo teca, colorado)inmunizado en autoclave secado al horno y traslado</v>
          </cell>
          <cell r="C383" t="str">
            <v>u</v>
          </cell>
          <cell r="D383">
            <v>1</v>
          </cell>
          <cell r="E383">
            <v>9666.2900000000009</v>
          </cell>
        </row>
        <row r="384">
          <cell r="A384">
            <v>1703</v>
          </cell>
          <cell r="B384" t="str">
            <v>Paneles divisorios de caña guadua y madera</v>
          </cell>
          <cell r="C384" t="str">
            <v>m2</v>
          </cell>
          <cell r="D384">
            <v>1</v>
          </cell>
          <cell r="E384">
            <v>50.8</v>
          </cell>
        </row>
        <row r="385">
          <cell r="A385">
            <v>1704</v>
          </cell>
          <cell r="B385" t="str">
            <v>Divisiones interiores con tablero tipo RH revestido con melamina y rudones,Incluy puerta con cerradura,lamina de proteccion de acero inox.,maniguetas, bisagra y fijaciones de acero inox.)</v>
          </cell>
          <cell r="C385" t="str">
            <v>m2</v>
          </cell>
          <cell r="D385">
            <v>1</v>
          </cell>
          <cell r="E385">
            <v>85.82</v>
          </cell>
        </row>
        <row r="386">
          <cell r="A386">
            <v>1705</v>
          </cell>
          <cell r="B386" t="str">
            <v>Recolocacion de duelas existentes</v>
          </cell>
          <cell r="C386" t="str">
            <v>m2</v>
          </cell>
          <cell r="D386">
            <v>1</v>
          </cell>
          <cell r="E386">
            <v>4.4400000000000004</v>
          </cell>
        </row>
        <row r="387">
          <cell r="A387">
            <v>1706</v>
          </cell>
          <cell r="B387" t="str">
            <v>Barrederas de madera de Teca</v>
          </cell>
          <cell r="C387" t="str">
            <v>m</v>
          </cell>
          <cell r="D387">
            <v>1</v>
          </cell>
          <cell r="E387">
            <v>3.01</v>
          </cell>
        </row>
        <row r="388">
          <cell r="A388">
            <v>1707</v>
          </cell>
          <cell r="B388" t="str">
            <v xml:space="preserve">Contrapiso f 'c= 180 kg/cm2 e=8cm </v>
          </cell>
          <cell r="C388" t="str">
            <v>m2</v>
          </cell>
          <cell r="D388">
            <v>1</v>
          </cell>
          <cell r="E388">
            <v>12.07</v>
          </cell>
        </row>
        <row r="389">
          <cell r="A389">
            <v>1708</v>
          </cell>
          <cell r="B389" t="str">
            <v>Viniloflexible en rollo</v>
          </cell>
          <cell r="C389" t="str">
            <v>m2</v>
          </cell>
          <cell r="D389">
            <v>1</v>
          </cell>
          <cell r="E389">
            <v>42.26</v>
          </cell>
        </row>
        <row r="390">
          <cell r="A390">
            <v>1709</v>
          </cell>
          <cell r="B390" t="str">
            <v>Vinil conductivo para quirofano incluye curva sanitaria y clip remate</v>
          </cell>
          <cell r="C390" t="str">
            <v>m2</v>
          </cell>
          <cell r="D390">
            <v>1</v>
          </cell>
          <cell r="E390">
            <v>87.14</v>
          </cell>
        </row>
        <row r="391">
          <cell r="A391">
            <v>1710</v>
          </cell>
          <cell r="B391" t="str">
            <v>Contrapiso f 'c= 180 kg/cm2 e=8cm con malla electrosoldad de 5x15</v>
          </cell>
          <cell r="C391" t="str">
            <v>m2</v>
          </cell>
          <cell r="D391">
            <v>1</v>
          </cell>
          <cell r="E391">
            <v>15.6</v>
          </cell>
        </row>
        <row r="392">
          <cell r="A392">
            <v>1711</v>
          </cell>
        </row>
        <row r="393">
          <cell r="A393">
            <v>1712</v>
          </cell>
        </row>
        <row r="394">
          <cell r="A394">
            <v>1713</v>
          </cell>
        </row>
        <row r="395">
          <cell r="A395">
            <v>1714</v>
          </cell>
        </row>
        <row r="396">
          <cell r="A396">
            <v>1715</v>
          </cell>
        </row>
        <row r="397">
          <cell r="A397">
            <v>1716</v>
          </cell>
        </row>
        <row r="398">
          <cell r="A398">
            <v>1717</v>
          </cell>
        </row>
        <row r="399">
          <cell r="A399">
            <v>1718</v>
          </cell>
        </row>
        <row r="404">
          <cell r="B404" t="str">
            <v>CARPINTERIA METAL-MECANICA</v>
          </cell>
        </row>
        <row r="405">
          <cell r="A405">
            <v>2001</v>
          </cell>
          <cell r="B405" t="str">
            <v>Arreglo de Puertas de madera</v>
          </cell>
          <cell r="C405" t="str">
            <v>u</v>
          </cell>
          <cell r="D405">
            <v>1</v>
          </cell>
          <cell r="E405">
            <v>20.399999999999999</v>
          </cell>
        </row>
        <row r="406">
          <cell r="A406">
            <v>2002</v>
          </cell>
          <cell r="B406" t="str">
            <v>Ascensor: Estándar de tres paradas, sistema normal con cuarto de maquinas y poleas con contrapiso, apertura sobre el mismo lado, cabina inoxidable, con capacidad para 8 personas y minusvalidos. No incluye cuarto de maquinas.</v>
          </cell>
          <cell r="C406" t="str">
            <v>u</v>
          </cell>
          <cell r="D406">
            <v>1</v>
          </cell>
          <cell r="E406">
            <v>72905.36</v>
          </cell>
        </row>
        <row r="407">
          <cell r="A407">
            <v>2003</v>
          </cell>
          <cell r="B407" t="str">
            <v>Cerradura Alta seguridad</v>
          </cell>
          <cell r="C407" t="str">
            <v>u</v>
          </cell>
          <cell r="D407">
            <v>1</v>
          </cell>
          <cell r="E407">
            <v>456.54</v>
          </cell>
        </row>
        <row r="408">
          <cell r="A408">
            <v>2004</v>
          </cell>
          <cell r="B408" t="str">
            <v>Cerradura de baño de pomo</v>
          </cell>
          <cell r="C408" t="str">
            <v>u</v>
          </cell>
          <cell r="D408">
            <v>1</v>
          </cell>
          <cell r="E408">
            <v>13.84</v>
          </cell>
        </row>
        <row r="409">
          <cell r="A409">
            <v>2005</v>
          </cell>
          <cell r="B409" t="str">
            <v>Cerradura plana</v>
          </cell>
          <cell r="C409" t="str">
            <v>u</v>
          </cell>
          <cell r="D409">
            <v>1</v>
          </cell>
          <cell r="E409">
            <v>24.32</v>
          </cell>
        </row>
        <row r="410">
          <cell r="A410">
            <v>2006</v>
          </cell>
          <cell r="B410" t="str">
            <v>Cerradura de palanca en baño</v>
          </cell>
          <cell r="C410" t="str">
            <v>u</v>
          </cell>
          <cell r="D410">
            <v>1</v>
          </cell>
          <cell r="E410">
            <v>41.16</v>
          </cell>
        </row>
        <row r="411">
          <cell r="A411">
            <v>2007</v>
          </cell>
          <cell r="B411" t="str">
            <v>Cerradura de palanca llave-seguro</v>
          </cell>
          <cell r="C411" t="str">
            <v>u</v>
          </cell>
          <cell r="D411">
            <v>1</v>
          </cell>
          <cell r="E411">
            <v>74.84</v>
          </cell>
        </row>
        <row r="412">
          <cell r="A412">
            <v>2008</v>
          </cell>
          <cell r="B412" t="str">
            <v>Cerradura baño/pomo Kwikset Polo (Latón brillante)</v>
          </cell>
          <cell r="C412" t="str">
            <v>u</v>
          </cell>
          <cell r="D412">
            <v>1</v>
          </cell>
          <cell r="E412">
            <v>24.18</v>
          </cell>
        </row>
        <row r="413">
          <cell r="A413">
            <v>2009</v>
          </cell>
          <cell r="B413" t="str">
            <v>Cerradura dormitorio / pomo Kwikset Polo (Latón brillante)</v>
          </cell>
          <cell r="C413" t="str">
            <v>u</v>
          </cell>
          <cell r="D413">
            <v>1</v>
          </cell>
          <cell r="E413">
            <v>28.27</v>
          </cell>
        </row>
        <row r="414">
          <cell r="A414">
            <v>2010</v>
          </cell>
          <cell r="B414" t="str">
            <v>Cerradura pomo llave-llave acabado cromo satinado</v>
          </cell>
          <cell r="C414" t="str">
            <v>u</v>
          </cell>
          <cell r="D414">
            <v>1</v>
          </cell>
          <cell r="E414">
            <v>17.46</v>
          </cell>
        </row>
        <row r="415">
          <cell r="A415">
            <v>2011</v>
          </cell>
          <cell r="B415" t="str">
            <v>Cerradura principal / pomo Kwikset Eclipse (Latón antiguo)</v>
          </cell>
          <cell r="C415" t="str">
            <v>u</v>
          </cell>
          <cell r="D415">
            <v>1</v>
          </cell>
          <cell r="E415">
            <v>37.39</v>
          </cell>
        </row>
        <row r="416">
          <cell r="A416">
            <v>2012</v>
          </cell>
          <cell r="B416" t="str">
            <v>Cierra puertas 180grad. Jackson embutido en perfil</v>
          </cell>
          <cell r="C416" t="str">
            <v>u</v>
          </cell>
          <cell r="D416">
            <v>1</v>
          </cell>
          <cell r="E416">
            <v>232.02</v>
          </cell>
        </row>
        <row r="417">
          <cell r="A417">
            <v>2013</v>
          </cell>
          <cell r="B417" t="str">
            <v>Cierra puertas 90 grados Tipo Jackson</v>
          </cell>
          <cell r="C417" t="str">
            <v>u</v>
          </cell>
          <cell r="D417">
            <v>1</v>
          </cell>
          <cell r="E417">
            <v>142.19999999999999</v>
          </cell>
        </row>
        <row r="418">
          <cell r="A418">
            <v>2014</v>
          </cell>
          <cell r="B418" t="str">
            <v>Closet de madera lacada</v>
          </cell>
          <cell r="C418" t="str">
            <v>m2</v>
          </cell>
          <cell r="D418">
            <v>1</v>
          </cell>
          <cell r="E418">
            <v>170.55</v>
          </cell>
        </row>
        <row r="419">
          <cell r="A419">
            <v>2015</v>
          </cell>
          <cell r="B419" t="str">
            <v>Divisiones modulares de aluminio y melaminas de 12mm</v>
          </cell>
          <cell r="C419" t="str">
            <v>m2</v>
          </cell>
          <cell r="D419">
            <v>1</v>
          </cell>
          <cell r="E419">
            <v>84.75</v>
          </cell>
        </row>
        <row r="420">
          <cell r="A420">
            <v>2016</v>
          </cell>
          <cell r="B420" t="str">
            <v>Esquinero de acero inoxidable  5x5cm</v>
          </cell>
          <cell r="C420" t="str">
            <v>m</v>
          </cell>
          <cell r="D420">
            <v>1</v>
          </cell>
          <cell r="E420">
            <v>56.05</v>
          </cell>
        </row>
        <row r="421">
          <cell r="A421">
            <v>2017</v>
          </cell>
          <cell r="B421" t="str">
            <v>Esquinero de aluminio de 1,50 m</v>
          </cell>
          <cell r="C421" t="str">
            <v>m</v>
          </cell>
          <cell r="D421">
            <v>1</v>
          </cell>
          <cell r="E421">
            <v>5.0199999999999996</v>
          </cell>
        </row>
        <row r="422">
          <cell r="A422">
            <v>2018</v>
          </cell>
          <cell r="B422" t="str">
            <v>Protector de pared para camillas de vynil</v>
          </cell>
          <cell r="C422" t="str">
            <v>m</v>
          </cell>
          <cell r="D422">
            <v>1</v>
          </cell>
          <cell r="E422">
            <v>6.18</v>
          </cell>
        </row>
        <row r="423">
          <cell r="A423">
            <v>2019</v>
          </cell>
          <cell r="B423" t="str">
            <v>Estación de enfermería</v>
          </cell>
          <cell r="C423" t="str">
            <v>m2</v>
          </cell>
          <cell r="D423">
            <v>1</v>
          </cell>
          <cell r="E423">
            <v>420.18</v>
          </cell>
        </row>
        <row r="424">
          <cell r="A424">
            <v>2020</v>
          </cell>
          <cell r="B424" t="str">
            <v>Estructura metálica para vidrio templado</v>
          </cell>
          <cell r="C424" t="str">
            <v>m2</v>
          </cell>
          <cell r="D424">
            <v>1</v>
          </cell>
          <cell r="E424">
            <v>17.829999999999998</v>
          </cell>
        </row>
        <row r="425">
          <cell r="A425">
            <v>2021</v>
          </cell>
          <cell r="B425" t="str">
            <v>Flashing de remate de culata y cielos falsos</v>
          </cell>
          <cell r="C425" t="str">
            <v>m</v>
          </cell>
          <cell r="D425">
            <v>1</v>
          </cell>
          <cell r="E425">
            <v>1.49</v>
          </cell>
        </row>
        <row r="426">
          <cell r="A426">
            <v>2022</v>
          </cell>
          <cell r="B426" t="str">
            <v>Lockers doble tres cuerpos de acero 6mm</v>
          </cell>
          <cell r="C426" t="str">
            <v>u</v>
          </cell>
          <cell r="D426">
            <v>1</v>
          </cell>
          <cell r="E426">
            <v>411.83</v>
          </cell>
        </row>
        <row r="427">
          <cell r="A427">
            <v>2023</v>
          </cell>
          <cell r="B427" t="str">
            <v>Lockers en vestidores triple de cuatro cuerpos de acero de 6mm</v>
          </cell>
          <cell r="C427" t="str">
            <v>u</v>
          </cell>
          <cell r="D427">
            <v>1</v>
          </cell>
          <cell r="E427">
            <v>692.52</v>
          </cell>
        </row>
        <row r="428">
          <cell r="A428">
            <v>2024</v>
          </cell>
          <cell r="B428" t="str">
            <v>Louvers en aluminio</v>
          </cell>
          <cell r="C428" t="str">
            <v>m2</v>
          </cell>
          <cell r="D428">
            <v>1</v>
          </cell>
          <cell r="E428">
            <v>70.05</v>
          </cell>
        </row>
        <row r="429">
          <cell r="A429">
            <v>2025</v>
          </cell>
          <cell r="B429" t="str">
            <v>Mamparas de aluminio  y vidrio de 6mm</v>
          </cell>
          <cell r="C429" t="str">
            <v>m2</v>
          </cell>
          <cell r="D429">
            <v>1</v>
          </cell>
          <cell r="E429">
            <v>73.900000000000006</v>
          </cell>
        </row>
        <row r="430">
          <cell r="A430">
            <v>2026</v>
          </cell>
          <cell r="B430" t="str">
            <v>Marcos metálicos para puertas</v>
          </cell>
          <cell r="C430" t="str">
            <v>m</v>
          </cell>
          <cell r="D430">
            <v>1</v>
          </cell>
          <cell r="E430">
            <v>30.07</v>
          </cell>
        </row>
        <row r="431">
          <cell r="A431">
            <v>2027</v>
          </cell>
          <cell r="B431" t="str">
            <v>Mobiliario Espera RX.</v>
          </cell>
          <cell r="C431" t="str">
            <v>u</v>
          </cell>
          <cell r="D431">
            <v>1</v>
          </cell>
          <cell r="E431">
            <v>357.68</v>
          </cell>
        </row>
        <row r="432">
          <cell r="A432">
            <v>2028</v>
          </cell>
          <cell r="B432" t="str">
            <v>Mueble altos de madera de laurel</v>
          </cell>
          <cell r="C432" t="str">
            <v>m</v>
          </cell>
          <cell r="D432">
            <v>1</v>
          </cell>
          <cell r="E432">
            <v>121.16</v>
          </cell>
        </row>
        <row r="433">
          <cell r="A433">
            <v>2029</v>
          </cell>
          <cell r="B433" t="str">
            <v>Mueble bajo de madera laurel</v>
          </cell>
          <cell r="C433" t="str">
            <v>m</v>
          </cell>
          <cell r="D433">
            <v>1</v>
          </cell>
          <cell r="E433">
            <v>120.98</v>
          </cell>
        </row>
        <row r="434">
          <cell r="A434">
            <v>2030</v>
          </cell>
          <cell r="B434" t="str">
            <v>Mueble de madera para lavabo</v>
          </cell>
          <cell r="C434" t="str">
            <v>u</v>
          </cell>
          <cell r="D434">
            <v>1</v>
          </cell>
          <cell r="E434">
            <v>94.68</v>
          </cell>
        </row>
        <row r="435">
          <cell r="A435">
            <v>2031</v>
          </cell>
          <cell r="B435" t="str">
            <v>Mueble Horizontal Para Instalaciones medicas</v>
          </cell>
          <cell r="C435" t="str">
            <v>m2</v>
          </cell>
          <cell r="D435">
            <v>1</v>
          </cell>
          <cell r="E435">
            <v>107</v>
          </cell>
        </row>
        <row r="436">
          <cell r="A436">
            <v>2032</v>
          </cell>
          <cell r="B436" t="str">
            <v>Muebles de melaminico bajos</v>
          </cell>
          <cell r="C436" t="str">
            <v>m</v>
          </cell>
          <cell r="D436">
            <v>1</v>
          </cell>
          <cell r="E436">
            <v>131.06</v>
          </cell>
        </row>
        <row r="437">
          <cell r="A437">
            <v>2033</v>
          </cell>
          <cell r="B437" t="str">
            <v>Muebles modulares mdf</v>
          </cell>
          <cell r="C437" t="str">
            <v>m</v>
          </cell>
          <cell r="D437">
            <v>1</v>
          </cell>
          <cell r="E437">
            <v>84.76</v>
          </cell>
        </row>
        <row r="438">
          <cell r="A438">
            <v>2034</v>
          </cell>
          <cell r="B438" t="str">
            <v>Panel de acero inoxidable  H=1,2m</v>
          </cell>
          <cell r="C438" t="str">
            <v>m2</v>
          </cell>
          <cell r="D438">
            <v>1</v>
          </cell>
          <cell r="E438">
            <v>117.61</v>
          </cell>
        </row>
        <row r="439">
          <cell r="A439">
            <v>2035</v>
          </cell>
          <cell r="B439" t="str">
            <v>Paneles de aluminio</v>
          </cell>
          <cell r="C439" t="str">
            <v>m2</v>
          </cell>
          <cell r="D439">
            <v>1</v>
          </cell>
          <cell r="E439">
            <v>61.47</v>
          </cell>
        </row>
        <row r="440">
          <cell r="A440">
            <v>2036</v>
          </cell>
          <cell r="B440" t="str">
            <v>Pasamanos de acero inoxidable para baño de discapacitados</v>
          </cell>
          <cell r="C440" t="str">
            <v>m</v>
          </cell>
          <cell r="D440">
            <v>1</v>
          </cell>
          <cell r="E440">
            <v>80.58</v>
          </cell>
        </row>
        <row r="441">
          <cell r="A441">
            <v>2037</v>
          </cell>
          <cell r="B441" t="str">
            <v>Pasamanos de acero inoxidable. H=0.90m</v>
          </cell>
          <cell r="C441" t="str">
            <v>m</v>
          </cell>
          <cell r="D441">
            <v>1</v>
          </cell>
          <cell r="E441">
            <v>223.73</v>
          </cell>
        </row>
        <row r="442">
          <cell r="A442">
            <v>2038</v>
          </cell>
          <cell r="B442" t="str">
            <v>Pasamanos metálico H.G para baño de discapacitados</v>
          </cell>
          <cell r="C442" t="str">
            <v>m</v>
          </cell>
          <cell r="D442">
            <v>1</v>
          </cell>
          <cell r="E442">
            <v>66.48</v>
          </cell>
        </row>
        <row r="443">
          <cell r="A443">
            <v>2039</v>
          </cell>
          <cell r="B443" t="str">
            <v>Protección de acero inoxidable para puerta</v>
          </cell>
          <cell r="C443" t="str">
            <v>m</v>
          </cell>
          <cell r="D443">
            <v>1</v>
          </cell>
          <cell r="E443">
            <v>24.34</v>
          </cell>
        </row>
        <row r="444">
          <cell r="A444">
            <v>2040</v>
          </cell>
          <cell r="B444" t="str">
            <v>Protección de Ventana  varilla cuadrada 1/2"</v>
          </cell>
          <cell r="C444" t="str">
            <v>m2</v>
          </cell>
          <cell r="D444">
            <v>1</v>
          </cell>
          <cell r="E444">
            <v>48.97</v>
          </cell>
        </row>
        <row r="445">
          <cell r="A445">
            <v>2041</v>
          </cell>
          <cell r="B445" t="str">
            <v>Puerta de tol 1/20", marco y estructura de  25*50*1,5 CON CERRADURA</v>
          </cell>
          <cell r="C445" t="str">
            <v>m2</v>
          </cell>
          <cell r="D445">
            <v>1</v>
          </cell>
          <cell r="E445">
            <v>126.97</v>
          </cell>
        </row>
        <row r="446">
          <cell r="A446">
            <v>2042</v>
          </cell>
          <cell r="B446" t="str">
            <v>Puerta Batiente de dos hojas con pívot, vidrio templado 8 mm-cerradura cilíndrica, haladeras de acero inoxidable 30 cm</v>
          </cell>
          <cell r="C446" t="str">
            <v>m2</v>
          </cell>
          <cell r="D446">
            <v>1</v>
          </cell>
          <cell r="E446">
            <v>323.05</v>
          </cell>
        </row>
        <row r="447">
          <cell r="A447">
            <v>2043</v>
          </cell>
          <cell r="B447" t="str">
            <v>Puerta de aluminio con acrílico para ducha</v>
          </cell>
          <cell r="C447" t="str">
            <v>m2</v>
          </cell>
          <cell r="D447">
            <v>1</v>
          </cell>
          <cell r="E447">
            <v>51.45</v>
          </cell>
        </row>
        <row r="448">
          <cell r="A448">
            <v>2044</v>
          </cell>
          <cell r="B448" t="str">
            <v xml:space="preserve">Puerta de Aluminio y vidrio 6mm Cerradura Kwisset </v>
          </cell>
          <cell r="C448" t="str">
            <v>m2</v>
          </cell>
          <cell r="D448">
            <v>1</v>
          </cell>
          <cell r="E448">
            <v>126.84</v>
          </cell>
        </row>
        <row r="449">
          <cell r="A449">
            <v>2045</v>
          </cell>
          <cell r="B449" t="str">
            <v>Puerta corredera de abertura automática, de una hoja de 100x210 cm, y vidrio lateral fijo de 120x210 cm, con vidrios laminares 5+5 mm con perfil superior e inferior de aluminio, dintel con mecanismos y tapa de aluminio, 2 radares detectores de presencia, 1 célula fotoeléctrica de seguridad y cuadro de mando de 4 posiciones</v>
          </cell>
          <cell r="C449" t="str">
            <v>u</v>
          </cell>
          <cell r="D449">
            <v>1</v>
          </cell>
          <cell r="E449">
            <v>4638.47</v>
          </cell>
        </row>
        <row r="450">
          <cell r="A450">
            <v>2046</v>
          </cell>
          <cell r="B450" t="str">
            <v>Puerta de aluminio y vidrio en baños (esmeriladas)</v>
          </cell>
          <cell r="C450" t="str">
            <v>u</v>
          </cell>
          <cell r="D450">
            <v>1</v>
          </cell>
          <cell r="E450">
            <v>41.35</v>
          </cell>
        </row>
        <row r="451">
          <cell r="A451">
            <v>2047</v>
          </cell>
          <cell r="B451" t="str">
            <v>Puerta Batiente de dos hojas con pívot, vidrio templado 8 mm-cerradura cilíndrica, haladeras de acero inoxidable 30 cm</v>
          </cell>
          <cell r="C451" t="str">
            <v>m2</v>
          </cell>
          <cell r="D451">
            <v>1</v>
          </cell>
          <cell r="E451">
            <v>417.47</v>
          </cell>
        </row>
        <row r="452">
          <cell r="A452">
            <v>2048</v>
          </cell>
          <cell r="B452" t="str">
            <v>Puerta de madera tangare con marco metálico</v>
          </cell>
          <cell r="C452" t="str">
            <v>m2</v>
          </cell>
          <cell r="D452">
            <v>1</v>
          </cell>
          <cell r="E452">
            <v>150.18</v>
          </cell>
        </row>
        <row r="453">
          <cell r="A453">
            <v>2049</v>
          </cell>
          <cell r="B453" t="str">
            <v>Puerta de madera laurel con marco y tapamarco</v>
          </cell>
          <cell r="C453" t="str">
            <v>m2</v>
          </cell>
          <cell r="D453">
            <v>1</v>
          </cell>
          <cell r="E453">
            <v>141.27000000000001</v>
          </cell>
        </row>
        <row r="454">
          <cell r="A454">
            <v>2050</v>
          </cell>
          <cell r="B454" t="str">
            <v>Puerta de madera pino con marco metálico</v>
          </cell>
          <cell r="C454" t="str">
            <v>m2</v>
          </cell>
          <cell r="D454">
            <v>1</v>
          </cell>
          <cell r="E454">
            <v>142.63999999999999</v>
          </cell>
        </row>
        <row r="455">
          <cell r="A455">
            <v>2051</v>
          </cell>
          <cell r="B455" t="str">
            <v>Puerta de madera copal con marco metálico</v>
          </cell>
          <cell r="C455" t="str">
            <v>m2</v>
          </cell>
          <cell r="D455">
            <v>1</v>
          </cell>
          <cell r="E455">
            <v>139.81</v>
          </cell>
        </row>
        <row r="456">
          <cell r="A456">
            <v>2052</v>
          </cell>
          <cell r="B456" t="str">
            <v>Puerta de madera seike con marco metálico INCLUYE CERRADURA</v>
          </cell>
          <cell r="C456" t="str">
            <v>m2</v>
          </cell>
          <cell r="D456">
            <v>1</v>
          </cell>
          <cell r="E456">
            <v>169.58</v>
          </cell>
        </row>
        <row r="457">
          <cell r="A457">
            <v>2053</v>
          </cell>
          <cell r="B457" t="str">
            <v>Puerta de madera colorado fino con marco metálico</v>
          </cell>
          <cell r="C457" t="str">
            <v>m2</v>
          </cell>
          <cell r="D457">
            <v>1</v>
          </cell>
          <cell r="E457">
            <v>150.18</v>
          </cell>
        </row>
        <row r="458">
          <cell r="A458">
            <v>2054</v>
          </cell>
          <cell r="B458" t="str">
            <v>Puerta de madera  MDF  con batiente y marco metálico</v>
          </cell>
          <cell r="C458" t="str">
            <v>m2</v>
          </cell>
          <cell r="D458">
            <v>1</v>
          </cell>
          <cell r="E458">
            <v>129.66</v>
          </cell>
        </row>
        <row r="459">
          <cell r="A459">
            <v>2055</v>
          </cell>
          <cell r="B459" t="str">
            <v>Puerta de madera alistonada  inc. Marco y tapamarco</v>
          </cell>
          <cell r="C459" t="str">
            <v>m2</v>
          </cell>
          <cell r="D459">
            <v>1</v>
          </cell>
          <cell r="E459">
            <v>105.23</v>
          </cell>
        </row>
        <row r="460">
          <cell r="A460">
            <v>2056</v>
          </cell>
          <cell r="B460" t="str">
            <v xml:space="preserve">Puerta de madera alistonada </v>
          </cell>
          <cell r="C460" t="str">
            <v>m2</v>
          </cell>
          <cell r="D460">
            <v>1</v>
          </cell>
          <cell r="E460">
            <v>78.27</v>
          </cell>
        </row>
        <row r="461">
          <cell r="A461">
            <v>2057</v>
          </cell>
          <cell r="B461" t="str">
            <v>Puerta de madera y vidrio</v>
          </cell>
          <cell r="C461" t="str">
            <v>m2</v>
          </cell>
          <cell r="D461">
            <v>1</v>
          </cell>
          <cell r="E461">
            <v>75.239999999999995</v>
          </cell>
        </row>
        <row r="462">
          <cell r="A462">
            <v>2058</v>
          </cell>
          <cell r="B462" t="str">
            <v>Puerta de malla galvanizada</v>
          </cell>
          <cell r="C462" t="str">
            <v>m2</v>
          </cell>
          <cell r="D462">
            <v>1</v>
          </cell>
          <cell r="E462">
            <v>66.64</v>
          </cell>
        </row>
        <row r="463">
          <cell r="A463">
            <v>2059</v>
          </cell>
          <cell r="B463" t="str">
            <v>Puerta enrollable</v>
          </cell>
          <cell r="C463" t="str">
            <v>m2</v>
          </cell>
          <cell r="D463">
            <v>1</v>
          </cell>
          <cell r="E463">
            <v>192.21</v>
          </cell>
        </row>
        <row r="464">
          <cell r="A464">
            <v>2060</v>
          </cell>
          <cell r="B464" t="str">
            <v>Puerta especial con lamina de plomo (1 X 2.1 m)</v>
          </cell>
          <cell r="C464" t="str">
            <v>m2</v>
          </cell>
          <cell r="D464">
            <v>1</v>
          </cell>
          <cell r="E464">
            <v>729.26</v>
          </cell>
        </row>
        <row r="465">
          <cell r="A465">
            <v>2061</v>
          </cell>
          <cell r="B465" t="str">
            <v>Puerta metálica plegable</v>
          </cell>
          <cell r="C465" t="str">
            <v>m2</v>
          </cell>
          <cell r="D465">
            <v>1</v>
          </cell>
          <cell r="E465">
            <v>109.98</v>
          </cell>
        </row>
        <row r="466">
          <cell r="A466">
            <v>2062</v>
          </cell>
          <cell r="B466" t="str">
            <v>Puerta tamborada incluye marco y tapamarco</v>
          </cell>
          <cell r="C466" t="str">
            <v>m2</v>
          </cell>
          <cell r="D466">
            <v>1</v>
          </cell>
          <cell r="E466">
            <v>82.1</v>
          </cell>
        </row>
        <row r="467">
          <cell r="A467">
            <v>2063</v>
          </cell>
          <cell r="B467" t="str">
            <v xml:space="preserve">Puerta tamborada </v>
          </cell>
          <cell r="C467" t="str">
            <v>m2</v>
          </cell>
          <cell r="D467">
            <v>1</v>
          </cell>
          <cell r="E467">
            <v>58.06</v>
          </cell>
        </row>
        <row r="468">
          <cell r="A468">
            <v>2064</v>
          </cell>
          <cell r="B468" t="str">
            <v>Rejas de hierro varilla cuadrada 1/2"</v>
          </cell>
          <cell r="C468" t="str">
            <v>m2</v>
          </cell>
          <cell r="D468">
            <v>1</v>
          </cell>
          <cell r="E468">
            <v>49.19</v>
          </cell>
        </row>
        <row r="469">
          <cell r="A469">
            <v>2065</v>
          </cell>
          <cell r="B469" t="str">
            <v>Rejilla de hierro de ángulo y tee 1½"x1½" c/2,5cm</v>
          </cell>
          <cell r="C469" t="str">
            <v>m2</v>
          </cell>
          <cell r="D469">
            <v>1</v>
          </cell>
          <cell r="E469">
            <v>75.08</v>
          </cell>
        </row>
        <row r="470">
          <cell r="A470">
            <v>2066</v>
          </cell>
          <cell r="B470" t="str">
            <v>Rejilla de losa tipo tortuga 3"</v>
          </cell>
          <cell r="C470" t="str">
            <v>u</v>
          </cell>
          <cell r="D470">
            <v>1</v>
          </cell>
          <cell r="E470">
            <v>5.66</v>
          </cell>
        </row>
        <row r="471">
          <cell r="A471">
            <v>2067</v>
          </cell>
          <cell r="B471" t="str">
            <v>Rejillas de 2"</v>
          </cell>
          <cell r="C471" t="str">
            <v>u</v>
          </cell>
          <cell r="D471">
            <v>1</v>
          </cell>
          <cell r="E471">
            <v>5.93</v>
          </cell>
        </row>
        <row r="472">
          <cell r="A472">
            <v>2068</v>
          </cell>
          <cell r="B472" t="str">
            <v>Rejillas de 3"</v>
          </cell>
          <cell r="C472" t="str">
            <v>u</v>
          </cell>
          <cell r="D472">
            <v>1</v>
          </cell>
          <cell r="E472">
            <v>6.49</v>
          </cell>
        </row>
        <row r="473">
          <cell r="A473">
            <v>2069</v>
          </cell>
          <cell r="B473" t="str">
            <v>Rejillas de 4"</v>
          </cell>
          <cell r="C473" t="str">
            <v>u</v>
          </cell>
          <cell r="D473">
            <v>1</v>
          </cell>
          <cell r="E473">
            <v>9.07</v>
          </cell>
        </row>
        <row r="474">
          <cell r="A474">
            <v>2070</v>
          </cell>
          <cell r="B474" t="str">
            <v>Riel metálico porta sueros móvil</v>
          </cell>
          <cell r="C474" t="str">
            <v>u</v>
          </cell>
          <cell r="D474">
            <v>1</v>
          </cell>
          <cell r="E474">
            <v>28.66</v>
          </cell>
        </row>
        <row r="475">
          <cell r="A475">
            <v>2071</v>
          </cell>
          <cell r="B475" t="str">
            <v>Riel para cortinas de cubículos</v>
          </cell>
          <cell r="C475" t="str">
            <v>m</v>
          </cell>
          <cell r="D475">
            <v>1</v>
          </cell>
          <cell r="E475">
            <v>5.22</v>
          </cell>
        </row>
        <row r="476">
          <cell r="A476">
            <v>2072</v>
          </cell>
          <cell r="B476" t="str">
            <v>Soporte metálico fijo</v>
          </cell>
          <cell r="C476" t="str">
            <v>u</v>
          </cell>
          <cell r="D476">
            <v>1</v>
          </cell>
          <cell r="E476">
            <v>20.059999999999999</v>
          </cell>
        </row>
        <row r="477">
          <cell r="A477">
            <v>2073</v>
          </cell>
          <cell r="B477" t="str">
            <v>Soporte metálico para tubería agrupada</v>
          </cell>
          <cell r="C477" t="str">
            <v>u</v>
          </cell>
          <cell r="D477">
            <v>1</v>
          </cell>
          <cell r="E477">
            <v>28.06</v>
          </cell>
        </row>
        <row r="478">
          <cell r="A478">
            <v>2074</v>
          </cell>
          <cell r="B478" t="str">
            <v>Tapa para caja de revisión (cerco metálico y fundición)24"</v>
          </cell>
          <cell r="C478" t="str">
            <v>u</v>
          </cell>
          <cell r="D478">
            <v>1</v>
          </cell>
          <cell r="E478">
            <v>109.85</v>
          </cell>
        </row>
        <row r="479">
          <cell r="A479">
            <v>2075</v>
          </cell>
          <cell r="B479" t="str">
            <v>Topes para puertas</v>
          </cell>
          <cell r="C479" t="str">
            <v>u</v>
          </cell>
          <cell r="D479">
            <v>1</v>
          </cell>
          <cell r="E479">
            <v>1.62</v>
          </cell>
        </row>
        <row r="480">
          <cell r="A480">
            <v>2076</v>
          </cell>
          <cell r="B480" t="str">
            <v>Ventana  PVC + vidrio de 6mm</v>
          </cell>
          <cell r="C480" t="str">
            <v>m2</v>
          </cell>
          <cell r="D480">
            <v>1</v>
          </cell>
          <cell r="E480">
            <v>158.05000000000001</v>
          </cell>
        </row>
        <row r="481">
          <cell r="A481">
            <v>2077</v>
          </cell>
          <cell r="B481" t="str">
            <v>Ventana corrediza aluminio y vidrio 6mm</v>
          </cell>
          <cell r="C481" t="str">
            <v>m2</v>
          </cell>
          <cell r="D481">
            <v>1</v>
          </cell>
          <cell r="E481">
            <v>72.27</v>
          </cell>
        </row>
        <row r="482">
          <cell r="A482">
            <v>2078</v>
          </cell>
          <cell r="B482" t="str">
            <v>Ventana de aluminio vidrio curvo 6mm</v>
          </cell>
          <cell r="C482" t="str">
            <v>m2</v>
          </cell>
          <cell r="D482">
            <v>1</v>
          </cell>
          <cell r="E482">
            <v>83.79</v>
          </cell>
        </row>
        <row r="483">
          <cell r="A483">
            <v>2079</v>
          </cell>
          <cell r="B483" t="str">
            <v>Ventana de aluminio y vidrio 4mm corrediza</v>
          </cell>
          <cell r="C483" t="str">
            <v>m2</v>
          </cell>
          <cell r="D483">
            <v>1</v>
          </cell>
          <cell r="E483">
            <v>65.040000000000006</v>
          </cell>
        </row>
        <row r="484">
          <cell r="A484">
            <v>2080</v>
          </cell>
          <cell r="B484" t="str">
            <v>Ventana de malla antimosquito</v>
          </cell>
          <cell r="C484" t="str">
            <v>m2</v>
          </cell>
          <cell r="D484">
            <v>1</v>
          </cell>
          <cell r="E484">
            <v>18.84</v>
          </cell>
        </row>
        <row r="485">
          <cell r="A485">
            <v>2081</v>
          </cell>
          <cell r="B485" t="str">
            <v>Ventana fijas de aluminio y vidrio 4mm</v>
          </cell>
          <cell r="C485" t="str">
            <v>m2</v>
          </cell>
          <cell r="D485">
            <v>1</v>
          </cell>
          <cell r="E485">
            <v>56.68</v>
          </cell>
        </row>
        <row r="486">
          <cell r="A486">
            <v>2082</v>
          </cell>
          <cell r="B486" t="str">
            <v>Ventana fijas de aluminio y vidrio 6mm</v>
          </cell>
          <cell r="C486" t="str">
            <v>m2</v>
          </cell>
          <cell r="D486">
            <v>1</v>
          </cell>
          <cell r="E486">
            <v>62.52</v>
          </cell>
        </row>
        <row r="487">
          <cell r="A487">
            <v>2083</v>
          </cell>
          <cell r="B487" t="str">
            <v>Ventana con vidrio aplomado 10 mm</v>
          </cell>
          <cell r="C487" t="str">
            <v>m2</v>
          </cell>
          <cell r="D487">
            <v>1</v>
          </cell>
          <cell r="E487">
            <v>6969.74</v>
          </cell>
        </row>
        <row r="488">
          <cell r="A488">
            <v>2084</v>
          </cell>
          <cell r="B488" t="str">
            <v>Plywood de 5mm beteado</v>
          </cell>
          <cell r="C488" t="str">
            <v>m2</v>
          </cell>
          <cell r="D488">
            <v>1</v>
          </cell>
          <cell r="E488">
            <v>8.5</v>
          </cell>
        </row>
        <row r="489">
          <cell r="A489">
            <v>2085</v>
          </cell>
          <cell r="B489" t="str">
            <v>Puerta panelada mínimo tres paneles</v>
          </cell>
          <cell r="C489" t="str">
            <v>m2</v>
          </cell>
          <cell r="D489">
            <v>1</v>
          </cell>
          <cell r="E489">
            <v>146.62</v>
          </cell>
        </row>
        <row r="490">
          <cell r="A490">
            <v>2086</v>
          </cell>
          <cell r="B490" t="str">
            <v>Puerta panelada mínimo tres paneles con tarjeta</v>
          </cell>
          <cell r="C490" t="str">
            <v>m2</v>
          </cell>
          <cell r="D490">
            <v>1</v>
          </cell>
          <cell r="E490">
            <v>149.99</v>
          </cell>
        </row>
        <row r="491">
          <cell r="A491">
            <v>2087</v>
          </cell>
          <cell r="B491" t="str">
            <v>Picaporte de 2" negro</v>
          </cell>
          <cell r="C491" t="str">
            <v>u</v>
          </cell>
          <cell r="D491">
            <v>1</v>
          </cell>
          <cell r="E491">
            <v>1.39</v>
          </cell>
        </row>
        <row r="492">
          <cell r="A492">
            <v>2088</v>
          </cell>
          <cell r="B492" t="str">
            <v>Tiradera niquelada 5"</v>
          </cell>
          <cell r="C492" t="str">
            <v>u</v>
          </cell>
          <cell r="D492">
            <v>1</v>
          </cell>
          <cell r="E492">
            <v>1.17</v>
          </cell>
        </row>
        <row r="493">
          <cell r="A493">
            <v>2089</v>
          </cell>
          <cell r="B493" t="str">
            <v>Quiebrasoles prefabricados en aluminio anonizado, perfiles verticales de soporte de quiebrasoles horizontal</v>
          </cell>
          <cell r="C493" t="str">
            <v>m2</v>
          </cell>
          <cell r="D493">
            <v>1</v>
          </cell>
          <cell r="E493">
            <v>457.43</v>
          </cell>
        </row>
        <row r="494">
          <cell r="A494">
            <v>2090</v>
          </cell>
          <cell r="B494" t="str">
            <v xml:space="preserve">Pasamanos metálico H.G </v>
          </cell>
          <cell r="C494" t="str">
            <v>m</v>
          </cell>
          <cell r="D494">
            <v>1</v>
          </cell>
          <cell r="E494">
            <v>66.22</v>
          </cell>
        </row>
        <row r="495">
          <cell r="A495">
            <v>2091</v>
          </cell>
          <cell r="B495" t="str">
            <v>Soporte de básquet de H.A</v>
          </cell>
          <cell r="C495" t="str">
            <v>u</v>
          </cell>
          <cell r="D495">
            <v>1</v>
          </cell>
          <cell r="E495">
            <v>651.66</v>
          </cell>
        </row>
        <row r="496">
          <cell r="A496">
            <v>2092</v>
          </cell>
          <cell r="B496" t="str">
            <v>Arco de cancha con malla</v>
          </cell>
          <cell r="C496" t="str">
            <v>u</v>
          </cell>
          <cell r="D496">
            <v>1</v>
          </cell>
          <cell r="E496">
            <v>236.97</v>
          </cell>
        </row>
        <row r="497">
          <cell r="A497">
            <v>2093</v>
          </cell>
          <cell r="B497" t="str">
            <v>Soporte de vóley</v>
          </cell>
          <cell r="C497" t="str">
            <v>u</v>
          </cell>
          <cell r="D497">
            <v>1</v>
          </cell>
          <cell r="E497">
            <v>146.55000000000001</v>
          </cell>
        </row>
        <row r="498">
          <cell r="A498">
            <v>2094</v>
          </cell>
          <cell r="B498" t="str">
            <v>Tablero para básquet</v>
          </cell>
          <cell r="C498" t="str">
            <v>u</v>
          </cell>
          <cell r="D498">
            <v>1</v>
          </cell>
          <cell r="E498">
            <v>445.2</v>
          </cell>
        </row>
        <row r="499">
          <cell r="A499">
            <v>2095</v>
          </cell>
          <cell r="B499" t="str">
            <v>Portón de acceso principal</v>
          </cell>
          <cell r="C499" t="str">
            <v>m2</v>
          </cell>
          <cell r="D499">
            <v>1</v>
          </cell>
          <cell r="E499">
            <v>147.53</v>
          </cell>
        </row>
        <row r="500">
          <cell r="A500">
            <v>2096</v>
          </cell>
          <cell r="B500" t="str">
            <v>Tapa de tol pintado 1/16" de 60x60</v>
          </cell>
          <cell r="C500" t="str">
            <v>u</v>
          </cell>
          <cell r="D500">
            <v>1</v>
          </cell>
          <cell r="E500">
            <v>48.03</v>
          </cell>
        </row>
        <row r="501">
          <cell r="A501">
            <v>2097</v>
          </cell>
          <cell r="B501" t="str">
            <v>Verja de protección varilla ø 10mm</v>
          </cell>
          <cell r="C501" t="str">
            <v>m2</v>
          </cell>
          <cell r="D501">
            <v>1</v>
          </cell>
          <cell r="E501">
            <v>36.58</v>
          </cell>
        </row>
        <row r="502">
          <cell r="A502">
            <v>2098</v>
          </cell>
          <cell r="B502" t="str">
            <v>Puerta de tol, incluye. Vidrio de 6mm, haladera y protección de hierro ø9mm pintado</v>
          </cell>
          <cell r="C502" t="str">
            <v>m2</v>
          </cell>
          <cell r="D502">
            <v>1</v>
          </cell>
          <cell r="E502">
            <v>104.54</v>
          </cell>
        </row>
        <row r="503">
          <cell r="A503">
            <v>2099</v>
          </cell>
          <cell r="B503" t="str">
            <v>Puerta panelada mínimo tres paneles 0,90x2,10m</v>
          </cell>
          <cell r="C503" t="str">
            <v>u</v>
          </cell>
          <cell r="D503">
            <v>1</v>
          </cell>
          <cell r="E503">
            <v>331.57</v>
          </cell>
        </row>
        <row r="504">
          <cell r="A504">
            <v>2100</v>
          </cell>
          <cell r="B504" t="str">
            <v>Puerta panelada mínimo tres paneles 0,80x2,10m</v>
          </cell>
          <cell r="C504" t="str">
            <v>u</v>
          </cell>
          <cell r="D504">
            <v>1</v>
          </cell>
          <cell r="E504">
            <v>310.98</v>
          </cell>
        </row>
        <row r="505">
          <cell r="A505">
            <v>2101</v>
          </cell>
          <cell r="B505" t="str">
            <v>Puerta panelada mínimo tres paneles 0,70x2,10m</v>
          </cell>
          <cell r="C505" t="str">
            <v>u</v>
          </cell>
          <cell r="D505">
            <v>1</v>
          </cell>
          <cell r="E505">
            <v>275.41000000000003</v>
          </cell>
        </row>
        <row r="506">
          <cell r="A506">
            <v>2102</v>
          </cell>
          <cell r="B506" t="str">
            <v>Puerta de hierro y tol 1/20", marco figurado y estructura de  25*50*1,5</v>
          </cell>
          <cell r="C506" t="str">
            <v>m2</v>
          </cell>
          <cell r="D506">
            <v>1</v>
          </cell>
          <cell r="E506">
            <v>123.22</v>
          </cell>
        </row>
        <row r="507">
          <cell r="A507">
            <v>2103</v>
          </cell>
          <cell r="B507" t="str">
            <v>Puerta panelada mínimo tres paneles 0,70x1,80m</v>
          </cell>
          <cell r="C507" t="str">
            <v>u</v>
          </cell>
          <cell r="D507">
            <v>1</v>
          </cell>
          <cell r="E507">
            <v>175.84</v>
          </cell>
        </row>
        <row r="508">
          <cell r="A508">
            <v>2104</v>
          </cell>
          <cell r="B508" t="str">
            <v>Puerta panelada mínimo tres paneles 1,00x2,10m</v>
          </cell>
          <cell r="C508" t="str">
            <v>u</v>
          </cell>
          <cell r="D508">
            <v>1</v>
          </cell>
          <cell r="E508">
            <v>352.17</v>
          </cell>
        </row>
        <row r="509">
          <cell r="A509">
            <v>2105</v>
          </cell>
          <cell r="B509" t="str">
            <v>PUERTA DE VIDRIO TEMPLADO 3.60X2.80 m e=10 mm, BOMBA JACKSON, BISAGRA PUNTO FIJO</v>
          </cell>
          <cell r="C509" t="str">
            <v>m2</v>
          </cell>
          <cell r="D509">
            <v>1</v>
          </cell>
          <cell r="E509">
            <v>309.67</v>
          </cell>
        </row>
        <row r="510">
          <cell r="A510">
            <v>2106</v>
          </cell>
          <cell r="B510" t="str">
            <v>Piel de vidrio</v>
          </cell>
          <cell r="C510" t="str">
            <v>m2</v>
          </cell>
          <cell r="D510">
            <v>1</v>
          </cell>
          <cell r="E510">
            <v>156.22</v>
          </cell>
        </row>
        <row r="511">
          <cell r="A511">
            <v>2107</v>
          </cell>
          <cell r="B511" t="str">
            <v>Persiana de madera, incluida riel metálica</v>
          </cell>
          <cell r="C511" t="str">
            <v>m2</v>
          </cell>
          <cell r="D511">
            <v>1</v>
          </cell>
          <cell r="E511">
            <v>92.04</v>
          </cell>
        </row>
        <row r="512">
          <cell r="A512">
            <v>2108</v>
          </cell>
          <cell r="B512" t="str">
            <v>Paneles de cielo raso enduelado de bambú (duelas :0,04x0,025x1,2)</v>
          </cell>
          <cell r="C512" t="str">
            <v>m2</v>
          </cell>
          <cell r="D512">
            <v>1</v>
          </cell>
          <cell r="E512">
            <v>21.42</v>
          </cell>
        </row>
        <row r="513">
          <cell r="A513">
            <v>2109</v>
          </cell>
          <cell r="B513" t="str">
            <v>Barras de acero inoxidable mate para baño de discapacitados</v>
          </cell>
          <cell r="C513" t="str">
            <v>u</v>
          </cell>
          <cell r="D513">
            <v>1</v>
          </cell>
          <cell r="E513">
            <v>401.28</v>
          </cell>
        </row>
        <row r="514">
          <cell r="A514">
            <v>2110</v>
          </cell>
          <cell r="B514" t="str">
            <v>Mamparas de aluminio  y vidrio de 8mm</v>
          </cell>
          <cell r="C514" t="str">
            <v>m2</v>
          </cell>
          <cell r="D514">
            <v>1</v>
          </cell>
          <cell r="E514">
            <v>91.96</v>
          </cell>
        </row>
        <row r="515">
          <cell r="A515">
            <v>2111</v>
          </cell>
          <cell r="B515" t="str">
            <v>Ventana de aluminio y vidrio 8mm según diseño</v>
          </cell>
          <cell r="C515" t="str">
            <v>m2</v>
          </cell>
          <cell r="D515">
            <v>1</v>
          </cell>
          <cell r="E515">
            <v>69.37</v>
          </cell>
        </row>
        <row r="516">
          <cell r="A516">
            <v>2112</v>
          </cell>
          <cell r="B516" t="str">
            <v>Ventana corrediza aluminio y vidrio 8mm</v>
          </cell>
          <cell r="C516" t="str">
            <v>m2</v>
          </cell>
          <cell r="D516">
            <v>1</v>
          </cell>
          <cell r="E516">
            <v>77.72</v>
          </cell>
        </row>
        <row r="517">
          <cell r="A517">
            <v>2113</v>
          </cell>
          <cell r="B517" t="str">
            <v>Mampara de aluminio y madera (haya -30cm) y vidrio 8mm</v>
          </cell>
          <cell r="C517" t="str">
            <v>m2</v>
          </cell>
          <cell r="D517">
            <v>1</v>
          </cell>
          <cell r="E517">
            <v>95.63</v>
          </cell>
        </row>
        <row r="518">
          <cell r="A518">
            <v>2114</v>
          </cell>
          <cell r="B518" t="str">
            <v>Mampara de aluminio y madera Haya</v>
          </cell>
          <cell r="C518" t="str">
            <v>m2</v>
          </cell>
          <cell r="D518">
            <v>1</v>
          </cell>
          <cell r="E518">
            <v>104.14</v>
          </cell>
        </row>
        <row r="519">
          <cell r="A519">
            <v>2115</v>
          </cell>
          <cell r="B519" t="str">
            <v>Puerta de Aluminio y madera haya</v>
          </cell>
          <cell r="C519" t="str">
            <v>m2</v>
          </cell>
          <cell r="D519">
            <v>1</v>
          </cell>
          <cell r="E519">
            <v>120.79</v>
          </cell>
        </row>
        <row r="520">
          <cell r="A520">
            <v>2116</v>
          </cell>
          <cell r="B520" t="str">
            <v>Quiebrasoles de aluminio H=1,65m</v>
          </cell>
          <cell r="C520" t="str">
            <v>m</v>
          </cell>
          <cell r="D520">
            <v>1</v>
          </cell>
          <cell r="E520">
            <v>70.239999999999995</v>
          </cell>
        </row>
        <row r="521">
          <cell r="A521">
            <v>2117</v>
          </cell>
          <cell r="B521" t="str">
            <v>Mampara de aluminio y madera (haya -85cm) y vidrio 8mm</v>
          </cell>
          <cell r="C521" t="str">
            <v>m2</v>
          </cell>
          <cell r="D521">
            <v>1</v>
          </cell>
          <cell r="E521">
            <v>97.11</v>
          </cell>
        </row>
        <row r="522">
          <cell r="A522">
            <v>2118</v>
          </cell>
          <cell r="B522" t="str">
            <v>Ventana proyectable de aluminio, vidrio y madera de haya</v>
          </cell>
          <cell r="C522" t="str">
            <v>m2</v>
          </cell>
          <cell r="D522">
            <v>1</v>
          </cell>
          <cell r="E522">
            <v>76.989999999999995</v>
          </cell>
        </row>
        <row r="523">
          <cell r="A523">
            <v>2119</v>
          </cell>
          <cell r="B523" t="str">
            <v>Divisones modulares en baños</v>
          </cell>
          <cell r="C523" t="str">
            <v>m2</v>
          </cell>
          <cell r="D523">
            <v>1</v>
          </cell>
          <cell r="E523">
            <v>74.88</v>
          </cell>
        </row>
        <row r="524">
          <cell r="A524">
            <v>2120</v>
          </cell>
          <cell r="B524" t="str">
            <v>Puertas de MDF</v>
          </cell>
          <cell r="C524" t="str">
            <v>m2</v>
          </cell>
          <cell r="D524">
            <v>1</v>
          </cell>
          <cell r="E524">
            <v>78.64</v>
          </cell>
        </row>
        <row r="525">
          <cell r="A525">
            <v>2121</v>
          </cell>
          <cell r="B525" t="str">
            <v>Mampara de aluminio y madera haya</v>
          </cell>
          <cell r="C525" t="str">
            <v>m2</v>
          </cell>
          <cell r="D525">
            <v>1</v>
          </cell>
          <cell r="E525">
            <v>97.94</v>
          </cell>
        </row>
        <row r="526">
          <cell r="A526">
            <v>2122</v>
          </cell>
          <cell r="B526" t="str">
            <v>Baranda metálica de platina de 60x10mm H=90cm con mangón metálico</v>
          </cell>
          <cell r="C526" t="str">
            <v>m</v>
          </cell>
          <cell r="D526">
            <v>1</v>
          </cell>
          <cell r="E526">
            <v>67.45</v>
          </cell>
        </row>
        <row r="527">
          <cell r="A527">
            <v>2123</v>
          </cell>
          <cell r="B527" t="str">
            <v>Mamparas compuesta de aluminio  y vidrio de 6mm, y alucobond de 4mm</v>
          </cell>
          <cell r="C527" t="str">
            <v>m2</v>
          </cell>
          <cell r="D527">
            <v>1</v>
          </cell>
          <cell r="E527">
            <v>104.96</v>
          </cell>
        </row>
        <row r="528">
          <cell r="A528">
            <v>2124</v>
          </cell>
          <cell r="B528" t="str">
            <v>Puerta compuesta de aluminio  y vidrio de 6mm, y alucobond de 4mm Inc. Cerradura</v>
          </cell>
          <cell r="C528" t="str">
            <v>m2</v>
          </cell>
          <cell r="D528">
            <v>1</v>
          </cell>
          <cell r="E528">
            <v>119.32</v>
          </cell>
        </row>
        <row r="529">
          <cell r="A529">
            <v>2125</v>
          </cell>
          <cell r="B529" t="str">
            <v>Puerta metálica con tubo rectangular 1/2"x1"x1,2mm Inc. Cerradura</v>
          </cell>
          <cell r="C529" t="str">
            <v>m2</v>
          </cell>
          <cell r="D529">
            <v>1</v>
          </cell>
          <cell r="E529">
            <v>88.59</v>
          </cell>
        </row>
        <row r="530">
          <cell r="A530">
            <v>2126</v>
          </cell>
          <cell r="B530" t="str">
            <v>Puerta metálica de tool, tubo rect. de 50x25x2mm, y Vidrio templado 6mm, inc. Cerradura</v>
          </cell>
          <cell r="C530" t="str">
            <v>m2</v>
          </cell>
          <cell r="D530">
            <v>1</v>
          </cell>
          <cell r="E530">
            <v>132.53</v>
          </cell>
        </row>
        <row r="531">
          <cell r="A531">
            <v>2127</v>
          </cell>
          <cell r="B531" t="str">
            <v>Puerta de Aluminio y vidrio catedral 6mm Cerradura</v>
          </cell>
          <cell r="C531" t="str">
            <v>m2</v>
          </cell>
          <cell r="D531">
            <v>1</v>
          </cell>
          <cell r="E531">
            <v>156.26</v>
          </cell>
        </row>
        <row r="532">
          <cell r="A532">
            <v>2128</v>
          </cell>
          <cell r="B532" t="str">
            <v>Ventana de aluminio y vidrio catedral 4mm tipo persiana(celosía)</v>
          </cell>
          <cell r="C532" t="str">
            <v>m2</v>
          </cell>
          <cell r="D532">
            <v>1</v>
          </cell>
          <cell r="E532">
            <v>91.87</v>
          </cell>
        </row>
        <row r="533">
          <cell r="A533">
            <v>2129</v>
          </cell>
          <cell r="B533" t="str">
            <v>Puerta de aluminio/y vidrio 8mm doble hoja batiente,accesoprios cierra puertas incluye cerradura</v>
          </cell>
          <cell r="C533" t="str">
            <v>m2</v>
          </cell>
          <cell r="D533">
            <v>1</v>
          </cell>
          <cell r="E533">
            <v>242.02</v>
          </cell>
        </row>
        <row r="534">
          <cell r="A534">
            <v>2130</v>
          </cell>
          <cell r="B534" t="str">
            <v>Vidrio flotado bronce de 4mm</v>
          </cell>
          <cell r="C534" t="str">
            <v>m2</v>
          </cell>
          <cell r="D534">
            <v>1</v>
          </cell>
          <cell r="E534">
            <v>11.7</v>
          </cell>
        </row>
        <row r="535">
          <cell r="A535">
            <v>2131</v>
          </cell>
          <cell r="B535" t="str">
            <v>Vidrio flotado bronce de 6mm</v>
          </cell>
          <cell r="C535" t="str">
            <v>m2</v>
          </cell>
          <cell r="D535">
            <v>1</v>
          </cell>
          <cell r="E535">
            <v>17.54</v>
          </cell>
        </row>
        <row r="536">
          <cell r="A536">
            <v>2132</v>
          </cell>
          <cell r="B536" t="str">
            <v xml:space="preserve">Puerta de aluminio </v>
          </cell>
          <cell r="C536" t="str">
            <v>m2</v>
          </cell>
          <cell r="D536">
            <v>1</v>
          </cell>
          <cell r="E536">
            <v>86.25</v>
          </cell>
        </row>
        <row r="537">
          <cell r="A537">
            <v>2133</v>
          </cell>
          <cell r="B537" t="str">
            <v>Entablado de eucalipto en cancha y escenario y lacado</v>
          </cell>
          <cell r="C537" t="str">
            <v>m2</v>
          </cell>
          <cell r="D537">
            <v>1</v>
          </cell>
          <cell r="E537">
            <v>67.209999999999994</v>
          </cell>
        </row>
        <row r="538">
          <cell r="A538">
            <v>2134</v>
          </cell>
          <cell r="B538" t="str">
            <v>Ventana de hierro</v>
          </cell>
          <cell r="C538" t="str">
            <v>m2</v>
          </cell>
          <cell r="D538">
            <v>1</v>
          </cell>
          <cell r="E538">
            <v>46.79</v>
          </cell>
        </row>
        <row r="539">
          <cell r="A539">
            <v>2135</v>
          </cell>
          <cell r="B539" t="str">
            <v>Ventana de hierro con protección, con varilla 1/2" incluye vidrio 4mm</v>
          </cell>
          <cell r="C539" t="str">
            <v>m2</v>
          </cell>
          <cell r="D539">
            <v>1</v>
          </cell>
          <cell r="E539">
            <v>77.48</v>
          </cell>
        </row>
        <row r="540">
          <cell r="A540">
            <v>2136</v>
          </cell>
          <cell r="B540" t="str">
            <v>Vidrio laminado 3mm+lamina+3mm</v>
          </cell>
          <cell r="C540" t="str">
            <v>m2</v>
          </cell>
          <cell r="D540">
            <v>1</v>
          </cell>
          <cell r="E540">
            <v>51.38</v>
          </cell>
        </row>
        <row r="541">
          <cell r="A541">
            <v>2137</v>
          </cell>
          <cell r="B541" t="str">
            <v>Portón con tubería metálica y tol para UEMS</v>
          </cell>
          <cell r="C541" t="str">
            <v>u</v>
          </cell>
          <cell r="D541">
            <v>1</v>
          </cell>
          <cell r="E541">
            <v>648.72</v>
          </cell>
        </row>
        <row r="542">
          <cell r="A542">
            <v>2138</v>
          </cell>
          <cell r="B542" t="str">
            <v>Puerta de tubo estructural y tol  con cerradura eléctrica</v>
          </cell>
          <cell r="C542" t="str">
            <v>u</v>
          </cell>
          <cell r="D542">
            <v>1</v>
          </cell>
          <cell r="E542">
            <v>283.39999999999998</v>
          </cell>
        </row>
        <row r="543">
          <cell r="A543">
            <v>2139</v>
          </cell>
          <cell r="B543" t="str">
            <v>Mampara de tubo estructural y tol</v>
          </cell>
          <cell r="C543" t="str">
            <v>u</v>
          </cell>
          <cell r="D543">
            <v>1</v>
          </cell>
          <cell r="E543">
            <v>136.31</v>
          </cell>
        </row>
        <row r="544">
          <cell r="A544">
            <v>2140</v>
          </cell>
          <cell r="B544" t="str">
            <v>Puerta metálica de tool, tubo cuad. de 25x3mm, y Vidrio catedral 4mm, inc. Cerradura</v>
          </cell>
          <cell r="C544" t="str">
            <v>m2</v>
          </cell>
          <cell r="D544">
            <v>1</v>
          </cell>
          <cell r="E544">
            <v>111.23</v>
          </cell>
        </row>
        <row r="545">
          <cell r="A545">
            <v>2141</v>
          </cell>
          <cell r="B545" t="str">
            <v>Protección de ventanas varilla cuadrada 12mm y platina para decorado</v>
          </cell>
          <cell r="C545" t="str">
            <v>m2</v>
          </cell>
          <cell r="D545">
            <v>1</v>
          </cell>
          <cell r="E545">
            <v>78.290000000000006</v>
          </cell>
        </row>
        <row r="546">
          <cell r="A546">
            <v>2142</v>
          </cell>
          <cell r="B546" t="str">
            <v>Ventana de hierra inc. Vidrio de 2mm y picaporte</v>
          </cell>
          <cell r="C546" t="str">
            <v>m2</v>
          </cell>
          <cell r="D546">
            <v>1</v>
          </cell>
          <cell r="E546">
            <v>73.81</v>
          </cell>
        </row>
        <row r="547">
          <cell r="A547">
            <v>2143</v>
          </cell>
          <cell r="B547" t="str">
            <v>Cerramiento metálico con tubo galvanizado 1 1/2" h=2,4, incluye cimentación</v>
          </cell>
          <cell r="C547" t="str">
            <v>m</v>
          </cell>
          <cell r="D547">
            <v>1</v>
          </cell>
          <cell r="E547">
            <v>87.06</v>
          </cell>
        </row>
        <row r="548">
          <cell r="A548">
            <v>2144</v>
          </cell>
          <cell r="B548" t="str">
            <v>Domo para cubierta Inc. Vidrio y Tubo PVC 50mm de ventilación</v>
          </cell>
          <cell r="C548" t="str">
            <v>u</v>
          </cell>
          <cell r="D548">
            <v>1</v>
          </cell>
          <cell r="E548">
            <v>37.03</v>
          </cell>
        </row>
        <row r="549">
          <cell r="A549">
            <v>2145</v>
          </cell>
          <cell r="B549" t="str">
            <v>Rejilla cuadrada PVC para exteriores</v>
          </cell>
          <cell r="C549" t="str">
            <v>u</v>
          </cell>
          <cell r="D549">
            <v>1</v>
          </cell>
          <cell r="E549">
            <v>7.96</v>
          </cell>
        </row>
        <row r="550">
          <cell r="A550">
            <v>2146</v>
          </cell>
          <cell r="B550" t="str">
            <v>Manguera flexible 4" para secadora</v>
          </cell>
          <cell r="C550" t="str">
            <v>m</v>
          </cell>
          <cell r="D550">
            <v>1</v>
          </cell>
          <cell r="E550">
            <v>8.85</v>
          </cell>
        </row>
        <row r="551">
          <cell r="A551">
            <v>2147</v>
          </cell>
          <cell r="B551" t="str">
            <v>Puerta abatible doble hoja para baño</v>
          </cell>
          <cell r="C551" t="str">
            <v>m2</v>
          </cell>
          <cell r="D551">
            <v>1</v>
          </cell>
          <cell r="E551">
            <v>39.9</v>
          </cell>
        </row>
        <row r="552">
          <cell r="A552">
            <v>2148</v>
          </cell>
          <cell r="B552" t="str">
            <v>Puerta corrediza de aluminio y vidrio en baños (esmeriladas)</v>
          </cell>
          <cell r="C552" t="str">
            <v>m2</v>
          </cell>
          <cell r="D552">
            <v>1</v>
          </cell>
          <cell r="E552">
            <v>33.72</v>
          </cell>
        </row>
        <row r="553">
          <cell r="A553">
            <v>2149</v>
          </cell>
          <cell r="B553" t="str">
            <v>Tapa metálica de H.F. d=0,60m</v>
          </cell>
          <cell r="C553" t="str">
            <v>u</v>
          </cell>
          <cell r="D553">
            <v>1</v>
          </cell>
          <cell r="E553">
            <v>94.96</v>
          </cell>
        </row>
        <row r="554">
          <cell r="A554">
            <v>2150</v>
          </cell>
          <cell r="B554" t="str">
            <v>Entablado con tabloncillo de yumbingue en cancha y escenario, lacado y alistonado</v>
          </cell>
          <cell r="C554" t="str">
            <v>m2</v>
          </cell>
          <cell r="D554">
            <v>1</v>
          </cell>
          <cell r="E554">
            <v>88.31</v>
          </cell>
        </row>
        <row r="555">
          <cell r="A555">
            <v>2151</v>
          </cell>
          <cell r="B555" t="str">
            <v>Cambio de tablones de Yumbingue en graderíos=30cm e=5cm</v>
          </cell>
          <cell r="C555" t="str">
            <v>m</v>
          </cell>
          <cell r="D555">
            <v>1</v>
          </cell>
          <cell r="E555">
            <v>25.34</v>
          </cell>
        </row>
        <row r="556">
          <cell r="A556">
            <v>2152</v>
          </cell>
          <cell r="B556" t="str">
            <v xml:space="preserve">Puertas de emergencia para hospitales </v>
          </cell>
          <cell r="C556" t="str">
            <v>u</v>
          </cell>
          <cell r="D556">
            <v>1</v>
          </cell>
          <cell r="E556">
            <v>3741.6</v>
          </cell>
        </row>
        <row r="557">
          <cell r="A557">
            <v>2153</v>
          </cell>
          <cell r="B557" t="str">
            <v>Puerta eléctricas corredizas para Quirófanos de acero inoxidable, aluminio y vidrio</v>
          </cell>
          <cell r="C557" t="str">
            <v>u</v>
          </cell>
          <cell r="D557">
            <v>1</v>
          </cell>
          <cell r="E557">
            <v>14304.18</v>
          </cell>
        </row>
        <row r="558">
          <cell r="A558">
            <v>2154</v>
          </cell>
          <cell r="B558" t="str">
            <v>Puerta eléctricas corredizas para UCI de acero inoxidable, aluminio y vidrio</v>
          </cell>
          <cell r="C558" t="str">
            <v>u</v>
          </cell>
          <cell r="D558">
            <v>1</v>
          </cell>
          <cell r="E558">
            <v>7765.44</v>
          </cell>
        </row>
        <row r="559">
          <cell r="A559">
            <v>2155</v>
          </cell>
          <cell r="B559" t="str">
            <v>Ventana de aluminio y vidrio catedral 4mm tipo persiana(celosía)</v>
          </cell>
          <cell r="C559" t="str">
            <v>m2</v>
          </cell>
          <cell r="D559">
            <v>1</v>
          </cell>
          <cell r="E559">
            <v>73.319999999999993</v>
          </cell>
        </row>
        <row r="560">
          <cell r="A560">
            <v>2156</v>
          </cell>
          <cell r="B560" t="str">
            <v>Ascensor estándar de 6 personas, 2 paradas, 2 puertas frontales, con cto. De máquinas</v>
          </cell>
          <cell r="C560" t="str">
            <v>u</v>
          </cell>
          <cell r="D560">
            <v>1</v>
          </cell>
          <cell r="E560">
            <v>49122.84</v>
          </cell>
        </row>
        <row r="561">
          <cell r="A561">
            <v>2157</v>
          </cell>
          <cell r="B561" t="str">
            <v>Ventana de aluminio y vidrio templado 4mm, corrediza</v>
          </cell>
          <cell r="C561" t="str">
            <v>m2</v>
          </cell>
          <cell r="D561">
            <v>1</v>
          </cell>
          <cell r="E561">
            <v>184.87</v>
          </cell>
        </row>
        <row r="562">
          <cell r="A562">
            <v>2158</v>
          </cell>
          <cell r="B562" t="str">
            <v>Ventana fija de tubería galvanizada de 2" sin malla, Inc. Marco de mampostería</v>
          </cell>
          <cell r="C562" t="str">
            <v>m2</v>
          </cell>
          <cell r="D562">
            <v>1</v>
          </cell>
          <cell r="E562">
            <v>100.93</v>
          </cell>
        </row>
        <row r="563">
          <cell r="A563">
            <v>2159</v>
          </cell>
          <cell r="B563" t="str">
            <v>Arco de cancha con malla y estructura para Básquet, empotrada</v>
          </cell>
          <cell r="C563" t="str">
            <v>u</v>
          </cell>
          <cell r="D563">
            <v>1</v>
          </cell>
          <cell r="E563">
            <v>656.26</v>
          </cell>
        </row>
        <row r="564">
          <cell r="A564">
            <v>2160</v>
          </cell>
          <cell r="B564" t="str">
            <v>Puerta de madera (laminada en plomo ) T-3p(0,75x 2,10) pintura sintetica a 2manos</v>
          </cell>
          <cell r="C564" t="str">
            <v>u</v>
          </cell>
          <cell r="D564">
            <v>1</v>
          </cell>
          <cell r="E564">
            <v>507.41</v>
          </cell>
        </row>
        <row r="565">
          <cell r="A565">
            <v>2161</v>
          </cell>
          <cell r="B565" t="str">
            <v>Puerta de madera (laminada en plomo ) T-3p(1,00x 2,10) pintura sintetica a 2manos</v>
          </cell>
          <cell r="C565" t="str">
            <v>u</v>
          </cell>
          <cell r="D565">
            <v>1</v>
          </cell>
          <cell r="E565">
            <v>624.14</v>
          </cell>
        </row>
        <row r="566">
          <cell r="A566">
            <v>2162</v>
          </cell>
          <cell r="B566" t="str">
            <v>Puerta de madera (laminada en plomo ) T-3p(1,20x 2,10) pintura sintetica a 2manos</v>
          </cell>
          <cell r="C566" t="str">
            <v>u</v>
          </cell>
          <cell r="D566">
            <v>1</v>
          </cell>
          <cell r="E566">
            <v>694.79</v>
          </cell>
        </row>
        <row r="567">
          <cell r="A567">
            <v>2163</v>
          </cell>
          <cell r="B567" t="str">
            <v>Puerta de madera (laminada en plomo ) T-3p(2,00x 2,10) pintura sintetica a 2manos</v>
          </cell>
          <cell r="C567" t="str">
            <v>u</v>
          </cell>
          <cell r="D567">
            <v>1</v>
          </cell>
          <cell r="E567">
            <v>1100.3</v>
          </cell>
        </row>
        <row r="568">
          <cell r="A568">
            <v>2164</v>
          </cell>
          <cell r="B568" t="str">
            <v>Puerta automatica corrediza E-1(3,2x2,45) vidrio templado bronce claro 10mm</v>
          </cell>
          <cell r="C568" t="str">
            <v>u</v>
          </cell>
          <cell r="D568">
            <v>1</v>
          </cell>
          <cell r="E568">
            <v>6503.06</v>
          </cell>
        </row>
        <row r="569">
          <cell r="A569">
            <v>2165</v>
          </cell>
          <cell r="B569" t="str">
            <v>Puerta automatica corrediza E-1(2,0x2,10) vidrio templado bronce claro 10mm</v>
          </cell>
          <cell r="C569" t="str">
            <v>u</v>
          </cell>
          <cell r="D569">
            <v>1</v>
          </cell>
          <cell r="E569">
            <v>5118.25</v>
          </cell>
        </row>
        <row r="570">
          <cell r="A570">
            <v>2166</v>
          </cell>
          <cell r="B570" t="str">
            <v>Meson con tablero posformado (formica) A=80cm</v>
          </cell>
          <cell r="C570" t="str">
            <v>m</v>
          </cell>
          <cell r="D570">
            <v>1</v>
          </cell>
          <cell r="E570">
            <v>44.01</v>
          </cell>
        </row>
        <row r="571">
          <cell r="A571">
            <v>2167</v>
          </cell>
          <cell r="B571" t="str">
            <v xml:space="preserve">Puerta de tol dos hojas 1/20", marco y estructura de  25*50*1,5 </v>
          </cell>
          <cell r="C571" t="str">
            <v>m2</v>
          </cell>
          <cell r="D571">
            <v>1</v>
          </cell>
          <cell r="E571">
            <v>127.7</v>
          </cell>
        </row>
        <row r="572">
          <cell r="A572">
            <v>2168</v>
          </cell>
          <cell r="B572" t="str">
            <v>Pasamanos de madera dura de eucalipto inmunizada</v>
          </cell>
          <cell r="C572" t="str">
            <v>m</v>
          </cell>
          <cell r="D572">
            <v>1</v>
          </cell>
          <cell r="E572">
            <v>25.51</v>
          </cell>
        </row>
        <row r="573">
          <cell r="A573">
            <v>2169</v>
          </cell>
          <cell r="B573" t="str">
            <v>Tablero de madera en fachadas 0,05x0,4x2,40m inmunizado</v>
          </cell>
          <cell r="C573" t="str">
            <v>m2</v>
          </cell>
          <cell r="D573">
            <v>1</v>
          </cell>
          <cell r="E573">
            <v>44.61</v>
          </cell>
        </row>
        <row r="574">
          <cell r="A574">
            <v>2170</v>
          </cell>
          <cell r="B574" t="str">
            <v>Panel de madera inmunizada para juego de niños(16 tablones 0,04x0,20x2,4)</v>
          </cell>
          <cell r="C574" t="str">
            <v>u</v>
          </cell>
          <cell r="D574">
            <v>1</v>
          </cell>
          <cell r="E574">
            <v>331.63</v>
          </cell>
        </row>
        <row r="575">
          <cell r="A575">
            <v>2171</v>
          </cell>
          <cell r="B575" t="str">
            <v>Paneles de melaminico</v>
          </cell>
          <cell r="C575" t="str">
            <v>u</v>
          </cell>
          <cell r="D575">
            <v>1</v>
          </cell>
          <cell r="E575">
            <v>51.92</v>
          </cell>
        </row>
        <row r="576">
          <cell r="A576">
            <v>2172</v>
          </cell>
          <cell r="B576" t="str">
            <v>Louver metalico pintado</v>
          </cell>
          <cell r="C576" t="str">
            <v>m2</v>
          </cell>
          <cell r="D576">
            <v>1</v>
          </cell>
          <cell r="E576">
            <v>78.47</v>
          </cell>
        </row>
        <row r="577">
          <cell r="A577">
            <v>2173</v>
          </cell>
          <cell r="B577" t="str">
            <v>Puerta de dos hojas de madera y vidrio laminado(incluy. Cerradura, batiente, jambas tiraderas etc)</v>
          </cell>
          <cell r="C577" t="str">
            <v>u</v>
          </cell>
          <cell r="D577">
            <v>1</v>
          </cell>
          <cell r="E577">
            <v>616.44000000000005</v>
          </cell>
        </row>
        <row r="578">
          <cell r="A578">
            <v>2174</v>
          </cell>
          <cell r="B578" t="str">
            <v>Sendero escalonado(tableestacado)</v>
          </cell>
          <cell r="C578" t="str">
            <v>m2</v>
          </cell>
          <cell r="D578">
            <v>1</v>
          </cell>
          <cell r="E578">
            <v>46.41</v>
          </cell>
        </row>
        <row r="579">
          <cell r="A579">
            <v>2175</v>
          </cell>
          <cell r="B579" t="str">
            <v>Provision e instalacion de puerta TP3 metalica y madera de 0,90x2m doble hoja incluye marcos metalicos, y cerradura</v>
          </cell>
          <cell r="C579" t="str">
            <v>u</v>
          </cell>
          <cell r="D579">
            <v>1</v>
          </cell>
          <cell r="E579">
            <v>543.57000000000005</v>
          </cell>
        </row>
        <row r="580">
          <cell r="A580">
            <v>2176</v>
          </cell>
          <cell r="B580" t="str">
            <v>Provision e instalacion de puerta TP6 metalica y madera de 1,0x2m doble hoja incluye marcos metalicos, y cerradura</v>
          </cell>
          <cell r="C580" t="str">
            <v>m2</v>
          </cell>
          <cell r="D580">
            <v>1</v>
          </cell>
          <cell r="E580">
            <v>480.7</v>
          </cell>
        </row>
        <row r="581">
          <cell r="A581">
            <v>2177</v>
          </cell>
          <cell r="B581" t="str">
            <v>Provisión e instalación de puerta de madera TP1 de 0.90x2m, inc batiente, jambas, bisagras y cerradura de manigueta</v>
          </cell>
          <cell r="C581" t="str">
            <v>u</v>
          </cell>
          <cell r="D581">
            <v>1</v>
          </cell>
          <cell r="E581">
            <v>313.95999999999998</v>
          </cell>
        </row>
        <row r="582">
          <cell r="A582">
            <v>2178</v>
          </cell>
          <cell r="B582" t="str">
            <v xml:space="preserve">Provisión e instalación de puerta TP2 de vidrio con marco de madera de 0.90x2m, </v>
          </cell>
          <cell r="C582" t="str">
            <v>u</v>
          </cell>
          <cell r="D582">
            <v>1</v>
          </cell>
          <cell r="E582">
            <v>278.81</v>
          </cell>
        </row>
        <row r="583">
          <cell r="A583">
            <v>2179</v>
          </cell>
          <cell r="B583" t="str">
            <v>Divisiones interiores con tablero melaminico dos caras resistente humedad, y rudones manigueta, bisagras  y fijaciones en acero inox.)</v>
          </cell>
          <cell r="C583" t="str">
            <v>u</v>
          </cell>
          <cell r="D583">
            <v>1</v>
          </cell>
          <cell r="E583">
            <v>79.98</v>
          </cell>
        </row>
        <row r="584">
          <cell r="A584">
            <v>2180</v>
          </cell>
          <cell r="B584" t="str">
            <v>Provisión e instalación de puertas corredizas tamboradas doble hoja, TP8 0,75x2m cerradura de cilindro</v>
          </cell>
          <cell r="C584" t="str">
            <v>u</v>
          </cell>
          <cell r="D584">
            <v>1</v>
          </cell>
          <cell r="E584">
            <v>172.12</v>
          </cell>
        </row>
        <row r="585">
          <cell r="A585">
            <v>2181</v>
          </cell>
          <cell r="B585" t="str">
            <v>Puerta metalica corrediza de acceso peatonal (incl. soportes, anclajes, rodamientos, rieles, pintura.)</v>
          </cell>
          <cell r="C585" t="str">
            <v>m2</v>
          </cell>
          <cell r="D585">
            <v>1</v>
          </cell>
          <cell r="E585">
            <v>250.84</v>
          </cell>
        </row>
        <row r="586">
          <cell r="A586">
            <v>2182</v>
          </cell>
          <cell r="B586" t="str">
            <v>Montaje e instalacion de baranda puente</v>
          </cell>
          <cell r="C586" t="str">
            <v>m</v>
          </cell>
          <cell r="D586">
            <v>1</v>
          </cell>
          <cell r="E586">
            <v>22.31</v>
          </cell>
        </row>
        <row r="587">
          <cell r="A587">
            <v>2183</v>
          </cell>
          <cell r="B587" t="str">
            <v>Provisione instalacion de ventana abatible de madera y vidrio 6mm</v>
          </cell>
          <cell r="C587" t="str">
            <v>m2</v>
          </cell>
          <cell r="D587">
            <v>1</v>
          </cell>
          <cell r="E587">
            <v>74.62</v>
          </cell>
        </row>
        <row r="588">
          <cell r="A588">
            <v>2184</v>
          </cell>
          <cell r="B588" t="str">
            <v>Escalera metalica en cocina( incluye pasamanos de tubo acero inoxidable en pared y baranda)</v>
          </cell>
          <cell r="C588" t="str">
            <v>m2</v>
          </cell>
          <cell r="D588">
            <v>1</v>
          </cell>
          <cell r="E588">
            <v>254.78</v>
          </cell>
        </row>
        <row r="589">
          <cell r="A589">
            <v>2185</v>
          </cell>
          <cell r="B589" t="str">
            <v>Puerta panelada con marco y tapamarco mínimo tres paneles 0,60x2,10m con cerradura  y cierrapuertas</v>
          </cell>
          <cell r="C589" t="str">
            <v>u</v>
          </cell>
          <cell r="D589">
            <v>1</v>
          </cell>
          <cell r="E589">
            <v>254.68</v>
          </cell>
        </row>
        <row r="590">
          <cell r="A590">
            <v>2186</v>
          </cell>
          <cell r="B590" t="str">
            <v>Ventanas de madera y vidrio 4mm</v>
          </cell>
          <cell r="C590" t="str">
            <v>m2</v>
          </cell>
          <cell r="D590">
            <v>1</v>
          </cell>
          <cell r="E590">
            <v>80.739999999999995</v>
          </cell>
        </row>
        <row r="591">
          <cell r="A591">
            <v>2187</v>
          </cell>
          <cell r="B591" t="str">
            <v>Escalera  incluye viga de madera  y huella tablon</v>
          </cell>
          <cell r="C591" t="str">
            <v>m2</v>
          </cell>
          <cell r="D591">
            <v>1</v>
          </cell>
        </row>
        <row r="592">
          <cell r="A592">
            <v>2188</v>
          </cell>
          <cell r="B592" t="str">
            <v>Provision e instalacion de puerta TP11 metalica y madera de 0,90x2m doble hoja incluye marcos metalicos, y cerradura</v>
          </cell>
          <cell r="C592" t="str">
            <v>u</v>
          </cell>
          <cell r="D592">
            <v>1</v>
          </cell>
          <cell r="E592">
            <v>455.28</v>
          </cell>
        </row>
        <row r="593">
          <cell r="A593">
            <v>2189</v>
          </cell>
          <cell r="B593" t="str">
            <v>Provisión e instalación de puerta  TP5 de seguridad 0.90x2m, categoria 3 inc marco, bisagras tiraderas y cerradura de caja</v>
          </cell>
          <cell r="C593" t="str">
            <v>u</v>
          </cell>
          <cell r="D593">
            <v>1</v>
          </cell>
          <cell r="E593">
            <v>1079.0999999999999</v>
          </cell>
        </row>
        <row r="594">
          <cell r="A594">
            <v>2190</v>
          </cell>
          <cell r="B594" t="str">
            <v>Provision e instalacion tubos de acero galvanizados pintados d=2" e=2mm</v>
          </cell>
          <cell r="C594" t="str">
            <v>m</v>
          </cell>
          <cell r="D594">
            <v>1</v>
          </cell>
          <cell r="E594">
            <v>14.68</v>
          </cell>
        </row>
        <row r="595">
          <cell r="A595">
            <v>2191</v>
          </cell>
          <cell r="B595" t="str">
            <v>Puerta metalica corrediza de salida vehicular</v>
          </cell>
          <cell r="C595" t="str">
            <v>m2</v>
          </cell>
          <cell r="D595">
            <v>1</v>
          </cell>
          <cell r="E595">
            <v>250.84</v>
          </cell>
        </row>
        <row r="596">
          <cell r="A596">
            <v>2192</v>
          </cell>
          <cell r="B596" t="str">
            <v>Puerta metalica enrejada con varilla cuadrada lisa 12mm</v>
          </cell>
          <cell r="C596" t="str">
            <v>m2</v>
          </cell>
          <cell r="D596">
            <v>1</v>
          </cell>
          <cell r="E596">
            <v>92.12</v>
          </cell>
        </row>
        <row r="597">
          <cell r="A597">
            <v>2193</v>
          </cell>
          <cell r="B597" t="str">
            <v>Puerta panelada de madera Teca</v>
          </cell>
          <cell r="C597" t="str">
            <v>m2</v>
          </cell>
          <cell r="D597">
            <v>1</v>
          </cell>
          <cell r="E597">
            <v>110.98</v>
          </cell>
        </row>
        <row r="598">
          <cell r="A598">
            <v>2194</v>
          </cell>
          <cell r="B598" t="str">
            <v>Grada de madera con pasamano</v>
          </cell>
          <cell r="C598" t="str">
            <v>m2</v>
          </cell>
          <cell r="D598">
            <v>1</v>
          </cell>
          <cell r="E598">
            <v>290.8</v>
          </cell>
        </row>
        <row r="599">
          <cell r="A599">
            <v>2195</v>
          </cell>
          <cell r="B599" t="str">
            <v>Puerta de ingreso de madera teca 1,00x2,10 con marco y tapamarco con mecanismos de cierre</v>
          </cell>
          <cell r="C599" t="str">
            <v>u</v>
          </cell>
          <cell r="D599">
            <v>1</v>
          </cell>
          <cell r="E599">
            <v>315.95</v>
          </cell>
        </row>
        <row r="600">
          <cell r="A600">
            <v>2196</v>
          </cell>
          <cell r="B600" t="str">
            <v>Ventana de madera Teca</v>
          </cell>
          <cell r="C600" t="str">
            <v>m2</v>
          </cell>
          <cell r="D600">
            <v>1</v>
          </cell>
          <cell r="E600">
            <v>96.2</v>
          </cell>
        </row>
        <row r="601">
          <cell r="A601">
            <v>2197</v>
          </cell>
          <cell r="B601" t="str">
            <v>Pasamanos metalico de tubo negro de 2" y 1 1/2"</v>
          </cell>
          <cell r="C601" t="str">
            <v>m</v>
          </cell>
          <cell r="D601">
            <v>1</v>
          </cell>
          <cell r="E601">
            <v>44.64</v>
          </cell>
        </row>
        <row r="602">
          <cell r="A602">
            <v>2198</v>
          </cell>
          <cell r="B602" t="str">
            <v>Puerta principal de aluminio y vidrio templado de 8mm</v>
          </cell>
          <cell r="C602" t="str">
            <v>m2</v>
          </cell>
          <cell r="D602">
            <v>1</v>
          </cell>
          <cell r="E602">
            <v>593.69000000000005</v>
          </cell>
        </row>
        <row r="603">
          <cell r="A603">
            <v>2199</v>
          </cell>
          <cell r="B603" t="str">
            <v>Puerta blindada con plomo</v>
          </cell>
          <cell r="C603" t="str">
            <v>m2</v>
          </cell>
          <cell r="D603">
            <v>1</v>
          </cell>
          <cell r="E603">
            <v>466.93</v>
          </cell>
        </row>
        <row r="604">
          <cell r="A604">
            <v>2200</v>
          </cell>
          <cell r="B604" t="str">
            <v>Curtain wall</v>
          </cell>
          <cell r="C604" t="str">
            <v>m2</v>
          </cell>
          <cell r="D604">
            <v>1</v>
          </cell>
          <cell r="E604">
            <v>147.86000000000001</v>
          </cell>
        </row>
        <row r="605">
          <cell r="A605">
            <v>2201</v>
          </cell>
          <cell r="B605" t="str">
            <v>Puerta de Aluminio y vidrio 8 mm Cerradura</v>
          </cell>
          <cell r="C605" t="str">
            <v>m2</v>
          </cell>
          <cell r="D605">
            <v>1</v>
          </cell>
          <cell r="E605">
            <v>180.16</v>
          </cell>
        </row>
        <row r="606">
          <cell r="A606">
            <v>2202</v>
          </cell>
          <cell r="B606" t="str">
            <v>Puertas mecanismo Jackson aluminio y vidrio de 6mm templado</v>
          </cell>
          <cell r="C606" t="str">
            <v>m2</v>
          </cell>
          <cell r="D606">
            <v>1</v>
          </cell>
          <cell r="E606">
            <v>446.71</v>
          </cell>
        </row>
        <row r="607">
          <cell r="A607">
            <v>2203</v>
          </cell>
          <cell r="B607" t="str">
            <v>Puertas de vidrio templado laminado 12mm</v>
          </cell>
          <cell r="C607" t="str">
            <v>m2</v>
          </cell>
          <cell r="D607">
            <v>1</v>
          </cell>
          <cell r="E607">
            <v>942.92</v>
          </cell>
        </row>
        <row r="608">
          <cell r="A608">
            <v>2204</v>
          </cell>
          <cell r="B608" t="str">
            <v>Mampara con vidrio templado 10mm</v>
          </cell>
          <cell r="C608" t="str">
            <v>m2</v>
          </cell>
          <cell r="D608">
            <v>1</v>
          </cell>
          <cell r="E608">
            <v>289.67</v>
          </cell>
        </row>
        <row r="609">
          <cell r="A609">
            <v>2205</v>
          </cell>
          <cell r="B609" t="str">
            <v>Soporte para tres tuberias o mas</v>
          </cell>
          <cell r="C609" t="str">
            <v>u</v>
          </cell>
          <cell r="D609">
            <v>1</v>
          </cell>
          <cell r="E609">
            <v>35.950000000000003</v>
          </cell>
        </row>
        <row r="610">
          <cell r="A610">
            <v>2206</v>
          </cell>
          <cell r="B610" t="str">
            <v>Tubo rectangular 60x30x2mm tratamiento anticorrosivo</v>
          </cell>
          <cell r="C610" t="str">
            <v>m</v>
          </cell>
          <cell r="D610">
            <v>1</v>
          </cell>
          <cell r="E610">
            <v>8.14</v>
          </cell>
        </row>
        <row r="611">
          <cell r="A611">
            <v>2207</v>
          </cell>
          <cell r="B611" t="str">
            <v>Cerrajeria decorativa en pletina 40x3mm pintada</v>
          </cell>
          <cell r="C611" t="str">
            <v>u</v>
          </cell>
          <cell r="D611">
            <v>1</v>
          </cell>
          <cell r="E611">
            <v>157.63999999999999</v>
          </cell>
        </row>
        <row r="612">
          <cell r="A612">
            <v>2208</v>
          </cell>
          <cell r="B612" t="str">
            <v>Anaquel de madera lacada</v>
          </cell>
          <cell r="C612" t="str">
            <v>m</v>
          </cell>
          <cell r="D612">
            <v>1</v>
          </cell>
          <cell r="E612">
            <v>73.88</v>
          </cell>
        </row>
        <row r="613">
          <cell r="A613">
            <v>2209</v>
          </cell>
          <cell r="B613" t="str">
            <v>Mueble de acero inoxidable bajo mesones  tipo estanteria instalado</v>
          </cell>
          <cell r="C613" t="str">
            <v>m</v>
          </cell>
          <cell r="D613">
            <v>1</v>
          </cell>
          <cell r="E613">
            <v>342.66</v>
          </cell>
        </row>
        <row r="614">
          <cell r="A614">
            <v>2210</v>
          </cell>
          <cell r="B614" t="str">
            <v>Meson de acero inoxidable grado hospital doble pozo profundo con soportes de acero  incorporado</v>
          </cell>
          <cell r="C614" t="str">
            <v>u</v>
          </cell>
          <cell r="D614">
            <v>1</v>
          </cell>
          <cell r="E614">
            <v>468.41</v>
          </cell>
        </row>
        <row r="615">
          <cell r="A615">
            <v>2211</v>
          </cell>
          <cell r="B615" t="str">
            <v>Meson de acero inoxidable grado hospital con  pozo y vertedero  incorporado</v>
          </cell>
          <cell r="C615" t="str">
            <v>u</v>
          </cell>
          <cell r="D615">
            <v>1</v>
          </cell>
          <cell r="E615">
            <v>380.39</v>
          </cell>
        </row>
        <row r="616">
          <cell r="A616">
            <v>2212</v>
          </cell>
        </row>
        <row r="617">
          <cell r="A617">
            <v>2213</v>
          </cell>
        </row>
        <row r="618">
          <cell r="A618">
            <v>2214</v>
          </cell>
        </row>
        <row r="620">
          <cell r="B620" t="str">
            <v>RECUBRIMIENTOS</v>
          </cell>
        </row>
        <row r="621">
          <cell r="A621">
            <v>2501</v>
          </cell>
          <cell r="B621" t="str">
            <v>Banda PVC en juntas de 20cm</v>
          </cell>
          <cell r="C621" t="str">
            <v>m</v>
          </cell>
          <cell r="D621">
            <v>1</v>
          </cell>
          <cell r="E621">
            <v>1.44</v>
          </cell>
        </row>
        <row r="622">
          <cell r="A622">
            <v>2502</v>
          </cell>
          <cell r="B622" t="str">
            <v>Baldosa granítica sobre losas</v>
          </cell>
          <cell r="C622" t="str">
            <v>m2</v>
          </cell>
          <cell r="D622">
            <v>1</v>
          </cell>
          <cell r="E622">
            <v>92.79</v>
          </cell>
        </row>
        <row r="623">
          <cell r="A623">
            <v>2503</v>
          </cell>
          <cell r="B623" t="str">
            <v>Bordes plásticos en cerámica</v>
          </cell>
          <cell r="C623" t="str">
            <v>m</v>
          </cell>
          <cell r="D623">
            <v>1</v>
          </cell>
          <cell r="E623">
            <v>0.37</v>
          </cell>
        </row>
        <row r="624">
          <cell r="A624">
            <v>2504</v>
          </cell>
          <cell r="B624" t="str">
            <v>Cenefa de cerámica en baños</v>
          </cell>
          <cell r="C624" t="str">
            <v>m</v>
          </cell>
          <cell r="D624">
            <v>1</v>
          </cell>
          <cell r="E624">
            <v>11.81</v>
          </cell>
        </row>
        <row r="625">
          <cell r="A625">
            <v>2505</v>
          </cell>
          <cell r="B625" t="str">
            <v>Cerámica en zócalos</v>
          </cell>
          <cell r="C625" t="str">
            <v>m2</v>
          </cell>
          <cell r="D625">
            <v>1</v>
          </cell>
          <cell r="E625">
            <v>19.600000000000001</v>
          </cell>
        </row>
        <row r="626">
          <cell r="A626">
            <v>2506</v>
          </cell>
          <cell r="B626" t="str">
            <v xml:space="preserve">Cerámica para paredes                               </v>
          </cell>
          <cell r="C626" t="str">
            <v>m2</v>
          </cell>
          <cell r="D626">
            <v>1</v>
          </cell>
          <cell r="E626">
            <v>19.600000000000001</v>
          </cell>
        </row>
        <row r="627">
          <cell r="A627">
            <v>2507</v>
          </cell>
          <cell r="B627" t="str">
            <v xml:space="preserve">impermeabilización con Chova </v>
          </cell>
          <cell r="C627" t="str">
            <v>m2</v>
          </cell>
          <cell r="D627">
            <v>1</v>
          </cell>
          <cell r="E627">
            <v>16.61</v>
          </cell>
        </row>
        <row r="628">
          <cell r="A628">
            <v>2508</v>
          </cell>
          <cell r="B628" t="str">
            <v xml:space="preserve">Cielo  raso de fibrocel y/o pvc  incluye estructura metálica             </v>
          </cell>
          <cell r="C628" t="str">
            <v>m2</v>
          </cell>
          <cell r="D628">
            <v>1</v>
          </cell>
          <cell r="E628">
            <v>20.93</v>
          </cell>
        </row>
        <row r="629">
          <cell r="A629">
            <v>2509</v>
          </cell>
          <cell r="B629" t="str">
            <v xml:space="preserve">Cielo  raso Gypsum  incluye estructura metálica y accesorios             </v>
          </cell>
          <cell r="C629" t="str">
            <v>m2</v>
          </cell>
          <cell r="D629">
            <v>1</v>
          </cell>
          <cell r="E629">
            <v>14.29</v>
          </cell>
        </row>
        <row r="630">
          <cell r="A630">
            <v>2510</v>
          </cell>
          <cell r="B630" t="str">
            <v>Cielo raso fibra mineral Amstrong incluye estructura metálica</v>
          </cell>
          <cell r="C630" t="str">
            <v>m2</v>
          </cell>
          <cell r="D630">
            <v>1</v>
          </cell>
          <cell r="E630">
            <v>21.87</v>
          </cell>
        </row>
        <row r="631">
          <cell r="A631">
            <v>2511</v>
          </cell>
          <cell r="B631" t="str">
            <v>Cielo Raso Gypsum para humedad incluye estructura metálica</v>
          </cell>
          <cell r="C631" t="str">
            <v>m2</v>
          </cell>
          <cell r="D631">
            <v>1</v>
          </cell>
          <cell r="E631">
            <v>24.7</v>
          </cell>
        </row>
        <row r="632">
          <cell r="A632">
            <v>2512</v>
          </cell>
          <cell r="B632" t="str">
            <v>Cielo raso vinil/foil aluminio</v>
          </cell>
          <cell r="C632" t="str">
            <v>m2</v>
          </cell>
          <cell r="D632">
            <v>1</v>
          </cell>
          <cell r="E632">
            <v>27.25</v>
          </cell>
        </row>
        <row r="633">
          <cell r="A633">
            <v>2513</v>
          </cell>
          <cell r="B633" t="str">
            <v>Cinta antideslizante para pisos y filos de grada</v>
          </cell>
          <cell r="C633" t="str">
            <v>m</v>
          </cell>
          <cell r="D633">
            <v>1</v>
          </cell>
          <cell r="E633">
            <v>1.89</v>
          </cell>
        </row>
        <row r="634">
          <cell r="A634">
            <v>2514</v>
          </cell>
          <cell r="B634" t="str">
            <v xml:space="preserve">Cortina de aluminio pesado </v>
          </cell>
          <cell r="C634" t="str">
            <v>m2</v>
          </cell>
          <cell r="D634">
            <v>1</v>
          </cell>
          <cell r="E634">
            <v>42.79</v>
          </cell>
        </row>
        <row r="635">
          <cell r="A635">
            <v>2515</v>
          </cell>
          <cell r="B635" t="str">
            <v>Cortina cubicular para hospitales</v>
          </cell>
          <cell r="C635" t="str">
            <v>m2</v>
          </cell>
          <cell r="D635">
            <v>1</v>
          </cell>
          <cell r="E635">
            <v>18.34</v>
          </cell>
        </row>
        <row r="636">
          <cell r="A636">
            <v>2516</v>
          </cell>
          <cell r="B636" t="str">
            <v>Cortina de Tela para separar camillas</v>
          </cell>
          <cell r="C636" t="str">
            <v>m</v>
          </cell>
          <cell r="D636">
            <v>1</v>
          </cell>
          <cell r="E636">
            <v>11.94</v>
          </cell>
        </row>
        <row r="637">
          <cell r="A637">
            <v>2517</v>
          </cell>
          <cell r="B637" t="str">
            <v>Cortina plástica ducha de baño incluido tubo metálico</v>
          </cell>
          <cell r="C637" t="str">
            <v>m</v>
          </cell>
          <cell r="D637">
            <v>1</v>
          </cell>
          <cell r="E637">
            <v>5.58</v>
          </cell>
        </row>
        <row r="638">
          <cell r="A638">
            <v>2518</v>
          </cell>
          <cell r="B638" t="str">
            <v>Cortineros para ventanas exteriores</v>
          </cell>
          <cell r="C638" t="str">
            <v>m</v>
          </cell>
          <cell r="D638">
            <v>1</v>
          </cell>
          <cell r="E638">
            <v>11.21</v>
          </cell>
        </row>
        <row r="639">
          <cell r="A639">
            <v>2519</v>
          </cell>
          <cell r="B639" t="str">
            <v>Impermeabilización de losa con lamina tipo asfalum</v>
          </cell>
          <cell r="C639" t="str">
            <v>m2</v>
          </cell>
          <cell r="D639">
            <v>1</v>
          </cell>
          <cell r="E639">
            <v>23.96</v>
          </cell>
        </row>
        <row r="640">
          <cell r="A640">
            <v>2520</v>
          </cell>
          <cell r="B640" t="str">
            <v>Impermeabilización losa de cubierta con laminas de betún elastometrico</v>
          </cell>
          <cell r="C640" t="str">
            <v>m2</v>
          </cell>
          <cell r="D640">
            <v>1</v>
          </cell>
          <cell r="E640">
            <v>7.89</v>
          </cell>
        </row>
        <row r="641">
          <cell r="A641">
            <v>2521</v>
          </cell>
          <cell r="B641" t="str">
            <v>Lacado de puertas</v>
          </cell>
          <cell r="C641" t="str">
            <v>m2</v>
          </cell>
          <cell r="D641">
            <v>1</v>
          </cell>
          <cell r="E641">
            <v>25.13</v>
          </cell>
        </row>
        <row r="642">
          <cell r="A642">
            <v>2522</v>
          </cell>
          <cell r="B642" t="str">
            <v>Mármol cultivado en mesones de baño</v>
          </cell>
          <cell r="C642" t="str">
            <v>m</v>
          </cell>
          <cell r="D642">
            <v>1</v>
          </cell>
          <cell r="E642">
            <v>97.51</v>
          </cell>
        </row>
        <row r="643">
          <cell r="A643">
            <v>2523</v>
          </cell>
          <cell r="B643" t="str">
            <v>Mesones de granito sobre mesón de hormigón</v>
          </cell>
          <cell r="C643" t="str">
            <v>m2</v>
          </cell>
          <cell r="D643">
            <v>1</v>
          </cell>
          <cell r="E643">
            <v>99.52</v>
          </cell>
        </row>
        <row r="644">
          <cell r="A644">
            <v>2524</v>
          </cell>
          <cell r="B644" t="str">
            <v>Persiana horizontal de pvc, incluida riel metálica</v>
          </cell>
          <cell r="C644" t="str">
            <v>m</v>
          </cell>
          <cell r="D644">
            <v>1</v>
          </cell>
          <cell r="E644">
            <v>25.26</v>
          </cell>
        </row>
        <row r="645">
          <cell r="A645">
            <v>2525</v>
          </cell>
          <cell r="B645" t="str">
            <v xml:space="preserve">Pintura de poliuretano acrílica (2 manos) para estructura metálica  </v>
          </cell>
          <cell r="C645" t="str">
            <v>m2</v>
          </cell>
          <cell r="D645">
            <v>1</v>
          </cell>
          <cell r="E645">
            <v>4.68</v>
          </cell>
        </row>
        <row r="646">
          <cell r="A646">
            <v>2526</v>
          </cell>
          <cell r="B646" t="str">
            <v>Pintura esmalte de estructuras Metálicas</v>
          </cell>
          <cell r="C646" t="str">
            <v>m2</v>
          </cell>
          <cell r="D646">
            <v>1</v>
          </cell>
          <cell r="E646">
            <v>4.9800000000000004</v>
          </cell>
        </row>
        <row r="647">
          <cell r="A647">
            <v>2527</v>
          </cell>
          <cell r="B647" t="str">
            <v>Pintura Exterior satinada tres manos</v>
          </cell>
          <cell r="C647" t="str">
            <v>m2</v>
          </cell>
          <cell r="D647">
            <v>1</v>
          </cell>
          <cell r="E647">
            <v>4.75</v>
          </cell>
        </row>
        <row r="648">
          <cell r="A648">
            <v>2528</v>
          </cell>
          <cell r="B648" t="str">
            <v xml:space="preserve">Pintura interior satinada tres manos                 </v>
          </cell>
          <cell r="C648" t="str">
            <v>m2</v>
          </cell>
          <cell r="D648">
            <v>1</v>
          </cell>
          <cell r="E648">
            <v>4.51</v>
          </cell>
        </row>
        <row r="649">
          <cell r="A649">
            <v>2529</v>
          </cell>
          <cell r="B649" t="str">
            <v>Polietileno</v>
          </cell>
          <cell r="C649" t="str">
            <v>m2</v>
          </cell>
          <cell r="D649">
            <v>1</v>
          </cell>
          <cell r="E649">
            <v>0.81</v>
          </cell>
        </row>
        <row r="650">
          <cell r="A650">
            <v>2530</v>
          </cell>
          <cell r="B650" t="str">
            <v>Porcelanato en pared</v>
          </cell>
          <cell r="C650" t="str">
            <v>m2</v>
          </cell>
          <cell r="D650">
            <v>1</v>
          </cell>
          <cell r="E650">
            <v>31.88</v>
          </cell>
        </row>
        <row r="651">
          <cell r="A651">
            <v>2531</v>
          </cell>
          <cell r="B651" t="str">
            <v>Protector de pared con cubierta de vinil</v>
          </cell>
          <cell r="C651" t="str">
            <v>m2</v>
          </cell>
          <cell r="D651">
            <v>1</v>
          </cell>
          <cell r="E651">
            <v>12.13</v>
          </cell>
        </row>
        <row r="652">
          <cell r="A652">
            <v>2532</v>
          </cell>
          <cell r="B652" t="str">
            <v>Quiebres de gypsum</v>
          </cell>
          <cell r="C652" t="str">
            <v>m</v>
          </cell>
          <cell r="D652">
            <v>1</v>
          </cell>
          <cell r="E652">
            <v>3.3</v>
          </cell>
        </row>
        <row r="653">
          <cell r="A653">
            <v>2533</v>
          </cell>
          <cell r="B653" t="str">
            <v>Recubrimiento de fachaleta de arcilla</v>
          </cell>
          <cell r="C653" t="str">
            <v>m2</v>
          </cell>
          <cell r="D653">
            <v>1</v>
          </cell>
          <cell r="E653">
            <v>20.47</v>
          </cell>
        </row>
        <row r="654">
          <cell r="A654">
            <v>2534</v>
          </cell>
          <cell r="B654" t="str">
            <v>Revestimiento de aluminio-tipo alucubon en fachadas incluye estructura e instalación</v>
          </cell>
          <cell r="C654" t="str">
            <v>m2</v>
          </cell>
          <cell r="D654">
            <v>1</v>
          </cell>
          <cell r="E654">
            <v>53.25</v>
          </cell>
        </row>
        <row r="655">
          <cell r="A655">
            <v>2535</v>
          </cell>
          <cell r="B655" t="str">
            <v>Rudón Protector en Zócalo H=0.90 m.</v>
          </cell>
          <cell r="C655" t="str">
            <v>m</v>
          </cell>
          <cell r="D655">
            <v>1</v>
          </cell>
          <cell r="E655">
            <v>1</v>
          </cell>
        </row>
        <row r="656">
          <cell r="A656">
            <v>2536</v>
          </cell>
          <cell r="B656" t="str">
            <v>Suministro e instalación de espejo en baño</v>
          </cell>
          <cell r="C656" t="str">
            <v>u</v>
          </cell>
          <cell r="D656">
            <v>1</v>
          </cell>
          <cell r="E656">
            <v>17.04</v>
          </cell>
        </row>
        <row r="657">
          <cell r="A657">
            <v>2537</v>
          </cell>
          <cell r="B657" t="str">
            <v>Tapajunta de dilatación losa-losa</v>
          </cell>
          <cell r="C657" t="str">
            <v>m</v>
          </cell>
          <cell r="D657">
            <v>1</v>
          </cell>
          <cell r="E657">
            <v>2.67</v>
          </cell>
        </row>
        <row r="658">
          <cell r="A658">
            <v>2538</v>
          </cell>
          <cell r="B658" t="str">
            <v>Tratamiento anti hongos</v>
          </cell>
          <cell r="C658" t="str">
            <v>m2</v>
          </cell>
          <cell r="D658">
            <v>1</v>
          </cell>
          <cell r="E658">
            <v>2.85</v>
          </cell>
        </row>
        <row r="659">
          <cell r="A659">
            <v>2539</v>
          </cell>
          <cell r="B659" t="str">
            <v>Tratamiento superficial con inhibidores de corrosión</v>
          </cell>
          <cell r="C659" t="str">
            <v>m2</v>
          </cell>
          <cell r="D659">
            <v>1</v>
          </cell>
          <cell r="E659">
            <v>1.1299999999999999</v>
          </cell>
        </row>
        <row r="660">
          <cell r="A660">
            <v>2540</v>
          </cell>
          <cell r="B660" t="str">
            <v>Vidrio templado 6mm</v>
          </cell>
          <cell r="C660" t="str">
            <v>m2</v>
          </cell>
          <cell r="D660">
            <v>1</v>
          </cell>
          <cell r="E660">
            <v>178.87</v>
          </cell>
        </row>
        <row r="661">
          <cell r="A661">
            <v>2541</v>
          </cell>
          <cell r="B661" t="str">
            <v>Vidrio emplomado 6 mm</v>
          </cell>
          <cell r="C661" t="str">
            <v>m2</v>
          </cell>
          <cell r="D661">
            <v>1</v>
          </cell>
          <cell r="E661">
            <v>575.13</v>
          </cell>
        </row>
        <row r="662">
          <cell r="A662">
            <v>2542</v>
          </cell>
          <cell r="B662" t="str">
            <v>Vidrio templado 10mm</v>
          </cell>
          <cell r="C662" t="str">
            <v>m2</v>
          </cell>
          <cell r="D662">
            <v>1</v>
          </cell>
          <cell r="E662">
            <v>448.45</v>
          </cell>
        </row>
        <row r="663">
          <cell r="A663">
            <v>2543</v>
          </cell>
          <cell r="B663" t="str">
            <v xml:space="preserve">Vinil para pared </v>
          </cell>
          <cell r="C663" t="str">
            <v>m2</v>
          </cell>
          <cell r="D663">
            <v>1</v>
          </cell>
          <cell r="E663">
            <v>17.82</v>
          </cell>
        </row>
        <row r="664">
          <cell r="A664">
            <v>2544</v>
          </cell>
          <cell r="B664" t="str">
            <v>Vinilos decorativos en paredes con motivos infantiles</v>
          </cell>
          <cell r="C664" t="str">
            <v>m2</v>
          </cell>
          <cell r="D664">
            <v>1</v>
          </cell>
          <cell r="E664">
            <v>29</v>
          </cell>
        </row>
        <row r="665">
          <cell r="A665">
            <v>2545</v>
          </cell>
          <cell r="B665" t="str">
            <v>Moldura en filos de mesones</v>
          </cell>
          <cell r="C665" t="str">
            <v>m</v>
          </cell>
          <cell r="D665">
            <v>1</v>
          </cell>
          <cell r="E665">
            <v>7.23</v>
          </cell>
        </row>
        <row r="666">
          <cell r="A666">
            <v>2546</v>
          </cell>
          <cell r="B666" t="str">
            <v>Pintura cielo raso</v>
          </cell>
          <cell r="C666" t="str">
            <v>m2</v>
          </cell>
          <cell r="D666">
            <v>1</v>
          </cell>
          <cell r="E666">
            <v>3.8</v>
          </cell>
        </row>
        <row r="667">
          <cell r="A667">
            <v>2547</v>
          </cell>
          <cell r="B667" t="str">
            <v>Pintura de caucho látex vinyl acrílico</v>
          </cell>
          <cell r="C667" t="str">
            <v>m2</v>
          </cell>
          <cell r="D667">
            <v>1</v>
          </cell>
          <cell r="E667">
            <v>3.53</v>
          </cell>
        </row>
        <row r="668">
          <cell r="A668">
            <v>2548</v>
          </cell>
          <cell r="B668" t="str">
            <v>Impermeabilización y pendientes</v>
          </cell>
          <cell r="C668" t="str">
            <v>m2</v>
          </cell>
          <cell r="D668">
            <v>1</v>
          </cell>
          <cell r="E668">
            <v>6.97</v>
          </cell>
        </row>
        <row r="669">
          <cell r="A669">
            <v>2549</v>
          </cell>
          <cell r="B669" t="str">
            <v>Pintura látex intervinil 3manos</v>
          </cell>
          <cell r="C669" t="str">
            <v>m2</v>
          </cell>
          <cell r="D669">
            <v>1</v>
          </cell>
          <cell r="E669">
            <v>5.4</v>
          </cell>
        </row>
        <row r="670">
          <cell r="A670">
            <v>2550</v>
          </cell>
          <cell r="B670" t="str">
            <v>Pintura para señalización</v>
          </cell>
          <cell r="C670" t="str">
            <v>m</v>
          </cell>
          <cell r="D670">
            <v>1</v>
          </cell>
          <cell r="E670">
            <v>2.5499999999999998</v>
          </cell>
        </row>
        <row r="671">
          <cell r="A671">
            <v>2551</v>
          </cell>
          <cell r="B671" t="str">
            <v>Pintura de trafico zonas</v>
          </cell>
          <cell r="C671" t="str">
            <v>m2</v>
          </cell>
          <cell r="D671">
            <v>1</v>
          </cell>
          <cell r="E671">
            <v>4.4800000000000004</v>
          </cell>
        </row>
        <row r="672">
          <cell r="A672">
            <v>2552</v>
          </cell>
          <cell r="B672" t="str">
            <v>Aditivo endurecedor de cuarzo</v>
          </cell>
          <cell r="C672" t="str">
            <v>m2</v>
          </cell>
          <cell r="D672">
            <v>1</v>
          </cell>
          <cell r="E672">
            <v>2.37</v>
          </cell>
        </row>
        <row r="673">
          <cell r="A673">
            <v>2553</v>
          </cell>
          <cell r="B673" t="str">
            <v xml:space="preserve">Cerámica para paredes  25x33cm                         </v>
          </cell>
          <cell r="C673" t="str">
            <v>m2</v>
          </cell>
          <cell r="D673">
            <v>1</v>
          </cell>
          <cell r="E673">
            <v>21.8</v>
          </cell>
        </row>
        <row r="674">
          <cell r="A674">
            <v>2554</v>
          </cell>
          <cell r="B674" t="str">
            <v>Colocación de planchas de espumaflex e=1,5cm</v>
          </cell>
          <cell r="C674" t="str">
            <v>m2</v>
          </cell>
          <cell r="D674">
            <v>1</v>
          </cell>
          <cell r="E674">
            <v>3.6</v>
          </cell>
        </row>
        <row r="675">
          <cell r="A675">
            <v>2555</v>
          </cell>
          <cell r="B675" t="str">
            <v>Barnizado de estructura de bambú</v>
          </cell>
          <cell r="C675" t="str">
            <v>m2</v>
          </cell>
          <cell r="D675">
            <v>1</v>
          </cell>
          <cell r="E675">
            <v>7.65</v>
          </cell>
        </row>
        <row r="676">
          <cell r="A676">
            <v>2556</v>
          </cell>
          <cell r="B676" t="str">
            <v>Cielo raso  duela teca tumbado</v>
          </cell>
          <cell r="C676" t="str">
            <v>m2</v>
          </cell>
          <cell r="D676">
            <v>1</v>
          </cell>
          <cell r="E676">
            <v>42.38</v>
          </cell>
        </row>
        <row r="677">
          <cell r="A677">
            <v>2557</v>
          </cell>
          <cell r="B677" t="str">
            <v>Pintura de parqueadero</v>
          </cell>
          <cell r="C677" t="str">
            <v>m</v>
          </cell>
          <cell r="D677">
            <v>1</v>
          </cell>
          <cell r="E677">
            <v>2.29</v>
          </cell>
        </row>
        <row r="678">
          <cell r="A678">
            <v>2558</v>
          </cell>
          <cell r="B678" t="str">
            <v>Barnizado de ladrillo visto</v>
          </cell>
          <cell r="C678" t="str">
            <v>m2</v>
          </cell>
          <cell r="D678">
            <v>1</v>
          </cell>
          <cell r="E678">
            <v>4.37</v>
          </cell>
        </row>
        <row r="679">
          <cell r="A679">
            <v>2559</v>
          </cell>
          <cell r="B679" t="str">
            <v>Geotextil no tejido pavco 1600NT</v>
          </cell>
          <cell r="C679" t="str">
            <v>m2</v>
          </cell>
          <cell r="D679">
            <v>1</v>
          </cell>
          <cell r="E679">
            <v>2.25</v>
          </cell>
        </row>
        <row r="680">
          <cell r="A680">
            <v>2560</v>
          </cell>
          <cell r="B680" t="str">
            <v>Geomalla BX 1100</v>
          </cell>
          <cell r="C680" t="str">
            <v>m2</v>
          </cell>
          <cell r="D680">
            <v>1</v>
          </cell>
          <cell r="E680">
            <v>5.73</v>
          </cell>
        </row>
        <row r="681">
          <cell r="A681">
            <v>2561</v>
          </cell>
          <cell r="B681" t="str">
            <v>Persiana vertical de pvc, incluida riel metálica</v>
          </cell>
          <cell r="C681" t="str">
            <v>m2</v>
          </cell>
          <cell r="D681">
            <v>1</v>
          </cell>
          <cell r="E681">
            <v>25.26</v>
          </cell>
        </row>
        <row r="682">
          <cell r="A682">
            <v>2562</v>
          </cell>
          <cell r="B682" t="str">
            <v>Recubrimiento de paredes con piedra Zeera natural o Deoli natural 0,30*0,60m</v>
          </cell>
          <cell r="C682" t="str">
            <v>m2</v>
          </cell>
          <cell r="D682">
            <v>1</v>
          </cell>
          <cell r="E682">
            <v>57.28</v>
          </cell>
        </row>
        <row r="683">
          <cell r="A683">
            <v>2563</v>
          </cell>
          <cell r="B683" t="str">
            <v>Geomalla Biaxial GPD-30II</v>
          </cell>
          <cell r="C683" t="str">
            <v>m2</v>
          </cell>
          <cell r="D683">
            <v>1</v>
          </cell>
          <cell r="E683">
            <v>3.67</v>
          </cell>
        </row>
        <row r="684">
          <cell r="A684">
            <v>2564</v>
          </cell>
          <cell r="B684" t="str">
            <v xml:space="preserve">Pintura en ventanas, protecciones o verjas </v>
          </cell>
          <cell r="C684" t="str">
            <v>m2</v>
          </cell>
          <cell r="D684">
            <v>1</v>
          </cell>
          <cell r="E684">
            <v>6.57</v>
          </cell>
        </row>
        <row r="685">
          <cell r="A685">
            <v>2565</v>
          </cell>
          <cell r="B685" t="str">
            <v>Revestimiento de aluminio-tipo alucubon para fachaletas de colores incluye estructura e instalación</v>
          </cell>
          <cell r="C685" t="str">
            <v>m2</v>
          </cell>
          <cell r="D685">
            <v>1</v>
          </cell>
          <cell r="E685">
            <v>125.63</v>
          </cell>
        </row>
        <row r="686">
          <cell r="A686">
            <v>2566</v>
          </cell>
          <cell r="B686" t="str">
            <v>Hormigón para juegos infantiles, Inc. Pintura y arena (Luduteca radio 5m)</v>
          </cell>
          <cell r="C686" t="str">
            <v>m3</v>
          </cell>
          <cell r="D686">
            <v>1</v>
          </cell>
          <cell r="E686">
            <v>234.11</v>
          </cell>
        </row>
        <row r="687">
          <cell r="A687">
            <v>2567</v>
          </cell>
          <cell r="B687" t="str">
            <v>Recubrimiento de paredes en melaminico</v>
          </cell>
          <cell r="C687" t="str">
            <v>m2</v>
          </cell>
          <cell r="D687">
            <v>1</v>
          </cell>
          <cell r="E687">
            <v>28.48</v>
          </cell>
        </row>
        <row r="688">
          <cell r="A688">
            <v>2568</v>
          </cell>
          <cell r="B688" t="str">
            <v>Cielo raso de PVC para quirofanos</v>
          </cell>
          <cell r="C688" t="str">
            <v>m2</v>
          </cell>
          <cell r="D688">
            <v>1</v>
          </cell>
          <cell r="E688">
            <v>31.36</v>
          </cell>
        </row>
        <row r="689">
          <cell r="A689">
            <v>2569</v>
          </cell>
          <cell r="B689" t="str">
            <v>Malla aterrizada Cu en Quirofano</v>
          </cell>
          <cell r="C689" t="str">
            <v>m2</v>
          </cell>
          <cell r="D689">
            <v>1</v>
          </cell>
          <cell r="E689">
            <v>198.07</v>
          </cell>
        </row>
        <row r="690">
          <cell r="A690">
            <v>2570</v>
          </cell>
          <cell r="B690" t="str">
            <v>Recubrimiento de paredes con PVC en quirofanos</v>
          </cell>
          <cell r="C690" t="str">
            <v>m2</v>
          </cell>
          <cell r="D690">
            <v>1</v>
          </cell>
          <cell r="E690">
            <v>47.86</v>
          </cell>
        </row>
        <row r="691">
          <cell r="A691">
            <v>2571</v>
          </cell>
          <cell r="B691" t="str">
            <v>Vinil para pared de quirofano</v>
          </cell>
          <cell r="C691" t="str">
            <v>m2</v>
          </cell>
          <cell r="D691">
            <v>1</v>
          </cell>
          <cell r="E691">
            <v>45.9</v>
          </cell>
        </row>
        <row r="692">
          <cell r="A692">
            <v>2572</v>
          </cell>
          <cell r="B692" t="str">
            <v>Lámina impermeabilizante asfaltica</v>
          </cell>
          <cell r="C692" t="str">
            <v>m2</v>
          </cell>
          <cell r="D692">
            <v>1</v>
          </cell>
          <cell r="E692">
            <v>31.06</v>
          </cell>
        </row>
        <row r="693">
          <cell r="A693">
            <v>2573</v>
          </cell>
          <cell r="B693" t="str">
            <v>Geotextil permeable  tejido pavco 1700NT para separacion de suelos</v>
          </cell>
          <cell r="C693" t="str">
            <v>m2</v>
          </cell>
          <cell r="D693">
            <v>1</v>
          </cell>
          <cell r="E693">
            <v>2.58</v>
          </cell>
        </row>
        <row r="694">
          <cell r="A694">
            <v>2574</v>
          </cell>
          <cell r="B694" t="str">
            <v>Pintura epóxica de dos componentes continuos</v>
          </cell>
          <cell r="C694" t="str">
            <v>m2</v>
          </cell>
          <cell r="D694">
            <v>1</v>
          </cell>
          <cell r="E694">
            <v>3.64</v>
          </cell>
        </row>
        <row r="695">
          <cell r="A695">
            <v>2575</v>
          </cell>
          <cell r="B695" t="str">
            <v>Geomalla BX -65(38KN/m)520gr/m2</v>
          </cell>
          <cell r="C695" t="str">
            <v>m2</v>
          </cell>
          <cell r="D695">
            <v>1</v>
          </cell>
          <cell r="E695">
            <v>5.89</v>
          </cell>
        </row>
        <row r="696">
          <cell r="A696">
            <v>2576</v>
          </cell>
          <cell r="B696" t="str">
            <v>Gravilla para pisos</v>
          </cell>
          <cell r="C696" t="str">
            <v>m2</v>
          </cell>
          <cell r="D696">
            <v>1</v>
          </cell>
          <cell r="E696">
            <v>2.93</v>
          </cell>
        </row>
        <row r="697">
          <cell r="A697">
            <v>2577</v>
          </cell>
          <cell r="B697" t="str">
            <v>Recubrimiento de paredes con piedra laja</v>
          </cell>
          <cell r="C697" t="str">
            <v>m2</v>
          </cell>
          <cell r="D697">
            <v>1</v>
          </cell>
          <cell r="E697">
            <v>31.28</v>
          </cell>
        </row>
        <row r="698">
          <cell r="A698">
            <v>2578</v>
          </cell>
          <cell r="B698" t="str">
            <v>Impermeabilizacion de cisterna con material elastomerico</v>
          </cell>
          <cell r="C698" t="str">
            <v>m2</v>
          </cell>
          <cell r="D698">
            <v>1</v>
          </cell>
          <cell r="E698">
            <v>7.3</v>
          </cell>
        </row>
        <row r="699">
          <cell r="A699">
            <v>2579</v>
          </cell>
          <cell r="B699" t="str">
            <v>Caña picada en cielo raso</v>
          </cell>
          <cell r="C699" t="str">
            <v>m2</v>
          </cell>
          <cell r="D699">
            <v>1</v>
          </cell>
          <cell r="E699">
            <v>6.21</v>
          </cell>
        </row>
        <row r="700">
          <cell r="A700">
            <v>2580</v>
          </cell>
          <cell r="B700" t="str">
            <v>Cielo raso con rollizos de bambu phyllostachys aurea (incl. estructura madera)</v>
          </cell>
          <cell r="C700" t="str">
            <v>m2</v>
          </cell>
          <cell r="D700">
            <v>1</v>
          </cell>
          <cell r="E700">
            <v>35.630000000000003</v>
          </cell>
        </row>
        <row r="701">
          <cell r="A701">
            <v>2581</v>
          </cell>
          <cell r="B701" t="str">
            <v>Recubrimiento de paredes con piedra bola</v>
          </cell>
          <cell r="C701" t="str">
            <v>m2</v>
          </cell>
          <cell r="D701">
            <v>1</v>
          </cell>
          <cell r="E701">
            <v>7.58</v>
          </cell>
        </row>
        <row r="702">
          <cell r="A702">
            <v>2582</v>
          </cell>
          <cell r="B702" t="str">
            <v>Pintura de caucho látex vinyl acrílico incluye sellado y empaste</v>
          </cell>
          <cell r="C702" t="str">
            <v>m2</v>
          </cell>
          <cell r="D702">
            <v>1</v>
          </cell>
          <cell r="E702">
            <v>6.28</v>
          </cell>
        </row>
        <row r="703">
          <cell r="A703">
            <v>2583</v>
          </cell>
          <cell r="B703" t="str">
            <v>Caña guadua preservada D= 11-12cm</v>
          </cell>
          <cell r="C703" t="str">
            <v>m2</v>
          </cell>
          <cell r="D703">
            <v>1</v>
          </cell>
          <cell r="E703">
            <v>1.45</v>
          </cell>
        </row>
        <row r="704">
          <cell r="A704">
            <v>2584</v>
          </cell>
          <cell r="B704" t="str">
            <v>Pintura anticorrosiva</v>
          </cell>
          <cell r="C704" t="str">
            <v>m2</v>
          </cell>
          <cell r="D704">
            <v>1</v>
          </cell>
          <cell r="E704">
            <v>5.3</v>
          </cell>
        </row>
        <row r="705">
          <cell r="A705">
            <v>2585</v>
          </cell>
          <cell r="B705" t="str">
            <v>Pintura de caucho permalatex preparado</v>
          </cell>
          <cell r="C705" t="str">
            <v>m2</v>
          </cell>
          <cell r="D705">
            <v>1</v>
          </cell>
          <cell r="E705">
            <v>3.74</v>
          </cell>
        </row>
        <row r="706">
          <cell r="A706">
            <v>2586</v>
          </cell>
          <cell r="B706" t="str">
            <v>Pintura esmalte de para paredes</v>
          </cell>
          <cell r="C706" t="str">
            <v>m2</v>
          </cell>
          <cell r="D706">
            <v>1</v>
          </cell>
          <cell r="E706">
            <v>4.99</v>
          </cell>
        </row>
        <row r="707">
          <cell r="A707">
            <v>2587</v>
          </cell>
          <cell r="B707" t="str">
            <v>Pintura asfaltica</v>
          </cell>
          <cell r="C707" t="str">
            <v>m2</v>
          </cell>
          <cell r="D707">
            <v>1</v>
          </cell>
          <cell r="E707">
            <v>3.28</v>
          </cell>
        </row>
        <row r="708">
          <cell r="A708">
            <v>2588</v>
          </cell>
          <cell r="B708" t="str">
            <v>Aceite de linaza para maderas</v>
          </cell>
          <cell r="C708" t="str">
            <v>m2</v>
          </cell>
          <cell r="D708">
            <v>1</v>
          </cell>
          <cell r="E708">
            <v>3.22</v>
          </cell>
        </row>
        <row r="709">
          <cell r="A709">
            <v>2589</v>
          </cell>
          <cell r="B709" t="str">
            <v>Plancha de fibrocemento para exteriores de20mm</v>
          </cell>
          <cell r="C709" t="str">
            <v>m2</v>
          </cell>
          <cell r="D709">
            <v>1</v>
          </cell>
          <cell r="E709">
            <v>32.24</v>
          </cell>
        </row>
        <row r="710">
          <cell r="A710">
            <v>2590</v>
          </cell>
          <cell r="B710" t="str">
            <v>Piedra buzardeada</v>
          </cell>
          <cell r="C710" t="str">
            <v>m2</v>
          </cell>
          <cell r="D710">
            <v>1</v>
          </cell>
          <cell r="E710">
            <v>62.44</v>
          </cell>
        </row>
        <row r="711">
          <cell r="A711">
            <v>2591</v>
          </cell>
          <cell r="B711" t="str">
            <v>Recubrimiento de paredes con laminas de plomo para rayos X</v>
          </cell>
          <cell r="C711" t="str">
            <v>m2</v>
          </cell>
          <cell r="D711">
            <v>1</v>
          </cell>
          <cell r="E711">
            <v>183.74</v>
          </cell>
        </row>
        <row r="712">
          <cell r="A712">
            <v>2592</v>
          </cell>
          <cell r="B712" t="str">
            <v>Suministro e instalacion de geotextil NT 2000</v>
          </cell>
          <cell r="C712" t="str">
            <v>m2</v>
          </cell>
          <cell r="D712">
            <v>1</v>
          </cell>
          <cell r="E712">
            <v>3.18</v>
          </cell>
        </row>
        <row r="713">
          <cell r="A713">
            <v>2593</v>
          </cell>
          <cell r="B713" t="str">
            <v>Pintura elastomerica exteriores</v>
          </cell>
          <cell r="C713" t="str">
            <v>m2</v>
          </cell>
          <cell r="D713">
            <v>1</v>
          </cell>
          <cell r="E713">
            <v>5.25</v>
          </cell>
        </row>
        <row r="714">
          <cell r="A714">
            <v>2594</v>
          </cell>
          <cell r="B714" t="str">
            <v>Tapa junta de construccion para paredes</v>
          </cell>
          <cell r="C714" t="str">
            <v>m</v>
          </cell>
          <cell r="D714">
            <v>1</v>
          </cell>
          <cell r="E714">
            <v>2.67</v>
          </cell>
        </row>
        <row r="715">
          <cell r="A715">
            <v>2595</v>
          </cell>
        </row>
        <row r="716">
          <cell r="A716">
            <v>2596</v>
          </cell>
        </row>
        <row r="717">
          <cell r="A717">
            <v>2597</v>
          </cell>
        </row>
        <row r="718">
          <cell r="A718">
            <v>2598</v>
          </cell>
        </row>
        <row r="719">
          <cell r="A719">
            <v>2599</v>
          </cell>
        </row>
        <row r="720">
          <cell r="A720">
            <v>2600</v>
          </cell>
        </row>
        <row r="721">
          <cell r="A721">
            <v>2601</v>
          </cell>
        </row>
        <row r="722">
          <cell r="A722">
            <v>2602</v>
          </cell>
        </row>
        <row r="723">
          <cell r="A723">
            <v>2603</v>
          </cell>
        </row>
        <row r="724">
          <cell r="A724">
            <v>2604</v>
          </cell>
        </row>
        <row r="725">
          <cell r="A725">
            <v>2605</v>
          </cell>
        </row>
        <row r="733">
          <cell r="B733" t="str">
            <v>CUBIERTAS</v>
          </cell>
        </row>
        <row r="734">
          <cell r="A734">
            <v>3001</v>
          </cell>
          <cell r="B734" t="str">
            <v>Cubierta con Panel Metálico con revestimiento de Poliuretano</v>
          </cell>
          <cell r="C734" t="str">
            <v>m2</v>
          </cell>
          <cell r="D734">
            <v>1</v>
          </cell>
          <cell r="E734">
            <v>28.37</v>
          </cell>
        </row>
        <row r="735">
          <cell r="A735">
            <v>3002</v>
          </cell>
          <cell r="B735" t="str">
            <v>Cubierta de eurolit</v>
          </cell>
          <cell r="C735" t="str">
            <v>m2</v>
          </cell>
          <cell r="D735">
            <v>1</v>
          </cell>
          <cell r="E735">
            <v>16.43</v>
          </cell>
        </row>
        <row r="736">
          <cell r="A736">
            <v>3003</v>
          </cell>
          <cell r="B736" t="str">
            <v>Cubierta de galvalume 0,40 prepintada</v>
          </cell>
          <cell r="C736" t="str">
            <v>m2</v>
          </cell>
          <cell r="D736">
            <v>1</v>
          </cell>
          <cell r="E736">
            <v>18.77</v>
          </cell>
        </row>
        <row r="737">
          <cell r="A737">
            <v>3004</v>
          </cell>
          <cell r="B737" t="str">
            <v>Cubierta de policarbonato de 6mm Inc. Estructura metálica</v>
          </cell>
          <cell r="C737" t="str">
            <v>m2</v>
          </cell>
          <cell r="D737">
            <v>1</v>
          </cell>
          <cell r="E737">
            <v>48.05</v>
          </cell>
        </row>
        <row r="738">
          <cell r="A738">
            <v>3005</v>
          </cell>
          <cell r="B738" t="str">
            <v>Cubierta teja ondulada de policarbonato e=1mm</v>
          </cell>
          <cell r="C738" t="str">
            <v>m2</v>
          </cell>
          <cell r="D738">
            <v>1</v>
          </cell>
          <cell r="E738">
            <v>25.21</v>
          </cell>
        </row>
        <row r="739">
          <cell r="A739">
            <v>3006</v>
          </cell>
          <cell r="B739" t="str">
            <v>Cubierta de policarbonato e=8mm</v>
          </cell>
          <cell r="C739" t="str">
            <v>u</v>
          </cell>
          <cell r="D739">
            <v>1</v>
          </cell>
          <cell r="E739">
            <v>45.46</v>
          </cell>
        </row>
        <row r="740">
          <cell r="A740">
            <v>3007</v>
          </cell>
          <cell r="B740" t="str">
            <v>Cubierta de teja vidriada</v>
          </cell>
          <cell r="C740" t="str">
            <v>m2</v>
          </cell>
          <cell r="D740">
            <v>1</v>
          </cell>
          <cell r="E740">
            <v>33.619999999999997</v>
          </cell>
        </row>
        <row r="741">
          <cell r="A741">
            <v>3008</v>
          </cell>
          <cell r="B741" t="str">
            <v>Cubierta estipanel AR2000 e=0.40mm</v>
          </cell>
          <cell r="C741" t="str">
            <v>m2</v>
          </cell>
          <cell r="D741">
            <v>1</v>
          </cell>
          <cell r="E741">
            <v>17.940000000000001</v>
          </cell>
        </row>
        <row r="742">
          <cell r="A742">
            <v>3009</v>
          </cell>
          <cell r="B742" t="str">
            <v xml:space="preserve">Cubierta eternit </v>
          </cell>
          <cell r="C742" t="str">
            <v>m2</v>
          </cell>
          <cell r="D742">
            <v>1</v>
          </cell>
          <cell r="E742">
            <v>9.11</v>
          </cell>
        </row>
        <row r="743">
          <cell r="A743">
            <v>3010</v>
          </cell>
          <cell r="B743" t="str">
            <v>Cubierta steel panel prepintado 0.45mm</v>
          </cell>
          <cell r="C743" t="str">
            <v>m2</v>
          </cell>
          <cell r="D743">
            <v>1</v>
          </cell>
          <cell r="E743">
            <v>20.9</v>
          </cell>
        </row>
        <row r="744">
          <cell r="A744">
            <v>3011</v>
          </cell>
          <cell r="B744" t="str">
            <v>Cumbrero de fibrocemento</v>
          </cell>
          <cell r="C744" t="str">
            <v>u</v>
          </cell>
          <cell r="D744">
            <v>1</v>
          </cell>
          <cell r="E744">
            <v>4.08</v>
          </cell>
        </row>
        <row r="745">
          <cell r="A745">
            <v>3012</v>
          </cell>
          <cell r="B745" t="str">
            <v>Cumbrero galvalume 0,40mm</v>
          </cell>
          <cell r="C745" t="str">
            <v>m2</v>
          </cell>
          <cell r="D745">
            <v>1</v>
          </cell>
          <cell r="E745">
            <v>8.6199999999999992</v>
          </cell>
        </row>
        <row r="746">
          <cell r="A746">
            <v>3013</v>
          </cell>
          <cell r="B746" t="str">
            <v>Domo cristal transp de 60*60 cm e=3mm</v>
          </cell>
          <cell r="C746" t="str">
            <v>m2</v>
          </cell>
          <cell r="D746">
            <v>1</v>
          </cell>
          <cell r="E746">
            <v>176.19</v>
          </cell>
        </row>
        <row r="747">
          <cell r="A747">
            <v>3014</v>
          </cell>
          <cell r="B747" t="str">
            <v>Domo color a escoger 140*140cm e=4mm</v>
          </cell>
          <cell r="C747" t="str">
            <v>m2</v>
          </cell>
          <cell r="D747">
            <v>1</v>
          </cell>
          <cell r="E747">
            <v>147.09</v>
          </cell>
        </row>
        <row r="748">
          <cell r="A748">
            <v>3015</v>
          </cell>
          <cell r="B748" t="str">
            <v>Domo cristal transp de 80*80 cm e=3mm</v>
          </cell>
          <cell r="C748" t="str">
            <v>m2</v>
          </cell>
          <cell r="D748">
            <v>1</v>
          </cell>
          <cell r="E748">
            <v>159.80000000000001</v>
          </cell>
        </row>
        <row r="749">
          <cell r="A749">
            <v>3016</v>
          </cell>
          <cell r="B749" t="str">
            <v>Friso de steel panel prepintado e=0,40</v>
          </cell>
          <cell r="C749" t="str">
            <v>m2</v>
          </cell>
          <cell r="D749">
            <v>1</v>
          </cell>
          <cell r="E749">
            <v>18.760000000000002</v>
          </cell>
        </row>
        <row r="750">
          <cell r="A750">
            <v>3017</v>
          </cell>
          <cell r="B750" t="str">
            <v>Cubierta de teja asfáltica</v>
          </cell>
          <cell r="C750" t="str">
            <v>m2</v>
          </cell>
          <cell r="D750">
            <v>1</v>
          </cell>
          <cell r="E750">
            <v>22.09</v>
          </cell>
        </row>
        <row r="751">
          <cell r="A751">
            <v>3018</v>
          </cell>
          <cell r="B751" t="str">
            <v>Cubierta traslucida de policarbonato</v>
          </cell>
          <cell r="C751" t="str">
            <v>m2</v>
          </cell>
          <cell r="D751">
            <v>1</v>
          </cell>
          <cell r="E751">
            <v>19.86</v>
          </cell>
        </row>
        <row r="752">
          <cell r="A752">
            <v>3019</v>
          </cell>
          <cell r="B752" t="str">
            <v>Cubierta metálica tipo teja E=0,40 prepintada</v>
          </cell>
          <cell r="C752" t="str">
            <v>m2</v>
          </cell>
          <cell r="D752">
            <v>1</v>
          </cell>
          <cell r="E752">
            <v>21.3</v>
          </cell>
        </row>
        <row r="753">
          <cell r="A753">
            <v>3020</v>
          </cell>
          <cell r="B753" t="str">
            <v>Policarbonato dampalon alveolar de tres celdas 12mm</v>
          </cell>
          <cell r="C753" t="str">
            <v>m2</v>
          </cell>
          <cell r="D753">
            <v>1</v>
          </cell>
          <cell r="E753">
            <v>53.93</v>
          </cell>
        </row>
        <row r="754">
          <cell r="A754">
            <v>3021</v>
          </cell>
          <cell r="B754" t="str">
            <v>Cubierta de teja y madera 0,40x0,1m</v>
          </cell>
          <cell r="C754" t="str">
            <v>m2</v>
          </cell>
          <cell r="D754">
            <v>1</v>
          </cell>
          <cell r="E754">
            <v>22.14</v>
          </cell>
        </row>
        <row r="755">
          <cell r="A755">
            <v>3022</v>
          </cell>
          <cell r="B755" t="str">
            <v>PLACA GALVALUME MASTER 1000 E=0.40MM Y ACCESORIOS(FLASHING)</v>
          </cell>
          <cell r="C755" t="str">
            <v>m2</v>
          </cell>
          <cell r="D755">
            <v>1</v>
          </cell>
          <cell r="E755">
            <v>24.8</v>
          </cell>
        </row>
        <row r="756">
          <cell r="A756">
            <v>3023</v>
          </cell>
          <cell r="B756" t="str">
            <v xml:space="preserve">Cubierta de policarbonato de 6mm </v>
          </cell>
          <cell r="C756" t="str">
            <v>m2</v>
          </cell>
          <cell r="D756">
            <v>1</v>
          </cell>
          <cell r="E756">
            <v>35.43</v>
          </cell>
        </row>
        <row r="757">
          <cell r="A757">
            <v>3024</v>
          </cell>
        </row>
        <row r="758">
          <cell r="A758">
            <v>3025</v>
          </cell>
        </row>
        <row r="764">
          <cell r="B764" t="str">
            <v>AGUA POTABLE</v>
          </cell>
        </row>
        <row r="765">
          <cell r="A765">
            <v>3301</v>
          </cell>
          <cell r="B765" t="str">
            <v>Acometida de agua potable  1/2"</v>
          </cell>
          <cell r="C765" t="str">
            <v>u</v>
          </cell>
          <cell r="D765">
            <v>1</v>
          </cell>
          <cell r="E765">
            <v>23.46</v>
          </cell>
        </row>
        <row r="766">
          <cell r="A766">
            <v>3302</v>
          </cell>
          <cell r="B766" t="str">
            <v>Acometida de agua potable  3/4"</v>
          </cell>
          <cell r="C766" t="str">
            <v>u</v>
          </cell>
          <cell r="D766">
            <v>1</v>
          </cell>
          <cell r="E766">
            <v>29.01</v>
          </cell>
        </row>
        <row r="767">
          <cell r="A767">
            <v>3303</v>
          </cell>
          <cell r="B767" t="str">
            <v>Bombas de 2HP incluye tanque de 40galones</v>
          </cell>
          <cell r="C767" t="str">
            <v>u</v>
          </cell>
          <cell r="D767">
            <v>1</v>
          </cell>
          <cell r="E767">
            <v>1132.5</v>
          </cell>
        </row>
        <row r="768">
          <cell r="A768">
            <v>3304</v>
          </cell>
          <cell r="B768" t="str">
            <v>CAJA DE Válvula 153mm (6")</v>
          </cell>
          <cell r="C768" t="str">
            <v>u</v>
          </cell>
          <cell r="D768">
            <v>1</v>
          </cell>
          <cell r="E768">
            <v>47.08</v>
          </cell>
        </row>
        <row r="769">
          <cell r="A769">
            <v>3305</v>
          </cell>
          <cell r="B769" t="str">
            <v>Columna de PVC de  3/4"</v>
          </cell>
          <cell r="C769" t="str">
            <v>u</v>
          </cell>
          <cell r="D769">
            <v>1</v>
          </cell>
          <cell r="E769">
            <v>6.51</v>
          </cell>
        </row>
        <row r="770">
          <cell r="A770">
            <v>3306</v>
          </cell>
          <cell r="B770" t="str">
            <v>Construcción y equipamiento de pozo profundo barrenado a mano</v>
          </cell>
          <cell r="C770" t="str">
            <v>m</v>
          </cell>
          <cell r="D770">
            <v>1</v>
          </cell>
          <cell r="E770">
            <v>433.36</v>
          </cell>
        </row>
        <row r="771">
          <cell r="A771">
            <v>3307</v>
          </cell>
          <cell r="B771" t="str">
            <v>Columna de PVC de  1 1/4"</v>
          </cell>
          <cell r="C771" t="str">
            <v>u</v>
          </cell>
          <cell r="D771">
            <v>1</v>
          </cell>
          <cell r="E771">
            <v>11.37</v>
          </cell>
        </row>
        <row r="772">
          <cell r="A772">
            <v>3308</v>
          </cell>
          <cell r="B772" t="str">
            <v>CAJA DE Válvula 50mm (2")</v>
          </cell>
          <cell r="C772" t="str">
            <v>u</v>
          </cell>
          <cell r="D772">
            <v>1</v>
          </cell>
          <cell r="E772">
            <v>21.13</v>
          </cell>
        </row>
        <row r="773">
          <cell r="A773">
            <v>3309</v>
          </cell>
          <cell r="B773" t="str">
            <v>Columna de PVC de  1/2"</v>
          </cell>
          <cell r="C773" t="str">
            <v>u</v>
          </cell>
          <cell r="D773">
            <v>1</v>
          </cell>
          <cell r="E773">
            <v>5.33</v>
          </cell>
        </row>
        <row r="774">
          <cell r="A774">
            <v>3310</v>
          </cell>
          <cell r="B774" t="str">
            <v>Columna de PVC de 1"</v>
          </cell>
          <cell r="C774" t="str">
            <v>u</v>
          </cell>
          <cell r="D774">
            <v>1</v>
          </cell>
          <cell r="E774">
            <v>9.7899999999999991</v>
          </cell>
        </row>
        <row r="775">
          <cell r="A775">
            <v>3311</v>
          </cell>
          <cell r="B775" t="str">
            <v>Acometida de agua potable  2"</v>
          </cell>
          <cell r="C775" t="str">
            <v>u</v>
          </cell>
          <cell r="D775">
            <v>1</v>
          </cell>
          <cell r="E775">
            <v>94.92</v>
          </cell>
        </row>
        <row r="776">
          <cell r="A776">
            <v>3312</v>
          </cell>
          <cell r="B776" t="str">
            <v>Codo de PVC presión 110mm</v>
          </cell>
          <cell r="C776" t="str">
            <v>u</v>
          </cell>
          <cell r="D776">
            <v>1</v>
          </cell>
          <cell r="E776">
            <v>12.24</v>
          </cell>
        </row>
        <row r="777">
          <cell r="A777">
            <v>3313</v>
          </cell>
          <cell r="B777" t="str">
            <v>TEE de PVC presión 110mm</v>
          </cell>
          <cell r="C777" t="str">
            <v>u</v>
          </cell>
          <cell r="D777">
            <v>1</v>
          </cell>
          <cell r="E777">
            <v>12.92</v>
          </cell>
        </row>
        <row r="778">
          <cell r="A778">
            <v>3314</v>
          </cell>
          <cell r="B778" t="str">
            <v>Sistema de bombeo con dos bombas de 1HP y un tanque hidroneumático de 60gal</v>
          </cell>
          <cell r="C778" t="str">
            <v>u</v>
          </cell>
          <cell r="D778">
            <v>1</v>
          </cell>
          <cell r="E778">
            <v>1246.8900000000001</v>
          </cell>
        </row>
        <row r="779">
          <cell r="A779">
            <v>3315</v>
          </cell>
          <cell r="B779" t="str">
            <v>Bombas de 3HP incluye tanque de 40galones</v>
          </cell>
          <cell r="C779" t="str">
            <v>u</v>
          </cell>
          <cell r="D779">
            <v>1</v>
          </cell>
          <cell r="E779">
            <v>1504.26</v>
          </cell>
        </row>
        <row r="780">
          <cell r="A780">
            <v>3316</v>
          </cell>
          <cell r="B780" t="str">
            <v>Bombas de 5HP incluye tanque de 60galones</v>
          </cell>
          <cell r="C780" t="str">
            <v>u</v>
          </cell>
          <cell r="D780">
            <v>1</v>
          </cell>
          <cell r="E780">
            <v>2660.71</v>
          </cell>
        </row>
        <row r="781">
          <cell r="A781">
            <v>3317</v>
          </cell>
          <cell r="B781" t="str">
            <v>Suministro y colocación de llave de acople raido en jardinerías ø 3/4"</v>
          </cell>
          <cell r="C781" t="str">
            <v>u</v>
          </cell>
          <cell r="D781">
            <v>1</v>
          </cell>
          <cell r="E781">
            <v>30.27</v>
          </cell>
        </row>
        <row r="782">
          <cell r="A782">
            <v>3318</v>
          </cell>
          <cell r="B782" t="str">
            <v>Suministro e instalación de medidor D=1/2" interna</v>
          </cell>
          <cell r="C782" t="str">
            <v>u</v>
          </cell>
          <cell r="D782">
            <v>1</v>
          </cell>
          <cell r="E782">
            <v>75.849999999999994</v>
          </cell>
        </row>
        <row r="783">
          <cell r="A783">
            <v>3319</v>
          </cell>
          <cell r="B783" t="str">
            <v>Tapa de boca para cisterna, Tol 1/20 0,6x0,6m</v>
          </cell>
          <cell r="C783" t="str">
            <v>u</v>
          </cell>
          <cell r="D783">
            <v>1</v>
          </cell>
          <cell r="E783">
            <v>24.69</v>
          </cell>
        </row>
        <row r="784">
          <cell r="A784">
            <v>3320</v>
          </cell>
          <cell r="B784" t="str">
            <v>Acometida de AA.PP 1/2"-manguera reforzada</v>
          </cell>
          <cell r="C784" t="str">
            <v>m</v>
          </cell>
          <cell r="D784">
            <v>1</v>
          </cell>
          <cell r="E784">
            <v>3.64</v>
          </cell>
        </row>
        <row r="785">
          <cell r="A785">
            <v>3321</v>
          </cell>
          <cell r="B785" t="str">
            <v>Llave de paso tipo calco 3/4</v>
          </cell>
          <cell r="C785" t="str">
            <v>u</v>
          </cell>
          <cell r="D785">
            <v>1</v>
          </cell>
          <cell r="E785">
            <v>10.7</v>
          </cell>
        </row>
        <row r="786">
          <cell r="A786">
            <v>3322</v>
          </cell>
          <cell r="B786" t="str">
            <v>Llave de pico de bronce</v>
          </cell>
          <cell r="C786" t="str">
            <v>u</v>
          </cell>
          <cell r="D786">
            <v>1</v>
          </cell>
          <cell r="E786">
            <v>9.3000000000000007</v>
          </cell>
        </row>
        <row r="787">
          <cell r="A787">
            <v>3323</v>
          </cell>
          <cell r="B787" t="str">
            <v>Llaves de Manguera de bronce tipo FV D=1/2"</v>
          </cell>
          <cell r="C787" t="str">
            <v>u</v>
          </cell>
          <cell r="D787">
            <v>1</v>
          </cell>
          <cell r="E787">
            <v>8.77</v>
          </cell>
        </row>
        <row r="788">
          <cell r="A788">
            <v>3324</v>
          </cell>
          <cell r="B788" t="str">
            <v>Llave de paso tipo calco 1/2</v>
          </cell>
          <cell r="C788" t="str">
            <v>u</v>
          </cell>
          <cell r="D788">
            <v>1</v>
          </cell>
          <cell r="E788">
            <v>7.89</v>
          </cell>
        </row>
        <row r="789">
          <cell r="A789">
            <v>3325</v>
          </cell>
          <cell r="B789" t="str">
            <v>Llaves de Manguera de bronce tipo FV D=3/4"</v>
          </cell>
          <cell r="C789" t="str">
            <v>u</v>
          </cell>
          <cell r="D789">
            <v>1</v>
          </cell>
          <cell r="E789">
            <v>10.08</v>
          </cell>
        </row>
        <row r="790">
          <cell r="A790">
            <v>3326</v>
          </cell>
          <cell r="B790" t="str">
            <v>Acometida de agua potable  1 1/2"</v>
          </cell>
          <cell r="C790" t="str">
            <v>u</v>
          </cell>
          <cell r="D790">
            <v>1</v>
          </cell>
          <cell r="E790">
            <v>69.39</v>
          </cell>
        </row>
        <row r="791">
          <cell r="A791">
            <v>3327</v>
          </cell>
          <cell r="B791" t="str">
            <v xml:space="preserve">Pruebas hidrostáticas </v>
          </cell>
          <cell r="C791" t="str">
            <v>m</v>
          </cell>
          <cell r="D791">
            <v>1</v>
          </cell>
          <cell r="E791">
            <v>0.28000000000000003</v>
          </cell>
        </row>
        <row r="792">
          <cell r="A792">
            <v>3328</v>
          </cell>
          <cell r="B792" t="str">
            <v>Punto de agua  PVC roscable1  1/2"</v>
          </cell>
          <cell r="C792" t="str">
            <v>pto</v>
          </cell>
          <cell r="D792">
            <v>1</v>
          </cell>
          <cell r="E792">
            <v>52.07</v>
          </cell>
        </row>
        <row r="793">
          <cell r="A793">
            <v>3329</v>
          </cell>
          <cell r="B793" t="str">
            <v>Punto de agua  PVC roscable1  1/4"</v>
          </cell>
          <cell r="C793" t="str">
            <v>pto</v>
          </cell>
          <cell r="D793">
            <v>1</v>
          </cell>
          <cell r="E793">
            <v>34.450000000000003</v>
          </cell>
        </row>
        <row r="794">
          <cell r="A794">
            <v>3330</v>
          </cell>
          <cell r="B794" t="str">
            <v>Punto de agua  PVC roscable1"</v>
          </cell>
          <cell r="C794" t="str">
            <v>pto</v>
          </cell>
          <cell r="D794">
            <v>1</v>
          </cell>
          <cell r="E794">
            <v>29.93</v>
          </cell>
        </row>
        <row r="795">
          <cell r="A795">
            <v>3331</v>
          </cell>
          <cell r="B795" t="str">
            <v>Punto de agua  PVC roscable1/2"</v>
          </cell>
          <cell r="C795" t="str">
            <v>pto</v>
          </cell>
          <cell r="D795">
            <v>1</v>
          </cell>
          <cell r="E795">
            <v>18.649999999999999</v>
          </cell>
        </row>
        <row r="796">
          <cell r="A796">
            <v>3332</v>
          </cell>
          <cell r="B796" t="str">
            <v>Punto de agua  PVC roscable3/4"</v>
          </cell>
          <cell r="C796" t="str">
            <v>pto</v>
          </cell>
          <cell r="D796">
            <v>1</v>
          </cell>
          <cell r="E796">
            <v>24.79</v>
          </cell>
        </row>
        <row r="797">
          <cell r="A797">
            <v>3333</v>
          </cell>
          <cell r="B797" t="str">
            <v xml:space="preserve">Punto de agua H.G 1" </v>
          </cell>
          <cell r="C797" t="str">
            <v>pto</v>
          </cell>
          <cell r="D797">
            <v>1</v>
          </cell>
          <cell r="E797">
            <v>36.409999999999997</v>
          </cell>
        </row>
        <row r="798">
          <cell r="A798">
            <v>3334</v>
          </cell>
          <cell r="B798" t="str">
            <v xml:space="preserve">Punto de agua H.G 1/2" </v>
          </cell>
          <cell r="C798" t="str">
            <v>pto</v>
          </cell>
          <cell r="D798">
            <v>1</v>
          </cell>
          <cell r="E798">
            <v>25.57</v>
          </cell>
        </row>
        <row r="799">
          <cell r="A799">
            <v>3335</v>
          </cell>
          <cell r="B799" t="str">
            <v xml:space="preserve">Punto de agua H.G 3/4" </v>
          </cell>
          <cell r="C799" t="str">
            <v>pto</v>
          </cell>
          <cell r="D799">
            <v>1</v>
          </cell>
          <cell r="E799">
            <v>31.87</v>
          </cell>
        </row>
        <row r="800">
          <cell r="A800">
            <v>3336</v>
          </cell>
          <cell r="B800" t="str">
            <v xml:space="preserve">Punto de agua caliente en Cobre 1"                             </v>
          </cell>
          <cell r="C800" t="str">
            <v>pto</v>
          </cell>
          <cell r="D800">
            <v>1</v>
          </cell>
          <cell r="E800">
            <v>66.2</v>
          </cell>
        </row>
        <row r="801">
          <cell r="A801">
            <v>3337</v>
          </cell>
          <cell r="B801" t="str">
            <v xml:space="preserve">Punto de agua caliente en Cobre 1/2"                           </v>
          </cell>
          <cell r="C801" t="str">
            <v>pto</v>
          </cell>
          <cell r="D801">
            <v>1</v>
          </cell>
          <cell r="E801">
            <v>38.909999999999997</v>
          </cell>
        </row>
        <row r="802">
          <cell r="A802">
            <v>3338</v>
          </cell>
          <cell r="B802" t="str">
            <v>Punto de agua caliente en Cobre 3/4"</v>
          </cell>
          <cell r="C802" t="str">
            <v>pto</v>
          </cell>
          <cell r="D802">
            <v>1</v>
          </cell>
          <cell r="E802">
            <v>49.26</v>
          </cell>
        </row>
        <row r="803">
          <cell r="A803">
            <v>3339</v>
          </cell>
          <cell r="B803" t="str">
            <v>Punto de agua caliente PVC hidro 3    1"</v>
          </cell>
          <cell r="C803" t="str">
            <v>pto</v>
          </cell>
          <cell r="D803">
            <v>1</v>
          </cell>
          <cell r="E803">
            <v>28.36</v>
          </cell>
        </row>
        <row r="804">
          <cell r="A804">
            <v>3340</v>
          </cell>
          <cell r="B804" t="str">
            <v>Punto de agua caliente PVC hidro 3    1/2"</v>
          </cell>
          <cell r="C804" t="str">
            <v>pto</v>
          </cell>
          <cell r="D804">
            <v>1</v>
          </cell>
          <cell r="E804">
            <v>14.69</v>
          </cell>
        </row>
        <row r="805">
          <cell r="A805">
            <v>3341</v>
          </cell>
          <cell r="B805" t="str">
            <v>Punto de agua caliente PVC hidro 3    3/4"</v>
          </cell>
          <cell r="C805" t="str">
            <v>pto</v>
          </cell>
          <cell r="D805">
            <v>1</v>
          </cell>
          <cell r="E805">
            <v>17.5</v>
          </cell>
        </row>
        <row r="806">
          <cell r="A806">
            <v>3342</v>
          </cell>
          <cell r="B806" t="str">
            <v>Punto de agua fría en Cobre 1 1/4"</v>
          </cell>
          <cell r="C806" t="str">
            <v>pto</v>
          </cell>
          <cell r="D806">
            <v>1</v>
          </cell>
          <cell r="E806">
            <v>74.31</v>
          </cell>
        </row>
        <row r="807">
          <cell r="A807">
            <v>3343</v>
          </cell>
          <cell r="B807" t="str">
            <v>Punto de agua fría en Cobre 1"</v>
          </cell>
          <cell r="C807" t="str">
            <v>pto</v>
          </cell>
          <cell r="D807">
            <v>1</v>
          </cell>
          <cell r="E807">
            <v>66.2</v>
          </cell>
        </row>
        <row r="808">
          <cell r="A808">
            <v>3344</v>
          </cell>
          <cell r="B808" t="str">
            <v>Punto de agua fría en Cobre 1/2"</v>
          </cell>
          <cell r="C808" t="str">
            <v xml:space="preserve">pto </v>
          </cell>
          <cell r="D808">
            <v>1</v>
          </cell>
          <cell r="E808">
            <v>38.909999999999997</v>
          </cell>
        </row>
        <row r="809">
          <cell r="A809">
            <v>3345</v>
          </cell>
          <cell r="B809" t="str">
            <v>Punto de agua fría en Cobre 3/4"</v>
          </cell>
          <cell r="C809" t="str">
            <v>pto</v>
          </cell>
          <cell r="D809">
            <v>1</v>
          </cell>
          <cell r="E809">
            <v>49.26</v>
          </cell>
        </row>
        <row r="810">
          <cell r="A810">
            <v>3346</v>
          </cell>
          <cell r="B810" t="str">
            <v>Reductor de COBRE 1 " A 1/2"</v>
          </cell>
          <cell r="C810" t="str">
            <v>u</v>
          </cell>
          <cell r="D810">
            <v>1</v>
          </cell>
          <cell r="E810">
            <v>3.49</v>
          </cell>
        </row>
        <row r="811">
          <cell r="A811">
            <v>3347</v>
          </cell>
          <cell r="B811" t="str">
            <v>Reductor de COBRE 1 1/2 " A 3/4"</v>
          </cell>
          <cell r="C811" t="str">
            <v>u</v>
          </cell>
          <cell r="D811">
            <v>1</v>
          </cell>
          <cell r="E811">
            <v>9.91</v>
          </cell>
        </row>
        <row r="812">
          <cell r="A812">
            <v>3348</v>
          </cell>
          <cell r="B812" t="str">
            <v>TEE de PVC presión 200mm</v>
          </cell>
          <cell r="C812" t="str">
            <v>u</v>
          </cell>
          <cell r="D812">
            <v>1</v>
          </cell>
          <cell r="E812">
            <v>81.599999999999994</v>
          </cell>
        </row>
        <row r="813">
          <cell r="A813">
            <v>3349</v>
          </cell>
          <cell r="B813" t="str">
            <v>Codo de PVC presión 75mm</v>
          </cell>
          <cell r="C813" t="str">
            <v>u</v>
          </cell>
          <cell r="D813">
            <v>1</v>
          </cell>
          <cell r="E813">
            <v>4.25</v>
          </cell>
        </row>
        <row r="814">
          <cell r="A814">
            <v>3350</v>
          </cell>
          <cell r="B814" t="str">
            <v>Tee  reductora de COBRE 1 1/2 A 1/2 "</v>
          </cell>
          <cell r="C814" t="str">
            <v>u</v>
          </cell>
          <cell r="D814">
            <v>1</v>
          </cell>
          <cell r="E814">
            <v>4.7699999999999996</v>
          </cell>
        </row>
        <row r="815">
          <cell r="A815">
            <v>3351</v>
          </cell>
          <cell r="B815" t="str">
            <v>Tee  reductora de COBRE 1 1/4" A 1/2 "</v>
          </cell>
          <cell r="C815" t="str">
            <v>u</v>
          </cell>
          <cell r="D815">
            <v>1</v>
          </cell>
          <cell r="E815">
            <v>4.13</v>
          </cell>
        </row>
        <row r="816">
          <cell r="A816">
            <v>3352</v>
          </cell>
          <cell r="B816" t="str">
            <v>Tee  reductora de COBRE 1" A 3/4 "</v>
          </cell>
          <cell r="C816" t="str">
            <v>u</v>
          </cell>
          <cell r="D816">
            <v>1</v>
          </cell>
          <cell r="E816">
            <v>3.08</v>
          </cell>
        </row>
        <row r="817">
          <cell r="A817">
            <v>3353</v>
          </cell>
          <cell r="B817" t="str">
            <v>Tee  reductora de COBRE 1 1/4" A 3/4 "</v>
          </cell>
          <cell r="C817" t="str">
            <v>u</v>
          </cell>
          <cell r="D817">
            <v>1</v>
          </cell>
          <cell r="E817">
            <v>4.26</v>
          </cell>
        </row>
        <row r="818">
          <cell r="A818">
            <v>3354</v>
          </cell>
          <cell r="B818" t="str">
            <v>Tee reductora 3/4” x 1/2” CU</v>
          </cell>
          <cell r="C818" t="str">
            <v>u</v>
          </cell>
          <cell r="D818">
            <v>1</v>
          </cell>
          <cell r="E818">
            <v>2.4900000000000002</v>
          </cell>
        </row>
        <row r="819">
          <cell r="A819">
            <v>3355</v>
          </cell>
          <cell r="B819" t="str">
            <v>Reducción HG 1” a 1/2”</v>
          </cell>
          <cell r="C819" t="str">
            <v>u</v>
          </cell>
          <cell r="D819">
            <v>1</v>
          </cell>
          <cell r="E819">
            <v>1.37</v>
          </cell>
        </row>
        <row r="820">
          <cell r="A820">
            <v>3356</v>
          </cell>
          <cell r="B820" t="str">
            <v>Reducción HG 3/4” a 1/2”</v>
          </cell>
          <cell r="C820" t="str">
            <v>u</v>
          </cell>
          <cell r="D820">
            <v>1</v>
          </cell>
          <cell r="E820">
            <v>1.08</v>
          </cell>
        </row>
        <row r="821">
          <cell r="A821">
            <v>3357</v>
          </cell>
          <cell r="B821" t="str">
            <v>Reducción HG 1 x 3/4”</v>
          </cell>
          <cell r="C821" t="str">
            <v>u</v>
          </cell>
          <cell r="D821">
            <v>1</v>
          </cell>
          <cell r="E821">
            <v>1.37</v>
          </cell>
        </row>
        <row r="822">
          <cell r="A822">
            <v>3358</v>
          </cell>
          <cell r="B822" t="str">
            <v>Reducción HG 1/2” x 1/4”</v>
          </cell>
          <cell r="C822" t="str">
            <v>u</v>
          </cell>
          <cell r="D822">
            <v>1</v>
          </cell>
          <cell r="E822">
            <v>0.55000000000000004</v>
          </cell>
        </row>
        <row r="823">
          <cell r="A823">
            <v>3359</v>
          </cell>
          <cell r="B823" t="str">
            <v>Reducción HG 1 1/4” a 1”</v>
          </cell>
          <cell r="C823" t="str">
            <v>u</v>
          </cell>
          <cell r="D823">
            <v>1</v>
          </cell>
          <cell r="E823">
            <v>1.2</v>
          </cell>
        </row>
        <row r="824">
          <cell r="A824">
            <v>3360</v>
          </cell>
          <cell r="B824" t="str">
            <v>Reducción HG 1 1/2” a 1/2”</v>
          </cell>
          <cell r="C824" t="str">
            <v>u</v>
          </cell>
          <cell r="D824">
            <v>1</v>
          </cell>
          <cell r="E824">
            <v>1.33</v>
          </cell>
        </row>
        <row r="825">
          <cell r="A825">
            <v>3361</v>
          </cell>
          <cell r="B825" t="str">
            <v>Reducción HG 1 1/2” x 3/4”</v>
          </cell>
          <cell r="C825" t="str">
            <v>u</v>
          </cell>
          <cell r="D825">
            <v>1</v>
          </cell>
          <cell r="E825">
            <v>1.39</v>
          </cell>
        </row>
        <row r="826">
          <cell r="A826">
            <v>3362</v>
          </cell>
          <cell r="B826" t="str">
            <v>Reducción HG 2” x 1/2”</v>
          </cell>
          <cell r="C826" t="str">
            <v>u</v>
          </cell>
          <cell r="D826">
            <v>1</v>
          </cell>
          <cell r="E826">
            <v>8.43</v>
          </cell>
        </row>
        <row r="827">
          <cell r="A827">
            <v>3363</v>
          </cell>
          <cell r="B827" t="str">
            <v>Reductor PVC (presión) CED 40 rosca 1” a 1/2”</v>
          </cell>
          <cell r="C827" t="str">
            <v>u</v>
          </cell>
          <cell r="D827">
            <v>1</v>
          </cell>
          <cell r="E827">
            <v>2.2999999999999998</v>
          </cell>
        </row>
        <row r="828">
          <cell r="A828">
            <v>3364</v>
          </cell>
          <cell r="B828" t="str">
            <v>Reductor PVC (presión) CED 40 rosca 3/4” a 1/2”</v>
          </cell>
          <cell r="C828" t="str">
            <v>u</v>
          </cell>
          <cell r="D828">
            <v>1</v>
          </cell>
          <cell r="E828">
            <v>1.35</v>
          </cell>
        </row>
        <row r="829">
          <cell r="A829">
            <v>3365</v>
          </cell>
          <cell r="B829" t="str">
            <v>Reductor PVC (presión) CED 40 rosca 1” a 3/4”</v>
          </cell>
          <cell r="C829" t="str">
            <v>u</v>
          </cell>
          <cell r="D829">
            <v>1</v>
          </cell>
          <cell r="E829">
            <v>2.2999999999999998</v>
          </cell>
        </row>
        <row r="830">
          <cell r="A830">
            <v>3366</v>
          </cell>
          <cell r="B830" t="str">
            <v>Reductor PVC (presión) CED 40 rosca 1 1/2” a 3/4”</v>
          </cell>
          <cell r="C830" t="str">
            <v>u</v>
          </cell>
          <cell r="D830">
            <v>1</v>
          </cell>
          <cell r="E830">
            <v>3.75</v>
          </cell>
        </row>
        <row r="831">
          <cell r="A831">
            <v>3367</v>
          </cell>
          <cell r="B831" t="str">
            <v>Sistema de bombeo con dos bombas de 1HP y un tanque hidroneumático de 40gal</v>
          </cell>
          <cell r="C831" t="str">
            <v>u</v>
          </cell>
          <cell r="D831">
            <v>1</v>
          </cell>
          <cell r="E831">
            <v>1058.27</v>
          </cell>
        </row>
        <row r="832">
          <cell r="A832">
            <v>3368</v>
          </cell>
          <cell r="B832" t="str">
            <v>Tubería cobre tipo M  1 1/2"</v>
          </cell>
          <cell r="C832" t="str">
            <v>m</v>
          </cell>
          <cell r="D832">
            <v>1</v>
          </cell>
          <cell r="E832">
            <v>35.590000000000003</v>
          </cell>
        </row>
        <row r="833">
          <cell r="A833">
            <v>3369</v>
          </cell>
          <cell r="B833" t="str">
            <v>Tubería cobre tipo M  1"</v>
          </cell>
          <cell r="C833" t="str">
            <v>m</v>
          </cell>
          <cell r="D833">
            <v>1</v>
          </cell>
          <cell r="E833">
            <v>17.98</v>
          </cell>
        </row>
        <row r="834">
          <cell r="A834">
            <v>3370</v>
          </cell>
          <cell r="B834" t="str">
            <v>Tubería cobre tipo M  2 1/2"</v>
          </cell>
          <cell r="C834" t="str">
            <v>m</v>
          </cell>
          <cell r="D834">
            <v>1</v>
          </cell>
          <cell r="E834">
            <v>72.430000000000007</v>
          </cell>
        </row>
        <row r="835">
          <cell r="A835">
            <v>3371</v>
          </cell>
          <cell r="B835" t="str">
            <v>Tubería cobre tipo M  2"</v>
          </cell>
          <cell r="C835" t="str">
            <v>m</v>
          </cell>
          <cell r="D835">
            <v>1</v>
          </cell>
          <cell r="E835">
            <v>50.72</v>
          </cell>
        </row>
        <row r="836">
          <cell r="A836">
            <v>3372</v>
          </cell>
          <cell r="B836" t="str">
            <v>Tubería cobre tipo M  3"</v>
          </cell>
          <cell r="C836" t="str">
            <v>m</v>
          </cell>
          <cell r="D836">
            <v>1</v>
          </cell>
          <cell r="E836">
            <v>94.1</v>
          </cell>
        </row>
        <row r="837">
          <cell r="A837">
            <v>3373</v>
          </cell>
          <cell r="B837" t="str">
            <v>Tubería cobre tipo M  3/4"</v>
          </cell>
          <cell r="C837" t="str">
            <v>m</v>
          </cell>
          <cell r="D837">
            <v>1</v>
          </cell>
          <cell r="E837">
            <v>16.41</v>
          </cell>
        </row>
        <row r="838">
          <cell r="A838">
            <v>3374</v>
          </cell>
          <cell r="B838" t="str">
            <v>Tubería cobre tipo M  4"</v>
          </cell>
          <cell r="C838" t="str">
            <v>m</v>
          </cell>
          <cell r="D838">
            <v>1</v>
          </cell>
          <cell r="E838">
            <v>132.43</v>
          </cell>
        </row>
        <row r="839">
          <cell r="A839">
            <v>3375</v>
          </cell>
          <cell r="B839" t="str">
            <v>Tubería cobre tipo M 1 1/4"</v>
          </cell>
          <cell r="C839" t="str">
            <v>m</v>
          </cell>
          <cell r="D839">
            <v>1</v>
          </cell>
          <cell r="E839">
            <v>27.14</v>
          </cell>
        </row>
        <row r="840">
          <cell r="A840">
            <v>3376</v>
          </cell>
          <cell r="B840" t="str">
            <v>Tubería cobre tipo M 1/2"</v>
          </cell>
          <cell r="C840" t="str">
            <v>m</v>
          </cell>
          <cell r="D840">
            <v>1</v>
          </cell>
          <cell r="E840">
            <v>11.81</v>
          </cell>
        </row>
        <row r="841">
          <cell r="A841">
            <v>3377</v>
          </cell>
          <cell r="B841" t="str">
            <v>Tubería de Cobre  D= 2 1/2"  tipo L</v>
          </cell>
          <cell r="C841" t="str">
            <v>m</v>
          </cell>
          <cell r="D841">
            <v>1</v>
          </cell>
          <cell r="E841">
            <v>124.64</v>
          </cell>
        </row>
        <row r="842">
          <cell r="A842">
            <v>3378</v>
          </cell>
          <cell r="B842" t="str">
            <v>Tubería de Cobre  D=1 1/2" tipo L</v>
          </cell>
          <cell r="C842" t="str">
            <v>m</v>
          </cell>
          <cell r="D842">
            <v>1</v>
          </cell>
          <cell r="E842">
            <v>49.73</v>
          </cell>
        </row>
        <row r="843">
          <cell r="A843">
            <v>3379</v>
          </cell>
          <cell r="B843" t="str">
            <v>Tubería de Cobre  D=1 1/4"  tipo L</v>
          </cell>
          <cell r="C843" t="str">
            <v>m</v>
          </cell>
          <cell r="D843">
            <v>1</v>
          </cell>
          <cell r="E843">
            <v>41.22</v>
          </cell>
        </row>
        <row r="844">
          <cell r="A844">
            <v>3380</v>
          </cell>
          <cell r="B844" t="str">
            <v>Tubería de Cobre  D=1"  tipo L</v>
          </cell>
          <cell r="C844" t="str">
            <v>m</v>
          </cell>
          <cell r="D844">
            <v>1</v>
          </cell>
          <cell r="E844">
            <v>35.659999999999997</v>
          </cell>
        </row>
        <row r="845">
          <cell r="A845">
            <v>3381</v>
          </cell>
          <cell r="B845" t="str">
            <v>Tubería de Cobre  D=1/2"  tipo L</v>
          </cell>
          <cell r="C845" t="str">
            <v>m</v>
          </cell>
          <cell r="D845">
            <v>1</v>
          </cell>
          <cell r="E845">
            <v>9.01</v>
          </cell>
        </row>
        <row r="846">
          <cell r="A846">
            <v>3382</v>
          </cell>
          <cell r="B846" t="str">
            <v>Tubería de Cobre  D=2"  tipo L</v>
          </cell>
          <cell r="C846" t="str">
            <v>m</v>
          </cell>
          <cell r="D846">
            <v>1</v>
          </cell>
          <cell r="E846">
            <v>96.41</v>
          </cell>
        </row>
        <row r="847">
          <cell r="A847">
            <v>3383</v>
          </cell>
          <cell r="B847" t="str">
            <v>Tubería de Cobre  D=3"  tipo L</v>
          </cell>
          <cell r="C847" t="str">
            <v>m</v>
          </cell>
          <cell r="D847">
            <v>1</v>
          </cell>
          <cell r="E847">
            <v>116.68</v>
          </cell>
        </row>
        <row r="848">
          <cell r="A848">
            <v>3384</v>
          </cell>
          <cell r="B848" t="str">
            <v>Tubería de Cobre  D=3/4"  tipo L</v>
          </cell>
          <cell r="C848" t="str">
            <v>m</v>
          </cell>
          <cell r="D848">
            <v>1</v>
          </cell>
          <cell r="E848">
            <v>16.41</v>
          </cell>
        </row>
        <row r="849">
          <cell r="A849">
            <v>3385</v>
          </cell>
          <cell r="B849" t="str">
            <v>Tubo galvanizado ASTM-A53 1/2” x 6 mts.</v>
          </cell>
          <cell r="C849" t="str">
            <v>m</v>
          </cell>
          <cell r="D849">
            <v>1</v>
          </cell>
          <cell r="E849">
            <v>6.64</v>
          </cell>
        </row>
        <row r="850">
          <cell r="A850">
            <v>3386</v>
          </cell>
          <cell r="B850" t="str">
            <v>Tubo galvanizado ASTM-A53 3/4” x 6 mts.</v>
          </cell>
          <cell r="C850" t="str">
            <v>m</v>
          </cell>
          <cell r="D850">
            <v>1</v>
          </cell>
          <cell r="E850">
            <v>7.97</v>
          </cell>
        </row>
        <row r="851">
          <cell r="A851">
            <v>3387</v>
          </cell>
          <cell r="B851" t="str">
            <v>Tubo galvanizado ASTM-A53 1” x 6 mts.</v>
          </cell>
          <cell r="C851" t="str">
            <v>m</v>
          </cell>
          <cell r="D851">
            <v>1</v>
          </cell>
          <cell r="E851">
            <v>11.28</v>
          </cell>
        </row>
        <row r="852">
          <cell r="A852">
            <v>3388</v>
          </cell>
          <cell r="B852" t="str">
            <v>Tubo galvanizado ASTM-A53 1 1/4” x 6 mts.</v>
          </cell>
          <cell r="C852" t="str">
            <v>m</v>
          </cell>
          <cell r="D852">
            <v>1</v>
          </cell>
          <cell r="E852">
            <v>16.420000000000002</v>
          </cell>
        </row>
        <row r="853">
          <cell r="A853">
            <v>3389</v>
          </cell>
          <cell r="B853" t="str">
            <v>Tubo galvanizado ASTM-A53 1 1/2” x 6 mts.</v>
          </cell>
          <cell r="C853" t="str">
            <v>m</v>
          </cell>
          <cell r="D853">
            <v>1</v>
          </cell>
          <cell r="E853">
            <v>20.260000000000002</v>
          </cell>
        </row>
        <row r="854">
          <cell r="A854">
            <v>3390</v>
          </cell>
          <cell r="B854" t="str">
            <v>Tubo galvanizado ASTM-A53 2” x 6 mts.</v>
          </cell>
          <cell r="C854" t="str">
            <v>m</v>
          </cell>
          <cell r="D854">
            <v>1</v>
          </cell>
          <cell r="E854">
            <v>25.76</v>
          </cell>
        </row>
        <row r="855">
          <cell r="A855">
            <v>3391</v>
          </cell>
          <cell r="B855" t="str">
            <v>Tubería galvanizada 3” x 6 mts. ISO II 3.2 mm.</v>
          </cell>
          <cell r="C855" t="str">
            <v>m</v>
          </cell>
          <cell r="D855">
            <v>1</v>
          </cell>
          <cell r="E855">
            <v>32.22</v>
          </cell>
        </row>
        <row r="856">
          <cell r="A856">
            <v>3392</v>
          </cell>
          <cell r="B856" t="str">
            <v>Tubería galvanizada 4” x 6 mts. ISO II 3.6 mm.</v>
          </cell>
          <cell r="C856" t="str">
            <v>m</v>
          </cell>
          <cell r="D856">
            <v>1</v>
          </cell>
          <cell r="E856">
            <v>40.51</v>
          </cell>
        </row>
        <row r="857">
          <cell r="A857">
            <v>3393</v>
          </cell>
          <cell r="B857" t="str">
            <v>TUBERÍA GALVANIZADA 2 1/2” X 6 MTS. ISO II 3.2 MM.</v>
          </cell>
          <cell r="C857" t="str">
            <v>m</v>
          </cell>
          <cell r="D857">
            <v>1</v>
          </cell>
          <cell r="E857">
            <v>37.630000000000003</v>
          </cell>
        </row>
        <row r="858">
          <cell r="A858">
            <v>3394</v>
          </cell>
          <cell r="B858" t="str">
            <v>Tubería E/C PVC 110mm  0,63MPa</v>
          </cell>
          <cell r="C858" t="str">
            <v>m</v>
          </cell>
          <cell r="D858">
            <v>1</v>
          </cell>
          <cell r="E858">
            <v>8.6300000000000008</v>
          </cell>
        </row>
        <row r="859">
          <cell r="A859">
            <v>3395</v>
          </cell>
          <cell r="B859" t="str">
            <v>Tubería E/C PVC 110mm  0,8MPa</v>
          </cell>
          <cell r="C859" t="str">
            <v>m</v>
          </cell>
          <cell r="D859">
            <v>1</v>
          </cell>
          <cell r="E859">
            <v>10.35</v>
          </cell>
        </row>
        <row r="860">
          <cell r="A860">
            <v>3396</v>
          </cell>
          <cell r="B860" t="str">
            <v>Tubería E/C PVC 110mm  1,25MPa</v>
          </cell>
          <cell r="C860" t="str">
            <v>m</v>
          </cell>
          <cell r="D860">
            <v>1</v>
          </cell>
          <cell r="E860">
            <v>14.08</v>
          </cell>
        </row>
        <row r="861">
          <cell r="A861">
            <v>3397</v>
          </cell>
          <cell r="B861" t="str">
            <v>Tubería E/C PVC 110mm  1MPa</v>
          </cell>
          <cell r="C861" t="str">
            <v>m</v>
          </cell>
          <cell r="D861">
            <v>1</v>
          </cell>
          <cell r="E861">
            <v>12.66</v>
          </cell>
        </row>
        <row r="862">
          <cell r="A862">
            <v>3398</v>
          </cell>
          <cell r="B862" t="str">
            <v>Tubería E/C PVC 125mm  0,63MPa</v>
          </cell>
          <cell r="C862" t="str">
            <v>m</v>
          </cell>
          <cell r="D862">
            <v>1</v>
          </cell>
          <cell r="E862">
            <v>13.43</v>
          </cell>
        </row>
        <row r="863">
          <cell r="A863">
            <v>3399</v>
          </cell>
          <cell r="B863" t="str">
            <v>Tubería E/C PVC 125mm  0,8MPa</v>
          </cell>
          <cell r="C863" t="str">
            <v>m</v>
          </cell>
          <cell r="D863">
            <v>1</v>
          </cell>
          <cell r="E863">
            <v>15.53</v>
          </cell>
        </row>
        <row r="864">
          <cell r="A864">
            <v>3400</v>
          </cell>
          <cell r="B864" t="str">
            <v>Tubería E/C PVC 125mm  1,25MPa</v>
          </cell>
          <cell r="C864" t="str">
            <v>m</v>
          </cell>
          <cell r="D864">
            <v>1</v>
          </cell>
          <cell r="E864">
            <v>20.66</v>
          </cell>
        </row>
        <row r="865">
          <cell r="A865">
            <v>3401</v>
          </cell>
          <cell r="B865" t="str">
            <v>Tubería E/C PVC 125mm  1MPa</v>
          </cell>
          <cell r="C865" t="str">
            <v>m</v>
          </cell>
          <cell r="D865">
            <v>1</v>
          </cell>
          <cell r="E865">
            <v>18.57</v>
          </cell>
        </row>
        <row r="866">
          <cell r="A866">
            <v>3402</v>
          </cell>
          <cell r="B866" t="str">
            <v>Tubería E/C PVC 140mm  0,63MPa</v>
          </cell>
          <cell r="C866" t="str">
            <v>m</v>
          </cell>
          <cell r="D866">
            <v>1</v>
          </cell>
          <cell r="E866">
            <v>15.07</v>
          </cell>
        </row>
        <row r="867">
          <cell r="A867">
            <v>3403</v>
          </cell>
          <cell r="B867" t="str">
            <v>Tubería E/C PVC 140mm  0,8MPa</v>
          </cell>
          <cell r="C867" t="str">
            <v>m</v>
          </cell>
          <cell r="D867">
            <v>1</v>
          </cell>
          <cell r="E867">
            <v>18.190000000000001</v>
          </cell>
        </row>
        <row r="868">
          <cell r="A868">
            <v>3404</v>
          </cell>
          <cell r="B868" t="str">
            <v>Tubería E/C PVC 140mm  1,25MPa</v>
          </cell>
          <cell r="C868" t="str">
            <v>m</v>
          </cell>
          <cell r="D868">
            <v>1</v>
          </cell>
          <cell r="E868">
            <v>26.89</v>
          </cell>
        </row>
        <row r="869">
          <cell r="A869">
            <v>3405</v>
          </cell>
          <cell r="B869" t="str">
            <v>Tubería E/C PVC 140mm  1MPa</v>
          </cell>
          <cell r="C869" t="str">
            <v>m</v>
          </cell>
          <cell r="D869">
            <v>1</v>
          </cell>
          <cell r="E869">
            <v>23.75</v>
          </cell>
        </row>
        <row r="870">
          <cell r="A870">
            <v>3406</v>
          </cell>
          <cell r="B870" t="str">
            <v>Tubería E/C PVC 160mm  0,63MPa</v>
          </cell>
          <cell r="C870" t="str">
            <v>m</v>
          </cell>
          <cell r="D870">
            <v>1</v>
          </cell>
          <cell r="E870">
            <v>19.399999999999999</v>
          </cell>
        </row>
        <row r="871">
          <cell r="A871">
            <v>3407</v>
          </cell>
          <cell r="B871" t="str">
            <v>Tubería E/C PVC 160mm  0,8MPa</v>
          </cell>
          <cell r="C871" t="str">
            <v>m</v>
          </cell>
          <cell r="D871">
            <v>1</v>
          </cell>
          <cell r="E871">
            <v>21.9</v>
          </cell>
        </row>
        <row r="872">
          <cell r="A872">
            <v>3408</v>
          </cell>
          <cell r="B872" t="str">
            <v>Tubería E/C PVC 160mm  1,25MPa</v>
          </cell>
          <cell r="C872" t="str">
            <v>m</v>
          </cell>
          <cell r="D872">
            <v>1</v>
          </cell>
          <cell r="E872">
            <v>32.06</v>
          </cell>
        </row>
        <row r="873">
          <cell r="A873">
            <v>3409</v>
          </cell>
          <cell r="B873" t="str">
            <v>Tubería E/C PVC 160mm  1MPa</v>
          </cell>
          <cell r="C873" t="str">
            <v>m</v>
          </cell>
          <cell r="D873">
            <v>1</v>
          </cell>
          <cell r="E873">
            <v>27.66</v>
          </cell>
        </row>
        <row r="874">
          <cell r="A874">
            <v>3410</v>
          </cell>
          <cell r="B874" t="str">
            <v>Tubería E/C PVC 200mm  0,63MPa</v>
          </cell>
          <cell r="C874" t="str">
            <v>m</v>
          </cell>
          <cell r="D874">
            <v>1</v>
          </cell>
          <cell r="E874">
            <v>28.07</v>
          </cell>
        </row>
        <row r="875">
          <cell r="A875">
            <v>3411</v>
          </cell>
          <cell r="B875" t="str">
            <v>Tubería E/C PVC 200mm  0,8MPa</v>
          </cell>
          <cell r="C875" t="str">
            <v>m</v>
          </cell>
          <cell r="D875">
            <v>1</v>
          </cell>
          <cell r="E875">
            <v>35.22</v>
          </cell>
        </row>
        <row r="876">
          <cell r="A876">
            <v>3412</v>
          </cell>
          <cell r="B876" t="str">
            <v>Tubería E/C PVC 200mm  1,25MPa</v>
          </cell>
          <cell r="C876" t="str">
            <v>m</v>
          </cell>
          <cell r="D876">
            <v>1</v>
          </cell>
          <cell r="E876">
            <v>49.66</v>
          </cell>
        </row>
        <row r="877">
          <cell r="A877">
            <v>3413</v>
          </cell>
          <cell r="B877" t="str">
            <v>Tubería E/C PVC 200mm  1MPa</v>
          </cell>
          <cell r="C877" t="str">
            <v>m</v>
          </cell>
          <cell r="D877">
            <v>1</v>
          </cell>
          <cell r="E877">
            <v>41.48</v>
          </cell>
        </row>
        <row r="878">
          <cell r="A878">
            <v>3414</v>
          </cell>
          <cell r="B878" t="str">
            <v>Tubería E/C PVC 32mm 0,80MPa</v>
          </cell>
          <cell r="C878" t="str">
            <v>m</v>
          </cell>
          <cell r="D878">
            <v>1</v>
          </cell>
          <cell r="E878">
            <v>2.13</v>
          </cell>
        </row>
        <row r="879">
          <cell r="A879">
            <v>3415</v>
          </cell>
          <cell r="B879" t="str">
            <v>Tubería E/C PVC 32mm 1,25MPa</v>
          </cell>
          <cell r="C879" t="str">
            <v>m</v>
          </cell>
          <cell r="D879">
            <v>1</v>
          </cell>
          <cell r="E879">
            <v>2.46</v>
          </cell>
        </row>
        <row r="880">
          <cell r="A880">
            <v>3416</v>
          </cell>
          <cell r="B880" t="str">
            <v>Tubería E/C PVC 40mm 1,25MPa</v>
          </cell>
          <cell r="C880" t="str">
            <v>m</v>
          </cell>
          <cell r="D880">
            <v>1</v>
          </cell>
          <cell r="E880">
            <v>3.29</v>
          </cell>
        </row>
        <row r="881">
          <cell r="A881">
            <v>3417</v>
          </cell>
          <cell r="B881" t="str">
            <v>Tubería E/C PVC 40mm 1MPa</v>
          </cell>
          <cell r="C881" t="str">
            <v>m</v>
          </cell>
          <cell r="D881">
            <v>1</v>
          </cell>
          <cell r="E881">
            <v>2.79</v>
          </cell>
        </row>
        <row r="882">
          <cell r="A882">
            <v>3418</v>
          </cell>
          <cell r="B882" t="str">
            <v>Tubería E/C PVC 50mm  1,25MPa</v>
          </cell>
          <cell r="C882" t="str">
            <v>m</v>
          </cell>
          <cell r="D882">
            <v>1</v>
          </cell>
          <cell r="E882">
            <v>4.09</v>
          </cell>
        </row>
        <row r="883">
          <cell r="A883">
            <v>3419</v>
          </cell>
          <cell r="B883" t="str">
            <v>Tubería E/C PVC 50mm  1MPa</v>
          </cell>
          <cell r="C883" t="str">
            <v>m</v>
          </cell>
          <cell r="D883">
            <v>1</v>
          </cell>
          <cell r="E883">
            <v>3.63</v>
          </cell>
        </row>
        <row r="884">
          <cell r="A884">
            <v>3420</v>
          </cell>
          <cell r="B884" t="str">
            <v>Tubería E/C PVC 50mm 0,8MPa</v>
          </cell>
          <cell r="C884" t="str">
            <v>m</v>
          </cell>
          <cell r="D884">
            <v>1</v>
          </cell>
          <cell r="E884">
            <v>3.44</v>
          </cell>
        </row>
        <row r="885">
          <cell r="A885">
            <v>3421</v>
          </cell>
          <cell r="B885" t="str">
            <v>Tubería E/C PVC 63mm  0,63MPa</v>
          </cell>
          <cell r="C885" t="str">
            <v>m</v>
          </cell>
          <cell r="D885">
            <v>1</v>
          </cell>
          <cell r="E885">
            <v>4.2300000000000004</v>
          </cell>
        </row>
        <row r="886">
          <cell r="A886">
            <v>3422</v>
          </cell>
          <cell r="B886" t="str">
            <v>Tubería E/C PVC 63mm  0,8MPa</v>
          </cell>
          <cell r="C886" t="str">
            <v>m</v>
          </cell>
          <cell r="D886">
            <v>1</v>
          </cell>
          <cell r="E886">
            <v>4.71</v>
          </cell>
        </row>
        <row r="887">
          <cell r="A887">
            <v>3423</v>
          </cell>
          <cell r="B887" t="str">
            <v>Tubería E/C PVC 63mm  1,25MPa</v>
          </cell>
          <cell r="C887" t="str">
            <v>m</v>
          </cell>
          <cell r="D887">
            <v>1</v>
          </cell>
          <cell r="E887">
            <v>6.07</v>
          </cell>
        </row>
        <row r="888">
          <cell r="A888">
            <v>3424</v>
          </cell>
          <cell r="B888" t="str">
            <v>Tubería E/C PVC 63mm  1MPa</v>
          </cell>
          <cell r="C888" t="str">
            <v>m</v>
          </cell>
          <cell r="D888">
            <v>1</v>
          </cell>
          <cell r="E888">
            <v>5.23</v>
          </cell>
        </row>
        <row r="889">
          <cell r="A889">
            <v>3425</v>
          </cell>
          <cell r="B889" t="str">
            <v>Tubería E/C PVC 75mm  0,8MPa</v>
          </cell>
          <cell r="C889" t="str">
            <v>m</v>
          </cell>
          <cell r="D889">
            <v>1</v>
          </cell>
          <cell r="E889">
            <v>5.4</v>
          </cell>
        </row>
        <row r="890">
          <cell r="A890">
            <v>3426</v>
          </cell>
          <cell r="B890" t="str">
            <v>Tubería E/C PVC 75mm 0,63MPa</v>
          </cell>
          <cell r="C890" t="str">
            <v>m</v>
          </cell>
          <cell r="D890">
            <v>1</v>
          </cell>
          <cell r="E890">
            <v>4.92</v>
          </cell>
        </row>
        <row r="891">
          <cell r="A891">
            <v>3427</v>
          </cell>
          <cell r="B891" t="str">
            <v>Tubería E/C PVC 90mm  0,63MPa</v>
          </cell>
          <cell r="C891" t="str">
            <v>m</v>
          </cell>
          <cell r="D891">
            <v>1</v>
          </cell>
          <cell r="E891">
            <v>6.28</v>
          </cell>
        </row>
        <row r="892">
          <cell r="A892">
            <v>3428</v>
          </cell>
          <cell r="B892" t="str">
            <v>Tubería E/C PVC 90mm  0,8MPa</v>
          </cell>
          <cell r="C892" t="str">
            <v>m</v>
          </cell>
          <cell r="D892">
            <v>1</v>
          </cell>
          <cell r="E892">
            <v>7.54</v>
          </cell>
        </row>
        <row r="893">
          <cell r="A893">
            <v>3429</v>
          </cell>
          <cell r="B893" t="str">
            <v>Tubería E/C PVC 90mm  1,25MPa</v>
          </cell>
          <cell r="C893" t="str">
            <v>m</v>
          </cell>
          <cell r="D893">
            <v>1</v>
          </cell>
          <cell r="E893">
            <v>10.37</v>
          </cell>
        </row>
        <row r="894">
          <cell r="A894">
            <v>3430</v>
          </cell>
          <cell r="B894" t="str">
            <v>Tubería E/C PVC 90mm  1MPa</v>
          </cell>
          <cell r="C894" t="str">
            <v>m</v>
          </cell>
          <cell r="D894">
            <v>1</v>
          </cell>
          <cell r="E894">
            <v>8.59</v>
          </cell>
        </row>
        <row r="895">
          <cell r="A895">
            <v>3431</v>
          </cell>
          <cell r="B895" t="str">
            <v>Tubería PVC hidro 3  1 1/2"</v>
          </cell>
          <cell r="C895" t="str">
            <v>m</v>
          </cell>
          <cell r="D895">
            <v>1</v>
          </cell>
          <cell r="E895">
            <v>9.16</v>
          </cell>
        </row>
        <row r="896">
          <cell r="A896">
            <v>3432</v>
          </cell>
          <cell r="B896" t="str">
            <v>Tubería PVC hidro 3  1 1/4"</v>
          </cell>
          <cell r="C896" t="str">
            <v>m</v>
          </cell>
          <cell r="D896">
            <v>1</v>
          </cell>
          <cell r="E896">
            <v>6.52</v>
          </cell>
        </row>
        <row r="897">
          <cell r="A897">
            <v>3433</v>
          </cell>
          <cell r="B897" t="str">
            <v>Tubería PVC hidro 3  1"</v>
          </cell>
          <cell r="C897" t="str">
            <v>m</v>
          </cell>
          <cell r="D897">
            <v>1</v>
          </cell>
          <cell r="E897">
            <v>4.07</v>
          </cell>
        </row>
        <row r="898">
          <cell r="A898">
            <v>3434</v>
          </cell>
          <cell r="B898" t="str">
            <v>Tubería PVC hidro 3  1/2"</v>
          </cell>
          <cell r="C898" t="str">
            <v>m</v>
          </cell>
          <cell r="D898">
            <v>1</v>
          </cell>
          <cell r="E898">
            <v>1.99</v>
          </cell>
        </row>
        <row r="899">
          <cell r="A899">
            <v>3435</v>
          </cell>
          <cell r="B899" t="str">
            <v>Tubería PVC hidro 3  2"</v>
          </cell>
          <cell r="C899" t="str">
            <v>m</v>
          </cell>
          <cell r="D899">
            <v>1</v>
          </cell>
          <cell r="E899">
            <v>11.63</v>
          </cell>
        </row>
        <row r="900">
          <cell r="A900">
            <v>3436</v>
          </cell>
          <cell r="B900" t="str">
            <v>Tubería PVC hidro 3  3/4"</v>
          </cell>
          <cell r="C900" t="str">
            <v>m</v>
          </cell>
          <cell r="D900">
            <v>1</v>
          </cell>
          <cell r="E900">
            <v>2.62</v>
          </cell>
        </row>
        <row r="901">
          <cell r="A901">
            <v>3437</v>
          </cell>
          <cell r="B901" t="str">
            <v>Tubería PVC roscable  1 1/2"</v>
          </cell>
          <cell r="C901" t="str">
            <v>m</v>
          </cell>
          <cell r="D901">
            <v>1</v>
          </cell>
          <cell r="E901">
            <v>10.37</v>
          </cell>
        </row>
        <row r="902">
          <cell r="A902">
            <v>3438</v>
          </cell>
          <cell r="B902" t="str">
            <v>Tubería PVC roscable  2"</v>
          </cell>
          <cell r="C902" t="str">
            <v>m</v>
          </cell>
          <cell r="D902">
            <v>1</v>
          </cell>
          <cell r="E902">
            <v>12.6</v>
          </cell>
        </row>
        <row r="903">
          <cell r="A903">
            <v>3439</v>
          </cell>
          <cell r="B903" t="str">
            <v>Tubería PVC roscable 1 1/4"</v>
          </cell>
          <cell r="C903" t="str">
            <v>m</v>
          </cell>
          <cell r="D903">
            <v>1</v>
          </cell>
          <cell r="E903">
            <v>8.17</v>
          </cell>
        </row>
        <row r="904">
          <cell r="A904">
            <v>3440</v>
          </cell>
          <cell r="B904" t="str">
            <v>Tubería PVC roscable 1"</v>
          </cell>
          <cell r="C904" t="str">
            <v>m</v>
          </cell>
          <cell r="D904">
            <v>1</v>
          </cell>
          <cell r="E904">
            <v>5.92</v>
          </cell>
        </row>
        <row r="905">
          <cell r="A905">
            <v>3441</v>
          </cell>
          <cell r="B905" t="str">
            <v>Tubería PVC roscable 1/2"</v>
          </cell>
          <cell r="C905" t="str">
            <v>m</v>
          </cell>
          <cell r="D905">
            <v>1</v>
          </cell>
          <cell r="E905">
            <v>2.76</v>
          </cell>
        </row>
        <row r="906">
          <cell r="A906">
            <v>3442</v>
          </cell>
          <cell r="B906" t="str">
            <v>Tubería PVC roscable 3/4"</v>
          </cell>
          <cell r="C906" t="str">
            <v>m</v>
          </cell>
          <cell r="D906">
            <v>1</v>
          </cell>
          <cell r="E906">
            <v>3.47</v>
          </cell>
        </row>
        <row r="907">
          <cell r="A907">
            <v>3443</v>
          </cell>
          <cell r="B907" t="str">
            <v>TUB u-PVC UZ   50mm X 6m 0,80MPa(116psi)</v>
          </cell>
          <cell r="C907" t="str">
            <v>m</v>
          </cell>
          <cell r="D907">
            <v>1</v>
          </cell>
          <cell r="E907">
            <v>3.19</v>
          </cell>
        </row>
        <row r="908">
          <cell r="A908">
            <v>3444</v>
          </cell>
          <cell r="B908" t="str">
            <v>TUB u-PVC UZ   50mm X 6m 1,00Mpa(145psi)</v>
          </cell>
          <cell r="C908" t="str">
            <v>m</v>
          </cell>
          <cell r="D908">
            <v>1</v>
          </cell>
          <cell r="E908">
            <v>3.54</v>
          </cell>
        </row>
        <row r="909">
          <cell r="A909">
            <v>3445</v>
          </cell>
          <cell r="B909" t="str">
            <v>TUB u-PVC UZ   50mm X 6m 1,25MPa(181psi)</v>
          </cell>
          <cell r="C909" t="str">
            <v>m</v>
          </cell>
          <cell r="D909">
            <v>1</v>
          </cell>
          <cell r="E909">
            <v>4.42</v>
          </cell>
        </row>
        <row r="910">
          <cell r="A910">
            <v>3446</v>
          </cell>
          <cell r="B910" t="str">
            <v>TUB u-PVC UZ   63mm X 6m 0,80MPa(116psi)</v>
          </cell>
          <cell r="C910" t="str">
            <v>m</v>
          </cell>
          <cell r="D910">
            <v>1</v>
          </cell>
          <cell r="E910">
            <v>4.32</v>
          </cell>
        </row>
        <row r="911">
          <cell r="A911">
            <v>3447</v>
          </cell>
          <cell r="B911" t="str">
            <v>TUB u-PVC UZ   63mm X 6m 1,00MPa(145psi)</v>
          </cell>
          <cell r="C911" t="str">
            <v>m</v>
          </cell>
          <cell r="D911">
            <v>1</v>
          </cell>
          <cell r="E911">
            <v>4.82</v>
          </cell>
        </row>
        <row r="912">
          <cell r="A912">
            <v>3448</v>
          </cell>
          <cell r="B912" t="str">
            <v>TUB u-PVC UZ   63mm X 6m 1,25MPa(181psi)</v>
          </cell>
          <cell r="C912" t="str">
            <v>m</v>
          </cell>
          <cell r="D912">
            <v>1</v>
          </cell>
          <cell r="E912">
            <v>5.68</v>
          </cell>
        </row>
        <row r="913">
          <cell r="A913">
            <v>3449</v>
          </cell>
          <cell r="B913" t="str">
            <v>TUB u-PVC UZ   63mm X 6m 1,60MPa(232psi)</v>
          </cell>
          <cell r="C913" t="str">
            <v>m</v>
          </cell>
          <cell r="D913">
            <v>1</v>
          </cell>
          <cell r="E913">
            <v>6</v>
          </cell>
        </row>
        <row r="914">
          <cell r="A914">
            <v>3450</v>
          </cell>
          <cell r="B914" t="str">
            <v>TUB u-PVC UZ   75mm X 6m 0,63MPa(  91psi)</v>
          </cell>
          <cell r="C914" t="str">
            <v>m</v>
          </cell>
          <cell r="D914">
            <v>1</v>
          </cell>
          <cell r="E914">
            <v>4.6500000000000004</v>
          </cell>
        </row>
        <row r="915">
          <cell r="A915">
            <v>3451</v>
          </cell>
          <cell r="B915" t="str">
            <v>TUB u-PVC UZ   75mm X 6m 0,80MPa(116psi)</v>
          </cell>
          <cell r="C915" t="str">
            <v>m</v>
          </cell>
          <cell r="D915">
            <v>1</v>
          </cell>
          <cell r="E915">
            <v>5.62</v>
          </cell>
        </row>
        <row r="916">
          <cell r="A916">
            <v>3452</v>
          </cell>
          <cell r="B916" t="str">
            <v>TUB u-PVC UZ   75mm X 6m 1,00Mpa(145psi)</v>
          </cell>
          <cell r="C916" t="str">
            <v>m</v>
          </cell>
          <cell r="D916">
            <v>1</v>
          </cell>
          <cell r="E916">
            <v>6.66</v>
          </cell>
        </row>
        <row r="917">
          <cell r="A917">
            <v>3453</v>
          </cell>
          <cell r="B917" t="str">
            <v>TUB u-PVC UZ   75mm X 6m 1,25MPa(181psi)</v>
          </cell>
          <cell r="C917" t="str">
            <v>m</v>
          </cell>
          <cell r="D917">
            <v>1</v>
          </cell>
          <cell r="E917">
            <v>8.15</v>
          </cell>
        </row>
        <row r="918">
          <cell r="A918">
            <v>3454</v>
          </cell>
          <cell r="B918" t="str">
            <v>TUB u-PVC UZ   90mm X 6m 0,63MPa(  91psi)</v>
          </cell>
          <cell r="C918" t="str">
            <v>m</v>
          </cell>
          <cell r="D918">
            <v>1</v>
          </cell>
          <cell r="E918">
            <v>6.24</v>
          </cell>
        </row>
        <row r="919">
          <cell r="A919">
            <v>3455</v>
          </cell>
          <cell r="B919" t="str">
            <v>TUB u-PVC UZ   90mm X 6m 0,80MPa(116psi)</v>
          </cell>
          <cell r="C919" t="str">
            <v>m</v>
          </cell>
          <cell r="D919">
            <v>1</v>
          </cell>
          <cell r="E919">
            <v>7.31</v>
          </cell>
        </row>
        <row r="920">
          <cell r="A920">
            <v>3456</v>
          </cell>
          <cell r="B920" t="str">
            <v>TUB u-PVC UZ   90mm X 6m 1,00Mpa(145psi)</v>
          </cell>
          <cell r="C920" t="str">
            <v>m</v>
          </cell>
          <cell r="D920">
            <v>1</v>
          </cell>
          <cell r="E920">
            <v>8.9600000000000009</v>
          </cell>
        </row>
        <row r="921">
          <cell r="A921">
            <v>3457</v>
          </cell>
          <cell r="B921" t="str">
            <v>TUB u-PVC UZ   90mm X 6m 1,25MPa(181psi)</v>
          </cell>
          <cell r="C921" t="str">
            <v>m</v>
          </cell>
          <cell r="D921">
            <v>1</v>
          </cell>
          <cell r="E921">
            <v>10.33</v>
          </cell>
        </row>
        <row r="922">
          <cell r="A922">
            <v>3458</v>
          </cell>
          <cell r="B922" t="str">
            <v>TUB u-PVC UZ   90mm X 6m 1,60MPa(232psi)</v>
          </cell>
          <cell r="C922" t="str">
            <v>m</v>
          </cell>
          <cell r="D922">
            <v>1</v>
          </cell>
          <cell r="E922">
            <v>11.98</v>
          </cell>
        </row>
        <row r="923">
          <cell r="A923">
            <v>3459</v>
          </cell>
          <cell r="B923" t="str">
            <v>TUB u-PVC UZ 110mm X 6m 0,63MPa(  91psi)</v>
          </cell>
          <cell r="C923" t="str">
            <v>m</v>
          </cell>
          <cell r="D923">
            <v>1</v>
          </cell>
          <cell r="E923">
            <v>8.7100000000000009</v>
          </cell>
        </row>
        <row r="924">
          <cell r="A924">
            <v>3460</v>
          </cell>
          <cell r="B924" t="str">
            <v>TUB u-PVC UZ 110mm X 6m 0,80MPa(116psi)</v>
          </cell>
          <cell r="C924" t="str">
            <v>m</v>
          </cell>
          <cell r="D924">
            <v>1</v>
          </cell>
          <cell r="E924">
            <v>10.28</v>
          </cell>
        </row>
        <row r="925">
          <cell r="A925">
            <v>3461</v>
          </cell>
          <cell r="B925" t="str">
            <v>TUB u-PVC UZ 110mm X 6m 1,00Mpa(145psi)</v>
          </cell>
          <cell r="C925" t="str">
            <v>m</v>
          </cell>
          <cell r="D925">
            <v>1</v>
          </cell>
          <cell r="E925">
            <v>12.69</v>
          </cell>
        </row>
        <row r="926">
          <cell r="A926">
            <v>3462</v>
          </cell>
          <cell r="B926" t="str">
            <v>TUB u-PVC UZ 110mm X 6m 1,25MPa(181psi)</v>
          </cell>
          <cell r="C926" t="str">
            <v>m</v>
          </cell>
          <cell r="D926">
            <v>1</v>
          </cell>
          <cell r="E926">
            <v>14.49</v>
          </cell>
        </row>
        <row r="927">
          <cell r="A927">
            <v>3463</v>
          </cell>
          <cell r="B927" t="str">
            <v>TUB u-PVC UZ 110mm X 6m 1,60MPa(232psi)</v>
          </cell>
          <cell r="C927" t="str">
            <v>m</v>
          </cell>
          <cell r="D927">
            <v>1</v>
          </cell>
          <cell r="E927">
            <v>18.43</v>
          </cell>
        </row>
        <row r="928">
          <cell r="A928">
            <v>3464</v>
          </cell>
          <cell r="B928" t="str">
            <v>TUB u-PVC UZ 160mm X 6m 0,63MPa(  91psi)</v>
          </cell>
          <cell r="C928" t="str">
            <v>m</v>
          </cell>
          <cell r="D928">
            <v>1</v>
          </cell>
          <cell r="E928">
            <v>18.68</v>
          </cell>
        </row>
        <row r="929">
          <cell r="A929">
            <v>3465</v>
          </cell>
          <cell r="B929" t="str">
            <v>TUB u-PVC UZ 160mm X 6m 0,80MPa(116psi)</v>
          </cell>
          <cell r="C929" t="str">
            <v>m</v>
          </cell>
          <cell r="D929">
            <v>1</v>
          </cell>
          <cell r="E929">
            <v>22.77</v>
          </cell>
        </row>
        <row r="930">
          <cell r="A930">
            <v>3466</v>
          </cell>
          <cell r="B930" t="str">
            <v>TUB u-PVC UZ 160mm X 6m 1,00Mpa(145psi)</v>
          </cell>
          <cell r="C930" t="str">
            <v>m</v>
          </cell>
          <cell r="D930">
            <v>1</v>
          </cell>
          <cell r="E930">
            <v>29.43</v>
          </cell>
        </row>
        <row r="931">
          <cell r="A931">
            <v>3467</v>
          </cell>
          <cell r="B931" t="str">
            <v>TUB u-PVC UZ 160mm X 6m 1,25MPa(181psi)</v>
          </cell>
          <cell r="C931" t="str">
            <v>m</v>
          </cell>
          <cell r="D931">
            <v>1</v>
          </cell>
          <cell r="E931">
            <v>34.130000000000003</v>
          </cell>
        </row>
        <row r="932">
          <cell r="A932">
            <v>3468</v>
          </cell>
          <cell r="B932" t="str">
            <v>TUB u-PVC UZ 160mm X 6m 1,60MPa(232psi)</v>
          </cell>
          <cell r="C932" t="str">
            <v>m</v>
          </cell>
          <cell r="D932">
            <v>1</v>
          </cell>
          <cell r="E932">
            <v>40.17</v>
          </cell>
        </row>
        <row r="933">
          <cell r="A933">
            <v>3469</v>
          </cell>
          <cell r="B933" t="str">
            <v>TUB u-PVC UZ 200mm X 6m 0,63MPa(  91psi)</v>
          </cell>
          <cell r="C933" t="str">
            <v>m</v>
          </cell>
          <cell r="D933">
            <v>1</v>
          </cell>
          <cell r="E933">
            <v>29.82</v>
          </cell>
        </row>
        <row r="934">
          <cell r="A934">
            <v>3470</v>
          </cell>
          <cell r="B934" t="str">
            <v>TUB u-PVC UZ 200mm X 6m 0,80MPa(116psi)</v>
          </cell>
          <cell r="C934" t="str">
            <v>m</v>
          </cell>
          <cell r="D934">
            <v>1</v>
          </cell>
          <cell r="E934">
            <v>36.65</v>
          </cell>
        </row>
        <row r="935">
          <cell r="A935">
            <v>3471</v>
          </cell>
          <cell r="B935" t="str">
            <v>TUB u-PVC UZ 200mm X 6m 1,00Mpa(145psi)</v>
          </cell>
          <cell r="C935" t="str">
            <v>m</v>
          </cell>
          <cell r="D935">
            <v>1</v>
          </cell>
          <cell r="E935">
            <v>43.57</v>
          </cell>
        </row>
        <row r="936">
          <cell r="A936">
            <v>3472</v>
          </cell>
          <cell r="B936" t="str">
            <v>TUB u-PVC UZ 200mm X 6m 1,25MPa(181psi)</v>
          </cell>
          <cell r="C936" t="str">
            <v>m</v>
          </cell>
          <cell r="D936">
            <v>1</v>
          </cell>
          <cell r="E936">
            <v>54.05</v>
          </cell>
        </row>
        <row r="937">
          <cell r="A937">
            <v>3473</v>
          </cell>
          <cell r="B937" t="str">
            <v>TUB u-PVC UZ 200mm X 6m 1,60MPa(232psi)</v>
          </cell>
          <cell r="C937" t="str">
            <v>m</v>
          </cell>
          <cell r="D937">
            <v>1</v>
          </cell>
          <cell r="E937">
            <v>66.83</v>
          </cell>
        </row>
        <row r="938">
          <cell r="A938">
            <v>3474</v>
          </cell>
          <cell r="B938" t="str">
            <v>TUB u-PVC UZ 250mm X 6m 0,63MPa(  91psi)</v>
          </cell>
          <cell r="C938" t="str">
            <v>m</v>
          </cell>
          <cell r="D938">
            <v>1</v>
          </cell>
          <cell r="E938">
            <v>51.69</v>
          </cell>
        </row>
        <row r="939">
          <cell r="A939">
            <v>3475</v>
          </cell>
          <cell r="B939" t="str">
            <v>TUB u-PVC UZ 250mm X 6m 0,80MPa(116psi)</v>
          </cell>
          <cell r="C939" t="str">
            <v>m</v>
          </cell>
          <cell r="D939">
            <v>1</v>
          </cell>
          <cell r="E939">
            <v>61.82</v>
          </cell>
        </row>
        <row r="940">
          <cell r="A940">
            <v>3476</v>
          </cell>
          <cell r="B940" t="str">
            <v>TUB u-PVC UZ 250mm X 6m 1,00Mpa(145psi)</v>
          </cell>
          <cell r="C940" t="str">
            <v>m</v>
          </cell>
          <cell r="D940">
            <v>1</v>
          </cell>
          <cell r="E940">
            <v>73.19</v>
          </cell>
        </row>
        <row r="941">
          <cell r="A941">
            <v>3477</v>
          </cell>
          <cell r="B941" t="str">
            <v>TUB u-PVC UZ 250mm X 6m 1,25MPa(181psi)</v>
          </cell>
          <cell r="C941" t="str">
            <v>m</v>
          </cell>
          <cell r="D941">
            <v>1</v>
          </cell>
          <cell r="E941">
            <v>89.38</v>
          </cell>
        </row>
        <row r="942">
          <cell r="A942">
            <v>3478</v>
          </cell>
          <cell r="B942" t="str">
            <v>TUB u-PVC UZ 250mm X 6m 1,60MPa(232psi)</v>
          </cell>
          <cell r="C942" t="str">
            <v>m</v>
          </cell>
          <cell r="D942">
            <v>1</v>
          </cell>
          <cell r="E942">
            <v>101.47</v>
          </cell>
        </row>
        <row r="943">
          <cell r="A943">
            <v>3479</v>
          </cell>
          <cell r="B943" t="str">
            <v>TUB u-PVC UZ 315mm X 6m 0,63MPa(  91psi)</v>
          </cell>
          <cell r="C943" t="str">
            <v>m</v>
          </cell>
          <cell r="D943">
            <v>1</v>
          </cell>
          <cell r="E943">
            <v>82.29</v>
          </cell>
        </row>
        <row r="944">
          <cell r="A944">
            <v>3480</v>
          </cell>
          <cell r="B944" t="str">
            <v>TUB u-PVC UZ 315mm X 6m 0,80MPa(116psi)</v>
          </cell>
          <cell r="C944" t="str">
            <v>m</v>
          </cell>
          <cell r="D944">
            <v>1</v>
          </cell>
          <cell r="E944">
            <v>100.25</v>
          </cell>
        </row>
        <row r="945">
          <cell r="A945">
            <v>3481</v>
          </cell>
          <cell r="B945" t="str">
            <v>TUB u-PVC UZ 315mm X 6m 1,00Mpa(145psi)</v>
          </cell>
          <cell r="C945" t="str">
            <v>m</v>
          </cell>
          <cell r="D945">
            <v>1</v>
          </cell>
          <cell r="E945">
            <v>119.36</v>
          </cell>
        </row>
        <row r="946">
          <cell r="A946">
            <v>3482</v>
          </cell>
          <cell r="B946" t="str">
            <v>TUB u-PVC UZ 315mm X 6m 1,25MPa(181psi)</v>
          </cell>
          <cell r="C946" t="str">
            <v>m</v>
          </cell>
          <cell r="D946">
            <v>1</v>
          </cell>
          <cell r="E946">
            <v>311.13</v>
          </cell>
        </row>
        <row r="947">
          <cell r="A947">
            <v>3483</v>
          </cell>
          <cell r="B947" t="str">
            <v>TUB u-PVC UZ 315mm X 6m 1,60MPa(232psi)</v>
          </cell>
          <cell r="C947" t="str">
            <v>m</v>
          </cell>
          <cell r="D947">
            <v>1</v>
          </cell>
          <cell r="E947">
            <v>186.45</v>
          </cell>
        </row>
        <row r="948">
          <cell r="A948">
            <v>3484</v>
          </cell>
          <cell r="B948" t="str">
            <v>Válvula check bridada diam 2 1/2"</v>
          </cell>
          <cell r="C948" t="str">
            <v>u</v>
          </cell>
          <cell r="D948">
            <v>1</v>
          </cell>
          <cell r="E948">
            <v>415.67</v>
          </cell>
        </row>
        <row r="949">
          <cell r="A949">
            <v>3485</v>
          </cell>
          <cell r="B949" t="str">
            <v>Válvula check bridada diam 3"</v>
          </cell>
          <cell r="C949" t="str">
            <v>u</v>
          </cell>
          <cell r="D949">
            <v>1</v>
          </cell>
        </row>
        <row r="950">
          <cell r="A950">
            <v>3486</v>
          </cell>
          <cell r="B950" t="str">
            <v>Válvula check bridada diam 4"</v>
          </cell>
          <cell r="C950" t="str">
            <v>u</v>
          </cell>
          <cell r="D950">
            <v>1</v>
          </cell>
        </row>
        <row r="951">
          <cell r="A951">
            <v>3487</v>
          </cell>
          <cell r="B951" t="str">
            <v>Válvula check bridada diam 6"</v>
          </cell>
          <cell r="C951" t="str">
            <v>u</v>
          </cell>
          <cell r="D951">
            <v>1</v>
          </cell>
          <cell r="E951">
            <v>1135.8800000000001</v>
          </cell>
        </row>
        <row r="952">
          <cell r="A952">
            <v>3488</v>
          </cell>
          <cell r="B952" t="str">
            <v>Válvula check roscada diam 1 1/2"</v>
          </cell>
          <cell r="C952" t="str">
            <v>u</v>
          </cell>
          <cell r="D952">
            <v>1</v>
          </cell>
          <cell r="E952">
            <v>43.01</v>
          </cell>
        </row>
        <row r="953">
          <cell r="A953">
            <v>3489</v>
          </cell>
          <cell r="B953" t="str">
            <v>Válvula check roscada diam 1 1/4"</v>
          </cell>
          <cell r="C953" t="str">
            <v>u</v>
          </cell>
          <cell r="D953">
            <v>1</v>
          </cell>
          <cell r="E953">
            <v>31.9</v>
          </cell>
        </row>
        <row r="954">
          <cell r="A954">
            <v>3490</v>
          </cell>
          <cell r="B954" t="str">
            <v>Válvula check roscada diam 1"</v>
          </cell>
          <cell r="C954" t="str">
            <v>u</v>
          </cell>
          <cell r="D954">
            <v>1</v>
          </cell>
          <cell r="E954">
            <v>28.63</v>
          </cell>
        </row>
        <row r="955">
          <cell r="A955">
            <v>3491</v>
          </cell>
          <cell r="B955" t="str">
            <v>Válvula check roscada R.W diam 1/2"</v>
          </cell>
          <cell r="C955" t="str">
            <v>u</v>
          </cell>
          <cell r="D955">
            <v>1</v>
          </cell>
          <cell r="E955">
            <v>17.350000000000001</v>
          </cell>
        </row>
        <row r="956">
          <cell r="A956">
            <v>3492</v>
          </cell>
          <cell r="B956" t="str">
            <v>Válvula check roscada diam 2"</v>
          </cell>
          <cell r="C956" t="str">
            <v>u</v>
          </cell>
          <cell r="D956">
            <v>1</v>
          </cell>
          <cell r="E956">
            <v>67.150000000000006</v>
          </cell>
        </row>
        <row r="957">
          <cell r="A957">
            <v>3493</v>
          </cell>
          <cell r="B957" t="str">
            <v>Válvula check roscada diam 3"</v>
          </cell>
          <cell r="C957" t="str">
            <v>u</v>
          </cell>
          <cell r="D957">
            <v>1</v>
          </cell>
          <cell r="E957">
            <v>84.22</v>
          </cell>
        </row>
        <row r="958">
          <cell r="A958">
            <v>3494</v>
          </cell>
          <cell r="B958" t="str">
            <v>Válvula compuerta bridada diam 3"</v>
          </cell>
          <cell r="C958" t="str">
            <v>u</v>
          </cell>
          <cell r="D958">
            <v>1</v>
          </cell>
        </row>
        <row r="959">
          <cell r="A959">
            <v>3495</v>
          </cell>
          <cell r="B959" t="str">
            <v>Válvula compuerta bridadas diam  4"</v>
          </cell>
          <cell r="C959" t="str">
            <v>u</v>
          </cell>
          <cell r="D959">
            <v>1</v>
          </cell>
        </row>
        <row r="960">
          <cell r="A960">
            <v>3496</v>
          </cell>
          <cell r="B960" t="str">
            <v>Válvula compuerta bridadas diam 6"</v>
          </cell>
          <cell r="C960" t="str">
            <v>u</v>
          </cell>
          <cell r="D960">
            <v>1</v>
          </cell>
        </row>
        <row r="961">
          <cell r="A961">
            <v>3497</v>
          </cell>
          <cell r="B961" t="str">
            <v>Válvula check diam  3/4"</v>
          </cell>
          <cell r="C961" t="str">
            <v>u</v>
          </cell>
          <cell r="D961">
            <v>1</v>
          </cell>
          <cell r="E961">
            <v>38.32</v>
          </cell>
        </row>
        <row r="962">
          <cell r="A962">
            <v>3498</v>
          </cell>
          <cell r="B962" t="str">
            <v>Válvula compuerta roscada diam  3/4"</v>
          </cell>
          <cell r="C962" t="str">
            <v>u</v>
          </cell>
          <cell r="D962">
            <v>1</v>
          </cell>
          <cell r="E962">
            <v>32.659999999999997</v>
          </cell>
        </row>
        <row r="963">
          <cell r="A963">
            <v>3499</v>
          </cell>
          <cell r="B963" t="str">
            <v>Válvula compuerta roscada diam 1"</v>
          </cell>
          <cell r="C963" t="str">
            <v>u</v>
          </cell>
          <cell r="D963">
            <v>1</v>
          </cell>
          <cell r="E963">
            <v>33.53</v>
          </cell>
        </row>
        <row r="964">
          <cell r="A964">
            <v>3500</v>
          </cell>
          <cell r="B964" t="str">
            <v>Válvula compuerta roscada diam  1 1/4"</v>
          </cell>
          <cell r="C964" t="str">
            <v>u</v>
          </cell>
          <cell r="D964">
            <v>1</v>
          </cell>
          <cell r="E964">
            <v>61.81</v>
          </cell>
        </row>
        <row r="965">
          <cell r="A965">
            <v>3501</v>
          </cell>
          <cell r="B965" t="str">
            <v>Válvula compuerta roscada diam  11/2"</v>
          </cell>
          <cell r="C965" t="str">
            <v>u</v>
          </cell>
          <cell r="D965">
            <v>1</v>
          </cell>
          <cell r="E965">
            <v>65.83</v>
          </cell>
        </row>
        <row r="966">
          <cell r="A966">
            <v>3502</v>
          </cell>
          <cell r="B966" t="str">
            <v>Válvula compuerta roscada diam  2"</v>
          </cell>
          <cell r="C966" t="str">
            <v>u</v>
          </cell>
          <cell r="D966">
            <v>1</v>
          </cell>
          <cell r="E966">
            <v>70.95</v>
          </cell>
        </row>
        <row r="967">
          <cell r="A967">
            <v>3503</v>
          </cell>
          <cell r="B967" t="str">
            <v>Válvula compuerta roscada diam  3"</v>
          </cell>
          <cell r="C967" t="str">
            <v>u</v>
          </cell>
          <cell r="D967">
            <v>1</v>
          </cell>
          <cell r="E967">
            <v>121.53</v>
          </cell>
        </row>
        <row r="968">
          <cell r="A968">
            <v>3504</v>
          </cell>
          <cell r="B968" t="str">
            <v>Válvula compuerta roscada diam  8"</v>
          </cell>
          <cell r="C968" t="str">
            <v>u</v>
          </cell>
          <cell r="D968">
            <v>1</v>
          </cell>
        </row>
        <row r="969">
          <cell r="A969">
            <v>3505</v>
          </cell>
          <cell r="B969" t="str">
            <v>Tee de 63mm UZ</v>
          </cell>
          <cell r="C969" t="str">
            <v>u</v>
          </cell>
          <cell r="D969">
            <v>1</v>
          </cell>
          <cell r="E969">
            <v>33.5</v>
          </cell>
        </row>
        <row r="970">
          <cell r="A970">
            <v>3506</v>
          </cell>
          <cell r="B970" t="str">
            <v>Válvula de alivio 1"</v>
          </cell>
          <cell r="C970" t="str">
            <v>u</v>
          </cell>
          <cell r="D970">
            <v>1</v>
          </cell>
        </row>
        <row r="971">
          <cell r="A971">
            <v>3507</v>
          </cell>
          <cell r="B971" t="str">
            <v>Válvula de bola roscada diam 1/2"</v>
          </cell>
          <cell r="C971" t="str">
            <v>u</v>
          </cell>
          <cell r="D971">
            <v>1</v>
          </cell>
        </row>
        <row r="972">
          <cell r="A972">
            <v>3508</v>
          </cell>
          <cell r="B972" t="str">
            <v>Válvula de bola roscada diam 1"</v>
          </cell>
          <cell r="C972" t="str">
            <v>u</v>
          </cell>
          <cell r="D972">
            <v>1</v>
          </cell>
        </row>
        <row r="973">
          <cell r="A973">
            <v>3509</v>
          </cell>
          <cell r="B973" t="str">
            <v>Válvula de bola roscada diam 1¼"</v>
          </cell>
          <cell r="C973" t="str">
            <v>u</v>
          </cell>
          <cell r="D973">
            <v>1</v>
          </cell>
        </row>
        <row r="974">
          <cell r="A974">
            <v>3510</v>
          </cell>
          <cell r="B974" t="str">
            <v>Válvula de bola roscada diam 1½"</v>
          </cell>
          <cell r="C974" t="str">
            <v>u</v>
          </cell>
          <cell r="D974">
            <v>1</v>
          </cell>
        </row>
        <row r="975">
          <cell r="A975">
            <v>3511</v>
          </cell>
          <cell r="B975" t="str">
            <v xml:space="preserve">Válvula de Control, D= 1/2" </v>
          </cell>
          <cell r="C975" t="str">
            <v>u</v>
          </cell>
          <cell r="D975">
            <v>1</v>
          </cell>
          <cell r="E975">
            <v>11.92</v>
          </cell>
        </row>
        <row r="976">
          <cell r="A976">
            <v>3512</v>
          </cell>
          <cell r="B976" t="str">
            <v xml:space="preserve">Válvula de Control, D=1 1/2" </v>
          </cell>
          <cell r="C976" t="str">
            <v>u</v>
          </cell>
          <cell r="D976">
            <v>1</v>
          </cell>
          <cell r="E976">
            <v>35.520000000000003</v>
          </cell>
        </row>
        <row r="977">
          <cell r="A977">
            <v>3513</v>
          </cell>
          <cell r="B977" t="str">
            <v xml:space="preserve">Válvula de Control, D=1" </v>
          </cell>
          <cell r="C977" t="str">
            <v>u</v>
          </cell>
          <cell r="D977">
            <v>1</v>
          </cell>
          <cell r="E977">
            <v>24.85</v>
          </cell>
        </row>
        <row r="978">
          <cell r="A978">
            <v>3514</v>
          </cell>
          <cell r="B978" t="str">
            <v xml:space="preserve">Válvula de Control, D=2 1/2" </v>
          </cell>
          <cell r="C978" t="str">
            <v>u</v>
          </cell>
          <cell r="D978">
            <v>1</v>
          </cell>
          <cell r="E978">
            <v>92.93</v>
          </cell>
        </row>
        <row r="979">
          <cell r="A979">
            <v>3515</v>
          </cell>
          <cell r="B979" t="str">
            <v xml:space="preserve">Válvula de Control, D=2" </v>
          </cell>
          <cell r="C979" t="str">
            <v>u</v>
          </cell>
          <cell r="D979">
            <v>1</v>
          </cell>
          <cell r="E979">
            <v>47.73</v>
          </cell>
        </row>
        <row r="980">
          <cell r="A980">
            <v>3516</v>
          </cell>
          <cell r="B980" t="str">
            <v xml:space="preserve">Válvula de Control, D=3/4" </v>
          </cell>
          <cell r="C980" t="str">
            <v>u</v>
          </cell>
          <cell r="D980">
            <v>1</v>
          </cell>
          <cell r="E980">
            <v>21.72</v>
          </cell>
        </row>
        <row r="981">
          <cell r="A981">
            <v>3517</v>
          </cell>
          <cell r="B981" t="str">
            <v>Válvula de control 1/2"RW</v>
          </cell>
          <cell r="C981" t="str">
            <v>u</v>
          </cell>
          <cell r="D981">
            <v>1</v>
          </cell>
          <cell r="E981">
            <v>26.21</v>
          </cell>
        </row>
        <row r="982">
          <cell r="A982">
            <v>3518</v>
          </cell>
          <cell r="B982" t="str">
            <v>Válvula de control  3/4" RW</v>
          </cell>
          <cell r="C982" t="str">
            <v>u</v>
          </cell>
          <cell r="D982">
            <v>1</v>
          </cell>
          <cell r="E982">
            <v>28.1</v>
          </cell>
        </row>
        <row r="983">
          <cell r="A983">
            <v>3519</v>
          </cell>
          <cell r="B983" t="str">
            <v>Válvula esférica acero inoxidable1/2"</v>
          </cell>
          <cell r="C983" t="str">
            <v>u</v>
          </cell>
          <cell r="D983">
            <v>1</v>
          </cell>
          <cell r="E983">
            <v>30.24</v>
          </cell>
        </row>
        <row r="984">
          <cell r="A984">
            <v>3520</v>
          </cell>
          <cell r="B984" t="str">
            <v>Válvula esférica acero inoxidable3/4"</v>
          </cell>
          <cell r="C984" t="str">
            <v>u</v>
          </cell>
          <cell r="D984">
            <v>1</v>
          </cell>
          <cell r="E984">
            <v>40.049999999999997</v>
          </cell>
        </row>
        <row r="985">
          <cell r="A985">
            <v>3521</v>
          </cell>
          <cell r="B985" t="str">
            <v>Válvula esférica acero inoxidable1"</v>
          </cell>
          <cell r="C985" t="str">
            <v>u</v>
          </cell>
          <cell r="D985">
            <v>1</v>
          </cell>
          <cell r="E985">
            <v>51.43</v>
          </cell>
        </row>
        <row r="986">
          <cell r="A986">
            <v>3522</v>
          </cell>
          <cell r="B986" t="str">
            <v>Válvula esférica acero inoxidable1 1/4"</v>
          </cell>
          <cell r="C986" t="str">
            <v>u</v>
          </cell>
          <cell r="D986">
            <v>1</v>
          </cell>
          <cell r="E986">
            <v>77.33</v>
          </cell>
        </row>
        <row r="987">
          <cell r="A987">
            <v>3523</v>
          </cell>
          <cell r="B987" t="str">
            <v>Válvula esférica acero inoxidable1 1/2"</v>
          </cell>
          <cell r="C987" t="str">
            <v>u</v>
          </cell>
          <cell r="D987">
            <v>1</v>
          </cell>
          <cell r="E987">
            <v>96.04</v>
          </cell>
        </row>
        <row r="988">
          <cell r="A988">
            <v>3524</v>
          </cell>
          <cell r="B988" t="str">
            <v>Válvula esférica acero inoxidable2"</v>
          </cell>
          <cell r="C988" t="str">
            <v>u</v>
          </cell>
          <cell r="D988">
            <v>1</v>
          </cell>
          <cell r="E988">
            <v>137.62</v>
          </cell>
        </row>
        <row r="989">
          <cell r="A989">
            <v>3525</v>
          </cell>
          <cell r="B989" t="str">
            <v>Válvula esférica acero inoxidable 2 1/2"</v>
          </cell>
          <cell r="C989" t="str">
            <v>u</v>
          </cell>
          <cell r="D989">
            <v>1</v>
          </cell>
          <cell r="E989">
            <v>287.81</v>
          </cell>
        </row>
        <row r="990">
          <cell r="A990">
            <v>3526</v>
          </cell>
          <cell r="B990" t="str">
            <v>Válvula esférica acero inoxidable 3"</v>
          </cell>
          <cell r="C990" t="str">
            <v>u</v>
          </cell>
          <cell r="D990">
            <v>1</v>
          </cell>
          <cell r="E990">
            <v>463.44</v>
          </cell>
        </row>
        <row r="991">
          <cell r="A991">
            <v>3527</v>
          </cell>
          <cell r="B991" t="str">
            <v>Válvula esférica acero inoxidable 4"</v>
          </cell>
          <cell r="C991" t="str">
            <v>u</v>
          </cell>
          <cell r="D991">
            <v>1</v>
          </cell>
          <cell r="E991">
            <v>681</v>
          </cell>
        </row>
        <row r="992">
          <cell r="A992">
            <v>3528</v>
          </cell>
          <cell r="B992" t="str">
            <v>Válvulas de compuerta R.W. DE 3"</v>
          </cell>
          <cell r="C992" t="str">
            <v>u</v>
          </cell>
          <cell r="D992">
            <v>1</v>
          </cell>
          <cell r="E992">
            <v>173.8</v>
          </cell>
        </row>
        <row r="993">
          <cell r="A993">
            <v>3529</v>
          </cell>
          <cell r="B993" t="str">
            <v>Válvulas de compuerta R.W. DE 4"</v>
          </cell>
          <cell r="C993" t="str">
            <v>u</v>
          </cell>
          <cell r="D993">
            <v>1</v>
          </cell>
          <cell r="E993">
            <v>454.35</v>
          </cell>
        </row>
        <row r="994">
          <cell r="A994">
            <v>3530</v>
          </cell>
          <cell r="B994" t="str">
            <v>Válvula de Control de 1 1/4"</v>
          </cell>
          <cell r="C994" t="str">
            <v>u</v>
          </cell>
          <cell r="D994">
            <v>1</v>
          </cell>
          <cell r="E994">
            <v>32.19</v>
          </cell>
        </row>
        <row r="995">
          <cell r="A995">
            <v>3531</v>
          </cell>
          <cell r="B995" t="str">
            <v xml:space="preserve">Válvula de Control, D= 3" </v>
          </cell>
          <cell r="C995" t="str">
            <v>u</v>
          </cell>
          <cell r="D995">
            <v>1</v>
          </cell>
          <cell r="E995">
            <v>250.31</v>
          </cell>
        </row>
        <row r="996">
          <cell r="A996">
            <v>3532</v>
          </cell>
          <cell r="B996" t="str">
            <v xml:space="preserve">Válvula de Control, D= 3 1/2" </v>
          </cell>
          <cell r="C996" t="str">
            <v>u</v>
          </cell>
          <cell r="D996">
            <v>1</v>
          </cell>
          <cell r="E996">
            <v>368.58</v>
          </cell>
        </row>
        <row r="997">
          <cell r="A997">
            <v>3533</v>
          </cell>
          <cell r="B997" t="str">
            <v xml:space="preserve">Válvula de Control, D= 1/2" </v>
          </cell>
          <cell r="C997" t="str">
            <v>u</v>
          </cell>
          <cell r="D997">
            <v>1</v>
          </cell>
          <cell r="E997">
            <v>12.55</v>
          </cell>
        </row>
        <row r="998">
          <cell r="A998">
            <v>3534</v>
          </cell>
          <cell r="B998" t="str">
            <v>Tubería E/C PVC 75mm 1MPa</v>
          </cell>
          <cell r="C998" t="str">
            <v>m</v>
          </cell>
          <cell r="D998">
            <v>1</v>
          </cell>
          <cell r="E998">
            <v>5.68</v>
          </cell>
        </row>
        <row r="999">
          <cell r="A999">
            <v>3535</v>
          </cell>
          <cell r="B999" t="str">
            <v xml:space="preserve"> Bomba de 6HP y tanque hidroneumático 119.7galones Sistema AA.PP</v>
          </cell>
          <cell r="C999" t="str">
            <v>u</v>
          </cell>
          <cell r="D999">
            <v>1</v>
          </cell>
          <cell r="E999">
            <v>7842.33</v>
          </cell>
        </row>
        <row r="1000">
          <cell r="A1000">
            <v>3536</v>
          </cell>
          <cell r="B1000" t="str">
            <v xml:space="preserve">Bomba de 7,5HP y bomba jockey 1,5HP Sistema Contra Incendios </v>
          </cell>
          <cell r="C1000" t="str">
            <v>u</v>
          </cell>
          <cell r="D1000">
            <v>1</v>
          </cell>
          <cell r="E1000">
            <v>4685.1899999999996</v>
          </cell>
        </row>
        <row r="1001">
          <cell r="A1001">
            <v>3537</v>
          </cell>
          <cell r="B1001" t="str">
            <v>Planta Potabilizadora por hidroxigenacion iónica cap. 50m3/día</v>
          </cell>
          <cell r="C1001" t="str">
            <v>u</v>
          </cell>
          <cell r="D1001">
            <v>1</v>
          </cell>
          <cell r="E1001">
            <v>35786.65</v>
          </cell>
        </row>
        <row r="1002">
          <cell r="A1002">
            <v>3538</v>
          </cell>
          <cell r="B1002" t="str">
            <v>Equipo de Ozono Residual cap.2,5gr/h</v>
          </cell>
          <cell r="C1002" t="str">
            <v>u</v>
          </cell>
          <cell r="D1002">
            <v>1</v>
          </cell>
          <cell r="E1002">
            <v>8406.6299999999992</v>
          </cell>
        </row>
        <row r="1003">
          <cell r="A1003">
            <v>3539</v>
          </cell>
          <cell r="B1003" t="str">
            <v xml:space="preserve"> Bomba de 7,5HP y tanque hidroneumático 500galones Sistema AA.PP</v>
          </cell>
          <cell r="C1003" t="str">
            <v>u</v>
          </cell>
          <cell r="D1003">
            <v>1</v>
          </cell>
          <cell r="E1003">
            <v>5821.51</v>
          </cell>
        </row>
        <row r="1004">
          <cell r="A1004">
            <v>3540</v>
          </cell>
          <cell r="B1004" t="str">
            <v>Reductor PVC U/R ø1 1/2" a 1"</v>
          </cell>
          <cell r="C1004" t="str">
            <v>u</v>
          </cell>
          <cell r="D1004">
            <v>1</v>
          </cell>
          <cell r="E1004">
            <v>3.8</v>
          </cell>
        </row>
        <row r="1005">
          <cell r="A1005">
            <v>3541</v>
          </cell>
          <cell r="B1005" t="str">
            <v>Reductor PVC U/R ø1 1/2" a 1/2"</v>
          </cell>
          <cell r="C1005" t="str">
            <v>u</v>
          </cell>
          <cell r="D1005">
            <v>1</v>
          </cell>
          <cell r="E1005">
            <v>3.8</v>
          </cell>
        </row>
        <row r="1006">
          <cell r="A1006">
            <v>3542</v>
          </cell>
          <cell r="B1006" t="str">
            <v>Reductor PVC U/R ø 2" a 1 1/2"</v>
          </cell>
          <cell r="C1006" t="str">
            <v>u</v>
          </cell>
          <cell r="D1006">
            <v>1</v>
          </cell>
          <cell r="E1006">
            <v>4.18</v>
          </cell>
        </row>
        <row r="1007">
          <cell r="A1007">
            <v>3543</v>
          </cell>
          <cell r="B1007" t="str">
            <v>Planta Potabilizadora por hidroxigenacion iónica cap. 20m3/día</v>
          </cell>
          <cell r="C1007" t="str">
            <v>u</v>
          </cell>
          <cell r="D1007">
            <v>1</v>
          </cell>
          <cell r="E1007">
            <v>17501.650000000001</v>
          </cell>
        </row>
        <row r="1008">
          <cell r="A1008">
            <v>3544</v>
          </cell>
          <cell r="B1008" t="str">
            <v>Reservorio PVC de 5m3 incluye accesorios</v>
          </cell>
          <cell r="C1008" t="str">
            <v>u</v>
          </cell>
          <cell r="D1008">
            <v>1</v>
          </cell>
          <cell r="E1008">
            <v>647.59</v>
          </cell>
        </row>
        <row r="1009">
          <cell r="A1009">
            <v>3545</v>
          </cell>
          <cell r="B1009" t="str">
            <v>Reservorio PVC tipo botella de 21,5m3 incluye accesorios</v>
          </cell>
          <cell r="C1009" t="str">
            <v>u</v>
          </cell>
          <cell r="D1009">
            <v>1</v>
          </cell>
        </row>
        <row r="1010">
          <cell r="A1010">
            <v>3546</v>
          </cell>
          <cell r="B1010" t="str">
            <v>Equipo de Ozono Residual cap.1 gr/h</v>
          </cell>
          <cell r="C1010" t="str">
            <v>u</v>
          </cell>
          <cell r="D1010">
            <v>1</v>
          </cell>
          <cell r="E1010">
            <v>3747.33</v>
          </cell>
        </row>
        <row r="1011">
          <cell r="A1011">
            <v>3547</v>
          </cell>
          <cell r="B1011" t="str">
            <v>Planta Potabilizadora por hidroxigenacion iónica cap. 1,8m3/día</v>
          </cell>
          <cell r="C1011" t="str">
            <v>u</v>
          </cell>
          <cell r="D1011">
            <v>1</v>
          </cell>
          <cell r="E1011">
            <v>15473.2</v>
          </cell>
        </row>
        <row r="1012">
          <cell r="A1012">
            <v>3548</v>
          </cell>
          <cell r="B1012" t="str">
            <v>Reductor PVC_P D=63x50mm</v>
          </cell>
          <cell r="C1012" t="str">
            <v>u</v>
          </cell>
          <cell r="D1012">
            <v>1</v>
          </cell>
          <cell r="E1012">
            <v>4.22</v>
          </cell>
        </row>
        <row r="1013">
          <cell r="A1013">
            <v>3549</v>
          </cell>
          <cell r="B1013" t="str">
            <v>Reductor PVC_P D=90x63mm</v>
          </cell>
          <cell r="C1013" t="str">
            <v>u</v>
          </cell>
          <cell r="D1013">
            <v>1</v>
          </cell>
          <cell r="E1013">
            <v>7.25</v>
          </cell>
        </row>
        <row r="1014">
          <cell r="A1014">
            <v>3550</v>
          </cell>
          <cell r="B1014" t="str">
            <v>Tee de PVC -P 50mm</v>
          </cell>
          <cell r="C1014" t="str">
            <v>u</v>
          </cell>
          <cell r="D1014">
            <v>1</v>
          </cell>
          <cell r="E1014">
            <v>10.97</v>
          </cell>
        </row>
        <row r="1015">
          <cell r="A1015">
            <v>3551</v>
          </cell>
          <cell r="B1015" t="str">
            <v>Tapón PVC -P D=50mm</v>
          </cell>
          <cell r="C1015" t="str">
            <v>u</v>
          </cell>
          <cell r="D1015">
            <v>1</v>
          </cell>
          <cell r="E1015">
            <v>3.4</v>
          </cell>
        </row>
        <row r="1016">
          <cell r="A1016">
            <v>3552</v>
          </cell>
          <cell r="B1016" t="str">
            <v>Tapón hembra PVC -P D=63mm</v>
          </cell>
          <cell r="C1016" t="str">
            <v>u</v>
          </cell>
          <cell r="D1016">
            <v>1</v>
          </cell>
          <cell r="E1016">
            <v>5.34</v>
          </cell>
        </row>
        <row r="1017">
          <cell r="A1017">
            <v>3553</v>
          </cell>
          <cell r="B1017" t="str">
            <v>Planta Potabilizadora por hidroxigenacion iónica cap. 35 GPM</v>
          </cell>
          <cell r="C1017" t="str">
            <v>u</v>
          </cell>
          <cell r="D1017">
            <v>1</v>
          </cell>
          <cell r="E1017">
            <v>27323.26</v>
          </cell>
        </row>
        <row r="1018">
          <cell r="A1018">
            <v>3554</v>
          </cell>
          <cell r="B1018" t="str">
            <v>Sistema turbo depurador Cap.  30m/día incluye oxigenadores , válvulas, rastrillo clarificadores, ozonoficadores y control automático</v>
          </cell>
          <cell r="C1018" t="str">
            <v>u</v>
          </cell>
          <cell r="D1018">
            <v>1</v>
          </cell>
          <cell r="E1018">
            <v>42894.14</v>
          </cell>
        </row>
        <row r="1019">
          <cell r="A1019">
            <v>3555</v>
          </cell>
          <cell r="B1019" t="str">
            <v>TUB u-PVC EC   25mm X 6m 1,60MPa(232psi)</v>
          </cell>
          <cell r="C1019" t="str">
            <v>m</v>
          </cell>
          <cell r="D1019">
            <v>1</v>
          </cell>
          <cell r="E1019">
            <v>7.21</v>
          </cell>
        </row>
        <row r="1020">
          <cell r="A1020">
            <v>3556</v>
          </cell>
          <cell r="B1020" t="str">
            <v>Válvula de compuerta  de 6" bridada NIBCO</v>
          </cell>
          <cell r="C1020" t="str">
            <v>u</v>
          </cell>
          <cell r="D1020">
            <v>1</v>
          </cell>
          <cell r="E1020">
            <v>1039.53</v>
          </cell>
        </row>
        <row r="1021">
          <cell r="A1021">
            <v>3557</v>
          </cell>
          <cell r="B1021" t="str">
            <v>Válvula de compuerta  de 2 1/2" bridada NIBCO</v>
          </cell>
          <cell r="C1021" t="str">
            <v>u</v>
          </cell>
          <cell r="D1021">
            <v>1</v>
          </cell>
          <cell r="E1021">
            <v>394.12</v>
          </cell>
        </row>
        <row r="1022">
          <cell r="A1022">
            <v>3558</v>
          </cell>
          <cell r="B1022" t="str">
            <v>Válvula de compuerta de 1" NIBCO</v>
          </cell>
          <cell r="C1022" t="str">
            <v>u</v>
          </cell>
          <cell r="D1022">
            <v>1</v>
          </cell>
          <cell r="E1022">
            <v>36.39</v>
          </cell>
        </row>
        <row r="1023">
          <cell r="A1023">
            <v>3559</v>
          </cell>
          <cell r="B1023" t="str">
            <v>Planta Potabilizadora -PAP-80P(80m3/día)instalada</v>
          </cell>
          <cell r="C1023" t="str">
            <v>u</v>
          </cell>
          <cell r="D1023">
            <v>1</v>
          </cell>
          <cell r="E1023">
            <v>47304.26</v>
          </cell>
        </row>
        <row r="1024">
          <cell r="A1024">
            <v>3560</v>
          </cell>
          <cell r="B1024" t="str">
            <v>Válvula esférica acero inoxidable 6"</v>
          </cell>
          <cell r="C1024" t="str">
            <v>u</v>
          </cell>
          <cell r="D1024">
            <v>1</v>
          </cell>
          <cell r="E1024">
            <v>1122.0899999999999</v>
          </cell>
        </row>
        <row r="1025">
          <cell r="A1025">
            <v>3561</v>
          </cell>
          <cell r="B1025" t="str">
            <v>Punto de tubería de acero inoxidable 1/2"</v>
          </cell>
          <cell r="C1025" t="str">
            <v>pto</v>
          </cell>
          <cell r="D1025">
            <v>1</v>
          </cell>
          <cell r="E1025">
            <v>55.75</v>
          </cell>
        </row>
        <row r="1026">
          <cell r="A1026">
            <v>3562</v>
          </cell>
          <cell r="B1026" t="str">
            <v>Tubería de acero inoxidable  3/4"</v>
          </cell>
          <cell r="C1026" t="str">
            <v>m</v>
          </cell>
          <cell r="D1026">
            <v>1</v>
          </cell>
          <cell r="E1026">
            <v>17.829999999999998</v>
          </cell>
        </row>
        <row r="1027">
          <cell r="A1027">
            <v>3563</v>
          </cell>
          <cell r="B1027" t="str">
            <v>Punto de Tubería de acero inoxidable 1"</v>
          </cell>
          <cell r="C1027" t="str">
            <v>pto</v>
          </cell>
          <cell r="D1027">
            <v>1</v>
          </cell>
          <cell r="E1027">
            <v>83.8</v>
          </cell>
        </row>
        <row r="1028">
          <cell r="A1028">
            <v>3564</v>
          </cell>
          <cell r="B1028" t="str">
            <v>Tubería de acero inoxidable 1 1/4"</v>
          </cell>
          <cell r="C1028" t="str">
            <v>m</v>
          </cell>
          <cell r="D1028">
            <v>1</v>
          </cell>
          <cell r="E1028">
            <v>26.86</v>
          </cell>
        </row>
        <row r="1029">
          <cell r="A1029">
            <v>3565</v>
          </cell>
          <cell r="B1029" t="str">
            <v>Tubería de acero inoxidable 1 1/2"</v>
          </cell>
          <cell r="C1029" t="str">
            <v>m</v>
          </cell>
          <cell r="D1029">
            <v>1</v>
          </cell>
          <cell r="E1029">
            <v>36.08</v>
          </cell>
        </row>
        <row r="1030">
          <cell r="A1030">
            <v>3566</v>
          </cell>
          <cell r="B1030" t="str">
            <v>Tubería de acero inoxidable 2"</v>
          </cell>
          <cell r="C1030" t="str">
            <v>m</v>
          </cell>
          <cell r="D1030">
            <v>1</v>
          </cell>
          <cell r="E1030">
            <v>58.7</v>
          </cell>
        </row>
        <row r="1031">
          <cell r="A1031">
            <v>3567</v>
          </cell>
          <cell r="B1031" t="str">
            <v>Tubería de acero inoxidable 2 1/2"</v>
          </cell>
          <cell r="C1031" t="str">
            <v>m</v>
          </cell>
          <cell r="D1031">
            <v>1</v>
          </cell>
          <cell r="E1031">
            <v>81.91</v>
          </cell>
        </row>
        <row r="1032">
          <cell r="A1032">
            <v>3568</v>
          </cell>
          <cell r="B1032" t="str">
            <v>Tubería de acero inoxidable 3"</v>
          </cell>
          <cell r="C1032" t="str">
            <v>m</v>
          </cell>
          <cell r="D1032">
            <v>1</v>
          </cell>
          <cell r="E1032">
            <v>152.15</v>
          </cell>
        </row>
        <row r="1033">
          <cell r="A1033">
            <v>3569</v>
          </cell>
          <cell r="B1033" t="str">
            <v>Tubería de acero inoxidable 4"</v>
          </cell>
          <cell r="C1033" t="str">
            <v>m</v>
          </cell>
          <cell r="D1033">
            <v>1</v>
          </cell>
          <cell r="E1033">
            <v>204.49</v>
          </cell>
        </row>
        <row r="1034">
          <cell r="A1034">
            <v>3570</v>
          </cell>
          <cell r="B1034" t="str">
            <v>Tubería de acero inoxidable 6"</v>
          </cell>
          <cell r="C1034" t="str">
            <v>m</v>
          </cell>
          <cell r="D1034">
            <v>1</v>
          </cell>
          <cell r="E1034">
            <v>274.73</v>
          </cell>
        </row>
        <row r="1035">
          <cell r="A1035">
            <v>3571</v>
          </cell>
          <cell r="B1035" t="str">
            <v>Acometida de agua potable de 1"</v>
          </cell>
          <cell r="C1035" t="str">
            <v>u</v>
          </cell>
          <cell r="D1035">
            <v>1</v>
          </cell>
          <cell r="E1035">
            <v>47.66</v>
          </cell>
        </row>
        <row r="1036">
          <cell r="A1036">
            <v>3572</v>
          </cell>
          <cell r="B1036" t="str">
            <v>Planta Potabilizadora por hidroxigenación iónica cap. 35m3/día</v>
          </cell>
          <cell r="C1036" t="str">
            <v>u</v>
          </cell>
          <cell r="D1036">
            <v>1</v>
          </cell>
          <cell r="E1036">
            <v>25383.37</v>
          </cell>
        </row>
        <row r="1037">
          <cell r="A1037">
            <v>3573</v>
          </cell>
          <cell r="B1037" t="str">
            <v>Válvula de control 90mm RW</v>
          </cell>
          <cell r="C1037" t="str">
            <v>u</v>
          </cell>
          <cell r="D1037">
            <v>1</v>
          </cell>
          <cell r="E1037">
            <v>38.700000000000003</v>
          </cell>
        </row>
        <row r="1038">
          <cell r="A1038">
            <v>3574</v>
          </cell>
          <cell r="B1038" t="str">
            <v>By pass  tuberia PVC ø 3/4 y valvulas RW</v>
          </cell>
          <cell r="C1038" t="str">
            <v>pto</v>
          </cell>
          <cell r="D1038">
            <v>1</v>
          </cell>
          <cell r="E1038">
            <v>90.95</v>
          </cell>
        </row>
        <row r="1039">
          <cell r="A1039">
            <v>3575</v>
          </cell>
          <cell r="B1039" t="str">
            <v>Sistema de bombeo de 5HP  con tanque hidroneumatico de 119gal</v>
          </cell>
          <cell r="C1039" t="str">
            <v>u</v>
          </cell>
          <cell r="D1039">
            <v>1</v>
          </cell>
          <cell r="E1039">
            <v>4032.34</v>
          </cell>
        </row>
        <row r="1040">
          <cell r="A1040">
            <v>3576</v>
          </cell>
          <cell r="B1040" t="str">
            <v>Sistema de bombeo de 1,5HP  con un tanque hidroneumatico de 119gal</v>
          </cell>
          <cell r="C1040" t="str">
            <v>u</v>
          </cell>
          <cell r="D1040">
            <v>1</v>
          </cell>
          <cell r="E1040">
            <v>3169.56</v>
          </cell>
        </row>
        <row r="1041">
          <cell r="A1041">
            <v>3577</v>
          </cell>
          <cell r="B1041" t="str">
            <v>Sistema de bombeo de 7,5HP con un tanque hidroneumatico de 119gal</v>
          </cell>
          <cell r="C1041" t="str">
            <v>u</v>
          </cell>
          <cell r="D1041">
            <v>1</v>
          </cell>
          <cell r="E1041">
            <v>5195.49</v>
          </cell>
        </row>
        <row r="1042">
          <cell r="A1042">
            <v>3578</v>
          </cell>
          <cell r="B1042" t="str">
            <v>Accesorios para cisterna(tapa, ventilacion, rebose y flotador)</v>
          </cell>
          <cell r="C1042" t="str">
            <v>u</v>
          </cell>
          <cell r="D1042">
            <v>1</v>
          </cell>
          <cell r="E1042">
            <v>122.4</v>
          </cell>
        </row>
        <row r="1043">
          <cell r="A1043">
            <v>3579</v>
          </cell>
          <cell r="B1043" t="str">
            <v xml:space="preserve">Medidor de agua de 1 1/4" </v>
          </cell>
          <cell r="C1043" t="str">
            <v>u</v>
          </cell>
          <cell r="D1043">
            <v>1</v>
          </cell>
          <cell r="E1043">
            <v>251.04</v>
          </cell>
        </row>
        <row r="1044">
          <cell r="A1044">
            <v>3580</v>
          </cell>
          <cell r="B1044" t="str">
            <v>Sistema de bombeo de 20HP TRIFASICO mas bomba  Jockers</v>
          </cell>
          <cell r="C1044" t="str">
            <v>u</v>
          </cell>
          <cell r="D1044">
            <v>1</v>
          </cell>
          <cell r="E1044">
            <v>7768.27</v>
          </cell>
        </row>
        <row r="1045">
          <cell r="A1045">
            <v>3581</v>
          </cell>
          <cell r="B1045" t="str">
            <v>Sistema de bombeo, 2 bombas 1/2" HP con tanque hidroneumático de 30 gal</v>
          </cell>
          <cell r="C1045" t="str">
            <v>u</v>
          </cell>
          <cell r="D1045">
            <v>1</v>
          </cell>
          <cell r="E1045">
            <v>856.06</v>
          </cell>
        </row>
        <row r="1046">
          <cell r="A1046">
            <v>3582</v>
          </cell>
          <cell r="B1046" t="str">
            <v xml:space="preserve">Medidor de agua de 1" </v>
          </cell>
          <cell r="C1046" t="str">
            <v>u</v>
          </cell>
          <cell r="D1046">
            <v>1</v>
          </cell>
          <cell r="E1046">
            <v>222.37</v>
          </cell>
        </row>
        <row r="1047">
          <cell r="A1047">
            <v>3583</v>
          </cell>
          <cell r="B1047" t="str">
            <v>Interconexion de cisterna</v>
          </cell>
          <cell r="C1047" t="str">
            <v>u</v>
          </cell>
          <cell r="D1047">
            <v>1</v>
          </cell>
          <cell r="E1047">
            <v>839.52</v>
          </cell>
        </row>
        <row r="1048">
          <cell r="A1048">
            <v>3584</v>
          </cell>
          <cell r="B1048" t="str">
            <v>Equipo de presion constante (3bombas de 7,5HP, Tablero de control y accesorios)</v>
          </cell>
          <cell r="C1048" t="str">
            <v>u</v>
          </cell>
          <cell r="D1048">
            <v>1</v>
          </cell>
          <cell r="E1048">
            <v>11909.81</v>
          </cell>
        </row>
        <row r="1049">
          <cell r="A1049">
            <v>3585</v>
          </cell>
          <cell r="B1049" t="str">
            <v>Tuberias y accesorios para cisterna y equipo de bombeo</v>
          </cell>
          <cell r="C1049" t="str">
            <v>u</v>
          </cell>
          <cell r="D1049">
            <v>1</v>
          </cell>
          <cell r="E1049">
            <v>645.16</v>
          </cell>
        </row>
        <row r="1050">
          <cell r="A1050">
            <v>3586</v>
          </cell>
          <cell r="B1050" t="str">
            <v>Sistema de recirculacion de agua caliente(incluy. Bomba de recirculacion de 0,5HP)</v>
          </cell>
          <cell r="C1050" t="str">
            <v>u</v>
          </cell>
          <cell r="D1050">
            <v>1</v>
          </cell>
          <cell r="E1050">
            <v>1489.2</v>
          </cell>
        </row>
        <row r="1051">
          <cell r="A1051">
            <v>3587</v>
          </cell>
          <cell r="B1051" t="str">
            <v>Punto de ventilacion de 50mm</v>
          </cell>
          <cell r="C1051" t="str">
            <v>pto</v>
          </cell>
          <cell r="D1051">
            <v>1</v>
          </cell>
          <cell r="E1051">
            <v>16.46</v>
          </cell>
        </row>
        <row r="1052">
          <cell r="A1052">
            <v>3588</v>
          </cell>
          <cell r="B1052" t="str">
            <v>Punto de ventilacion de 75mm</v>
          </cell>
          <cell r="C1052" t="str">
            <v>pto</v>
          </cell>
          <cell r="D1052">
            <v>1</v>
          </cell>
          <cell r="E1052">
            <v>20.5</v>
          </cell>
        </row>
        <row r="1053">
          <cell r="A1053">
            <v>3589</v>
          </cell>
          <cell r="B1053" t="str">
            <v>Planta de tratamiento AASS hospitalarias Cap 50m3/dia</v>
          </cell>
          <cell r="C1053" t="str">
            <v>u</v>
          </cell>
          <cell r="D1053">
            <v>1</v>
          </cell>
          <cell r="E1053">
            <v>51785.62</v>
          </cell>
        </row>
        <row r="1054">
          <cell r="A1054">
            <v>3590</v>
          </cell>
          <cell r="B1054" t="str">
            <v>Equipo de bombeo 12,5HP 5 tanques hidroneumaticos de 119 galones TDH=40m Q=13,22l/s</v>
          </cell>
          <cell r="C1054" t="str">
            <v>u</v>
          </cell>
          <cell r="D1054">
            <v>1</v>
          </cell>
          <cell r="E1054">
            <v>14750.68</v>
          </cell>
        </row>
        <row r="1055">
          <cell r="A1055">
            <v>3591</v>
          </cell>
          <cell r="B1055" t="str">
            <v>Caja de valvulas de 30x30 para llaves de control</v>
          </cell>
          <cell r="C1055" t="str">
            <v>u</v>
          </cell>
          <cell r="D1055">
            <v>1</v>
          </cell>
          <cell r="E1055">
            <v>31.93</v>
          </cell>
        </row>
        <row r="1056">
          <cell r="A1056">
            <v>3592</v>
          </cell>
          <cell r="B1056" t="str">
            <v xml:space="preserve">Bomba de 10HP y bomba jockey 2,0HP Sistema Contra Incendios </v>
          </cell>
          <cell r="C1056" t="str">
            <v>u</v>
          </cell>
          <cell r="D1056">
            <v>1</v>
          </cell>
          <cell r="E1056">
            <v>4724.57</v>
          </cell>
        </row>
        <row r="1057">
          <cell r="A1057">
            <v>3593</v>
          </cell>
          <cell r="B1057" t="str">
            <v>Tubo PVC roscado 1/2" x 80 Sch 6 m</v>
          </cell>
          <cell r="C1057" t="str">
            <v xml:space="preserve"> u   </v>
          </cell>
          <cell r="D1057">
            <v>1</v>
          </cell>
          <cell r="E1057">
            <v>3.51</v>
          </cell>
        </row>
        <row r="1058">
          <cell r="A1058">
            <v>3594</v>
          </cell>
          <cell r="B1058" t="str">
            <v>Tubo PVC roscado 3/4" x 80 Sch 6 m</v>
          </cell>
          <cell r="C1058" t="str">
            <v xml:space="preserve"> u   </v>
          </cell>
          <cell r="D1058">
            <v>1</v>
          </cell>
          <cell r="E1058">
            <v>4.53</v>
          </cell>
        </row>
        <row r="1059">
          <cell r="A1059">
            <v>3595</v>
          </cell>
          <cell r="B1059" t="str">
            <v>Tubo PVC roscado 1" x 40 Sch</v>
          </cell>
          <cell r="C1059" t="str">
            <v xml:space="preserve"> u   </v>
          </cell>
          <cell r="D1059">
            <v>1</v>
          </cell>
          <cell r="E1059">
            <v>5.39</v>
          </cell>
        </row>
        <row r="1060">
          <cell r="A1060">
            <v>3596</v>
          </cell>
          <cell r="B1060" t="str">
            <v>Tubo PVC roscado 2" x 40 Sch</v>
          </cell>
          <cell r="C1060" t="str">
            <v xml:space="preserve"> u   </v>
          </cell>
          <cell r="D1060">
            <v>1</v>
          </cell>
          <cell r="E1060">
            <v>31.76</v>
          </cell>
        </row>
        <row r="1061">
          <cell r="A1061">
            <v>3597</v>
          </cell>
          <cell r="B1061" t="str">
            <v>Punto PVC SCH 40 para drenaje de A/A</v>
          </cell>
          <cell r="C1061" t="str">
            <v>pto</v>
          </cell>
          <cell r="D1061">
            <v>1</v>
          </cell>
          <cell r="E1061">
            <v>31.76</v>
          </cell>
        </row>
        <row r="1062">
          <cell r="A1062">
            <v>3598</v>
          </cell>
          <cell r="B1062" t="str">
            <v xml:space="preserve">Planta potabilizadora de agua  de 20m3/dia INEN </v>
          </cell>
          <cell r="C1062" t="str">
            <v>u</v>
          </cell>
          <cell r="D1062">
            <v>1</v>
          </cell>
          <cell r="E1062">
            <v>24460.44</v>
          </cell>
        </row>
        <row r="1063">
          <cell r="A1063">
            <v>3599</v>
          </cell>
          <cell r="B1063" t="str">
            <v xml:space="preserve">Planta potabilizadora de agua  de 14m3/dia INEN </v>
          </cell>
          <cell r="C1063" t="str">
            <v>u</v>
          </cell>
          <cell r="D1063">
            <v>1</v>
          </cell>
          <cell r="E1063">
            <v>20302.05</v>
          </cell>
        </row>
        <row r="1064">
          <cell r="A1064">
            <v>3600</v>
          </cell>
          <cell r="B1064" t="str">
            <v xml:space="preserve">Planta potabilizadora de agua  de 8m3/dia INEN </v>
          </cell>
          <cell r="C1064" t="str">
            <v>u</v>
          </cell>
          <cell r="D1064">
            <v>1</v>
          </cell>
          <cell r="E1064">
            <v>17787.150000000001</v>
          </cell>
        </row>
        <row r="1065">
          <cell r="A1065">
            <v>3601</v>
          </cell>
        </row>
        <row r="1066">
          <cell r="A1066">
            <v>3602</v>
          </cell>
        </row>
        <row r="1067">
          <cell r="A1067">
            <v>3603</v>
          </cell>
        </row>
        <row r="1068">
          <cell r="A1068">
            <v>3604</v>
          </cell>
        </row>
        <row r="1086">
          <cell r="B1086" t="str">
            <v>APARATOS SANITARIOS</v>
          </cell>
        </row>
        <row r="1087">
          <cell r="A1087">
            <v>4301</v>
          </cell>
          <cell r="B1087" t="str">
            <v>Accesorios de baños</v>
          </cell>
          <cell r="C1087" t="str">
            <v>u</v>
          </cell>
          <cell r="D1087">
            <v>1</v>
          </cell>
          <cell r="E1087">
            <v>27.21</v>
          </cell>
        </row>
        <row r="1088">
          <cell r="A1088">
            <v>4302</v>
          </cell>
          <cell r="B1088" t="str">
            <v>Agarradera para ducha de 60cm (TIPO FV)</v>
          </cell>
          <cell r="C1088" t="str">
            <v>u</v>
          </cell>
          <cell r="D1088">
            <v>1</v>
          </cell>
        </row>
        <row r="1089">
          <cell r="A1089">
            <v>4303</v>
          </cell>
          <cell r="B1089" t="str">
            <v>Calefón de 26 litro incluye gas industrial</v>
          </cell>
          <cell r="C1089" t="str">
            <v>u</v>
          </cell>
          <cell r="D1089">
            <v>1</v>
          </cell>
          <cell r="E1089">
            <v>374.66</v>
          </cell>
        </row>
        <row r="1090">
          <cell r="A1090">
            <v>4304</v>
          </cell>
          <cell r="B1090" t="str">
            <v>Dispensador de Jabón</v>
          </cell>
          <cell r="C1090" t="str">
            <v>u</v>
          </cell>
          <cell r="D1090">
            <v>1</v>
          </cell>
          <cell r="E1090">
            <v>29.53</v>
          </cell>
        </row>
        <row r="1091">
          <cell r="A1091">
            <v>4305</v>
          </cell>
          <cell r="B1091" t="str">
            <v>Dispensador de papel</v>
          </cell>
          <cell r="C1091" t="str">
            <v>u</v>
          </cell>
          <cell r="D1091">
            <v>1</v>
          </cell>
          <cell r="E1091">
            <v>36.26</v>
          </cell>
        </row>
        <row r="1092">
          <cell r="A1092">
            <v>4306</v>
          </cell>
          <cell r="B1092" t="str">
            <v>Dispensador de toallas desechables</v>
          </cell>
          <cell r="C1092" t="str">
            <v>u</v>
          </cell>
          <cell r="D1092">
            <v>1</v>
          </cell>
          <cell r="E1092">
            <v>36.26</v>
          </cell>
        </row>
        <row r="1093">
          <cell r="A1093">
            <v>4307</v>
          </cell>
          <cell r="B1093" t="str">
            <v>Ducha completa (MEZCLADORA Y REGADERA )</v>
          </cell>
          <cell r="C1093" t="str">
            <v>u</v>
          </cell>
          <cell r="D1093">
            <v>1</v>
          </cell>
          <cell r="E1093">
            <v>137.43</v>
          </cell>
        </row>
        <row r="1094">
          <cell r="A1094">
            <v>4308</v>
          </cell>
          <cell r="B1094" t="str">
            <v>Ducha cromada incluye llave y accesorios</v>
          </cell>
          <cell r="C1094" t="str">
            <v>u</v>
          </cell>
          <cell r="D1094">
            <v>1</v>
          </cell>
          <cell r="E1094">
            <v>23.08</v>
          </cell>
        </row>
        <row r="1095">
          <cell r="A1095">
            <v>4309</v>
          </cell>
          <cell r="B1095" t="str">
            <v>Ducha cromada incluye  llave, accesorios y mezcladora</v>
          </cell>
          <cell r="C1095" t="str">
            <v>u</v>
          </cell>
          <cell r="D1095">
            <v>1</v>
          </cell>
          <cell r="E1095">
            <v>77.53</v>
          </cell>
        </row>
        <row r="1096">
          <cell r="A1096">
            <v>4310</v>
          </cell>
          <cell r="B1096" t="str">
            <v>Duchas teléfono</v>
          </cell>
          <cell r="C1096" t="str">
            <v>u</v>
          </cell>
          <cell r="D1096">
            <v>1</v>
          </cell>
          <cell r="E1096">
            <v>70.14</v>
          </cell>
        </row>
        <row r="1097">
          <cell r="A1097">
            <v>4311</v>
          </cell>
          <cell r="B1097" t="str">
            <v>Fregadero acero inoxidable un pozo sin escurridor</v>
          </cell>
          <cell r="C1097" t="str">
            <v>u</v>
          </cell>
          <cell r="D1097">
            <v>1</v>
          </cell>
          <cell r="E1097">
            <v>97.03</v>
          </cell>
        </row>
        <row r="1098">
          <cell r="A1098">
            <v>4312</v>
          </cell>
          <cell r="B1098" t="str">
            <v>Llave mezcladora para lavaplatos</v>
          </cell>
          <cell r="C1098" t="str">
            <v>u</v>
          </cell>
          <cell r="D1098">
            <v>1</v>
          </cell>
          <cell r="E1098">
            <v>74.12</v>
          </cell>
        </row>
        <row r="1099">
          <cell r="A1099">
            <v>4313</v>
          </cell>
          <cell r="B1099" t="str">
            <v>Inodoro blanco con fluxómetro fv</v>
          </cell>
          <cell r="C1099" t="str">
            <v>u</v>
          </cell>
          <cell r="D1099">
            <v>1</v>
          </cell>
          <cell r="E1099">
            <v>209.49</v>
          </cell>
        </row>
        <row r="1100">
          <cell r="A1100">
            <v>4314</v>
          </cell>
          <cell r="B1100" t="str">
            <v>Inodoro tanque bajo incluye accesorios</v>
          </cell>
          <cell r="C1100" t="str">
            <v>u</v>
          </cell>
          <cell r="D1100">
            <v>1</v>
          </cell>
          <cell r="E1100">
            <v>136.41</v>
          </cell>
        </row>
        <row r="1101">
          <cell r="A1101">
            <v>4315</v>
          </cell>
          <cell r="B1101" t="str">
            <v>Inodoros para niños</v>
          </cell>
          <cell r="C1101" t="str">
            <v>u</v>
          </cell>
          <cell r="D1101">
            <v>1</v>
          </cell>
          <cell r="E1101">
            <v>148.07</v>
          </cell>
        </row>
        <row r="1102">
          <cell r="A1102">
            <v>4316</v>
          </cell>
          <cell r="B1102" t="str">
            <v xml:space="preserve">Mezcladora de ducha </v>
          </cell>
          <cell r="C1102" t="str">
            <v>u</v>
          </cell>
          <cell r="D1102">
            <v>1</v>
          </cell>
          <cell r="E1102">
            <v>19.22</v>
          </cell>
        </row>
        <row r="1103">
          <cell r="A1103">
            <v>4317</v>
          </cell>
          <cell r="B1103" t="str">
            <v>Juego monocomando para ducha-tina</v>
          </cell>
          <cell r="C1103" t="str">
            <v>u</v>
          </cell>
          <cell r="D1103">
            <v>1</v>
          </cell>
          <cell r="E1103">
            <v>416.31</v>
          </cell>
        </row>
        <row r="1104">
          <cell r="A1104">
            <v>4318</v>
          </cell>
          <cell r="B1104" t="str">
            <v>Juego monocomando para lavamanos(metálica)</v>
          </cell>
          <cell r="C1104" t="str">
            <v>u</v>
          </cell>
          <cell r="D1104">
            <v>1</v>
          </cell>
          <cell r="E1104">
            <v>195.47</v>
          </cell>
        </row>
        <row r="1105">
          <cell r="A1105">
            <v>4319</v>
          </cell>
          <cell r="B1105" t="str">
            <v>Llave de ducha</v>
          </cell>
          <cell r="C1105" t="str">
            <v>u</v>
          </cell>
          <cell r="D1105">
            <v>1</v>
          </cell>
          <cell r="E1105">
            <v>22.99</v>
          </cell>
        </row>
        <row r="1106">
          <cell r="A1106">
            <v>4320</v>
          </cell>
          <cell r="B1106" t="str">
            <v>Lavachatas con autogenerador de vapor incluye accesorios</v>
          </cell>
          <cell r="C1106" t="str">
            <v>u</v>
          </cell>
          <cell r="D1106">
            <v>1</v>
          </cell>
          <cell r="E1106">
            <v>15424.76</v>
          </cell>
        </row>
        <row r="1107">
          <cell r="A1107">
            <v>4321</v>
          </cell>
          <cell r="B1107" t="str">
            <v>Lavacopas</v>
          </cell>
          <cell r="C1107" t="str">
            <v>u</v>
          </cell>
          <cell r="D1107">
            <v>1</v>
          </cell>
          <cell r="E1107">
            <v>106.54</v>
          </cell>
        </row>
        <row r="1108">
          <cell r="A1108">
            <v>4322</v>
          </cell>
          <cell r="B1108" t="str">
            <v>Lavamanos  empotrado con llave pressmatic</v>
          </cell>
          <cell r="C1108" t="str">
            <v>u</v>
          </cell>
          <cell r="D1108">
            <v>1</v>
          </cell>
          <cell r="E1108">
            <v>128.13</v>
          </cell>
        </row>
        <row r="1109">
          <cell r="A1109">
            <v>4323</v>
          </cell>
          <cell r="B1109" t="str">
            <v>Lavaollas de 0,55x0,70x0,40m H.S revestida de cerámica</v>
          </cell>
          <cell r="C1109" t="str">
            <v>u</v>
          </cell>
          <cell r="D1109">
            <v>1</v>
          </cell>
          <cell r="E1109">
            <v>132.66999999999999</v>
          </cell>
        </row>
        <row r="1110">
          <cell r="A1110">
            <v>4324</v>
          </cell>
          <cell r="B1110" t="str">
            <v>Lavamanos de pedestal con llave pressmatic</v>
          </cell>
          <cell r="C1110" t="str">
            <v>u</v>
          </cell>
          <cell r="D1110">
            <v>1</v>
          </cell>
          <cell r="E1110">
            <v>106.51</v>
          </cell>
        </row>
        <row r="1111">
          <cell r="A1111">
            <v>4325</v>
          </cell>
          <cell r="B1111" t="str">
            <v>Lavamanos alea oval remarcado blanco incluye juego monocomando, Arizona cromo, llave angular, desagüe rejilla sifón 1 1/4" RA</v>
          </cell>
          <cell r="C1111" t="str">
            <v>u</v>
          </cell>
          <cell r="D1111">
            <v>1</v>
          </cell>
          <cell r="E1111">
            <v>121.16</v>
          </cell>
        </row>
        <row r="1112">
          <cell r="A1112">
            <v>4326</v>
          </cell>
          <cell r="B1112" t="str">
            <v>Lavamanos empotrado con grifería tipo FV</v>
          </cell>
          <cell r="C1112" t="str">
            <v>u</v>
          </cell>
          <cell r="D1112">
            <v>1</v>
          </cell>
          <cell r="E1112">
            <v>66.959999999999994</v>
          </cell>
        </row>
        <row r="1113">
          <cell r="A1113">
            <v>4327</v>
          </cell>
          <cell r="B1113" t="str">
            <v>Lavamanos para diferentes capacidades con llave pressmatic</v>
          </cell>
          <cell r="C1113" t="str">
            <v>u</v>
          </cell>
          <cell r="D1113">
            <v>1</v>
          </cell>
          <cell r="E1113">
            <v>150.11000000000001</v>
          </cell>
        </row>
        <row r="1114">
          <cell r="A1114">
            <v>4328</v>
          </cell>
          <cell r="B1114" t="str">
            <v>Lavamanos de pozo profundo inc. Grifería mecánica de rodilla</v>
          </cell>
          <cell r="C1114" t="str">
            <v>u</v>
          </cell>
          <cell r="D1114">
            <v>1</v>
          </cell>
          <cell r="E1114">
            <v>2434.9699999999998</v>
          </cell>
        </row>
        <row r="1115">
          <cell r="A1115">
            <v>4329</v>
          </cell>
          <cell r="B1115" t="str">
            <v>Lavaplatos acero inoxidable tipo teka 1 POZO con escurridor</v>
          </cell>
          <cell r="C1115" t="str">
            <v>u</v>
          </cell>
          <cell r="D1115">
            <v>1</v>
          </cell>
          <cell r="E1115">
            <v>155.83000000000001</v>
          </cell>
        </row>
        <row r="1116">
          <cell r="A1116">
            <v>4330</v>
          </cell>
          <cell r="B1116" t="str">
            <v>Lavaplatos acero inoxidable tipo teka 2 POZO con escurridor</v>
          </cell>
          <cell r="C1116" t="str">
            <v>u</v>
          </cell>
          <cell r="D1116">
            <v>1</v>
          </cell>
          <cell r="E1116">
            <v>209.12</v>
          </cell>
        </row>
        <row r="1117">
          <cell r="A1117">
            <v>4331</v>
          </cell>
          <cell r="B1117" t="str">
            <v>Llave de lavaplatos tipo ganso</v>
          </cell>
          <cell r="C1117" t="str">
            <v>u</v>
          </cell>
          <cell r="D1117">
            <v>1</v>
          </cell>
          <cell r="E1117">
            <v>37.44</v>
          </cell>
        </row>
        <row r="1118">
          <cell r="A1118">
            <v>4332</v>
          </cell>
          <cell r="B1118" t="str">
            <v>Poseta acero inoxidable (52*48)</v>
          </cell>
          <cell r="C1118" t="str">
            <v>u</v>
          </cell>
          <cell r="D1118">
            <v>1</v>
          </cell>
          <cell r="E1118">
            <v>51.87</v>
          </cell>
        </row>
        <row r="1119">
          <cell r="A1119">
            <v>4333</v>
          </cell>
          <cell r="B1119" t="str">
            <v>Llave Pressmatic</v>
          </cell>
          <cell r="C1119" t="str">
            <v>u</v>
          </cell>
          <cell r="D1119">
            <v>1</v>
          </cell>
          <cell r="E1119">
            <v>68.260000000000005</v>
          </cell>
        </row>
        <row r="1120">
          <cell r="A1120">
            <v>4334</v>
          </cell>
          <cell r="B1120" t="str">
            <v>Rejilla para trinchera en Angulo y varilla de 16mm</v>
          </cell>
          <cell r="C1120" t="str">
            <v>m</v>
          </cell>
          <cell r="D1120">
            <v>1</v>
          </cell>
          <cell r="E1120">
            <v>40.619999999999997</v>
          </cell>
        </row>
        <row r="1121">
          <cell r="A1121">
            <v>4335</v>
          </cell>
          <cell r="B1121" t="str">
            <v>Secador de manos</v>
          </cell>
          <cell r="C1121" t="str">
            <v>u</v>
          </cell>
          <cell r="D1121">
            <v>1</v>
          </cell>
          <cell r="E1121">
            <v>47.83</v>
          </cell>
        </row>
        <row r="1122">
          <cell r="A1122">
            <v>4336</v>
          </cell>
          <cell r="B1122" t="str">
            <v>Dispensador de alcohol</v>
          </cell>
          <cell r="C1122" t="str">
            <v>u</v>
          </cell>
          <cell r="D1122">
            <v>1</v>
          </cell>
          <cell r="E1122">
            <v>29.53</v>
          </cell>
        </row>
        <row r="1123">
          <cell r="A1123">
            <v>4337</v>
          </cell>
          <cell r="B1123" t="str">
            <v>Tina de baño 150x76x40</v>
          </cell>
          <cell r="C1123" t="str">
            <v>u</v>
          </cell>
          <cell r="D1123">
            <v>1</v>
          </cell>
          <cell r="E1123">
            <v>233.8</v>
          </cell>
        </row>
        <row r="1124">
          <cell r="A1124">
            <v>4338</v>
          </cell>
          <cell r="B1124" t="str">
            <v>Cubículo cerrado</v>
          </cell>
          <cell r="C1124" t="str">
            <v>u</v>
          </cell>
          <cell r="D1124">
            <v>1</v>
          </cell>
          <cell r="E1124">
            <v>361.45</v>
          </cell>
        </row>
        <row r="1125">
          <cell r="A1125">
            <v>4339</v>
          </cell>
          <cell r="B1125" t="str">
            <v>Cubículo Simple</v>
          </cell>
          <cell r="C1125" t="str">
            <v>u</v>
          </cell>
          <cell r="D1125">
            <v>1</v>
          </cell>
          <cell r="E1125">
            <v>251.82</v>
          </cell>
        </row>
        <row r="1126">
          <cell r="A1126">
            <v>4340</v>
          </cell>
          <cell r="B1126" t="str">
            <v>Triturador de desperdicios acero inoxidable 0,75HP 220 V trifásico tipo industrial</v>
          </cell>
          <cell r="C1126" t="str">
            <v>u</v>
          </cell>
          <cell r="D1126">
            <v>1</v>
          </cell>
          <cell r="E1126">
            <v>5035.5</v>
          </cell>
        </row>
        <row r="1127">
          <cell r="A1127">
            <v>4341</v>
          </cell>
          <cell r="B1127" t="str">
            <v>Urinario con llave pressmatic</v>
          </cell>
          <cell r="C1127" t="str">
            <v>u</v>
          </cell>
          <cell r="D1127">
            <v>1</v>
          </cell>
          <cell r="E1127">
            <v>181.12</v>
          </cell>
        </row>
        <row r="1128">
          <cell r="A1128">
            <v>4342</v>
          </cell>
          <cell r="B1128" t="str">
            <v>Urinario con Fluxómetro</v>
          </cell>
          <cell r="C1128" t="str">
            <v>u</v>
          </cell>
          <cell r="D1128">
            <v>1</v>
          </cell>
          <cell r="E1128">
            <v>204.02</v>
          </cell>
        </row>
        <row r="1129">
          <cell r="A1129">
            <v>4343</v>
          </cell>
          <cell r="B1129" t="str">
            <v>Urinarios para niños</v>
          </cell>
          <cell r="C1129" t="str">
            <v>u</v>
          </cell>
          <cell r="D1129">
            <v>1</v>
          </cell>
          <cell r="E1129">
            <v>217.59</v>
          </cell>
        </row>
        <row r="1130">
          <cell r="A1130">
            <v>4344</v>
          </cell>
          <cell r="B1130" t="str">
            <v>Vertedero Clínico</v>
          </cell>
          <cell r="C1130" t="str">
            <v>u</v>
          </cell>
          <cell r="D1130">
            <v>1</v>
          </cell>
          <cell r="E1130">
            <v>2153.91</v>
          </cell>
        </row>
        <row r="1131">
          <cell r="A1131">
            <v>4345</v>
          </cell>
          <cell r="B1131" t="str">
            <v>Bordillo de H.S en ducha revestida de cerámica</v>
          </cell>
          <cell r="C1131" t="str">
            <v>m</v>
          </cell>
          <cell r="D1131">
            <v>1</v>
          </cell>
          <cell r="E1131">
            <v>13.17</v>
          </cell>
        </row>
        <row r="1132">
          <cell r="A1132">
            <v>4346</v>
          </cell>
          <cell r="B1132" t="str">
            <v>Lavamanos colectivo con cerámica</v>
          </cell>
          <cell r="C1132" t="str">
            <v>m</v>
          </cell>
          <cell r="D1132">
            <v>1</v>
          </cell>
          <cell r="E1132">
            <v>46.76</v>
          </cell>
        </row>
        <row r="1133">
          <cell r="A1133">
            <v>4347</v>
          </cell>
          <cell r="B1133" t="str">
            <v>Fregadero acero inoxidable doble pozo sin escurridor incluye llave</v>
          </cell>
          <cell r="C1133" t="str">
            <v>u</v>
          </cell>
          <cell r="D1133">
            <v>1</v>
          </cell>
          <cell r="E1133">
            <v>191.89</v>
          </cell>
        </row>
        <row r="1134">
          <cell r="A1134">
            <v>4348</v>
          </cell>
          <cell r="B1134" t="str">
            <v>Lavandería</v>
          </cell>
          <cell r="C1134" t="str">
            <v>u</v>
          </cell>
          <cell r="D1134">
            <v>1</v>
          </cell>
          <cell r="E1134">
            <v>144.5</v>
          </cell>
        </row>
        <row r="1135">
          <cell r="A1135">
            <v>4349</v>
          </cell>
          <cell r="B1135" t="str">
            <v>Lavamanos ópalo (incluye accesorios ) llave pressmatic y  mueble</v>
          </cell>
          <cell r="C1135" t="str">
            <v>u</v>
          </cell>
          <cell r="D1135">
            <v>1</v>
          </cell>
          <cell r="E1135">
            <v>204.63</v>
          </cell>
        </row>
        <row r="1136">
          <cell r="A1136">
            <v>4350</v>
          </cell>
          <cell r="B1136" t="str">
            <v>Lavamanos de pedestal corto con llave pressmatic</v>
          </cell>
          <cell r="C1136" t="str">
            <v>u</v>
          </cell>
          <cell r="D1136">
            <v>1</v>
          </cell>
          <cell r="E1136">
            <v>119.93</v>
          </cell>
        </row>
        <row r="1137">
          <cell r="A1137">
            <v>4351</v>
          </cell>
          <cell r="B1137" t="str">
            <v>Lavadero Quirúrgico de un servicio 57x47x25 incluye grifería electrónica con sensor infrarrojo y accesorios</v>
          </cell>
          <cell r="C1137" t="str">
            <v>u</v>
          </cell>
          <cell r="D1137">
            <v>1</v>
          </cell>
          <cell r="E1137">
            <v>2221.58</v>
          </cell>
        </row>
        <row r="1138">
          <cell r="A1138">
            <v>4352</v>
          </cell>
          <cell r="B1138" t="str">
            <v>Lavadero Quirúrgico de un servicio 57x47x25 incluye grifería mecánica tipo pedal de rodilla con mezcladora de temperaturas y accesorios</v>
          </cell>
          <cell r="C1138" t="str">
            <v>u</v>
          </cell>
          <cell r="D1138">
            <v>1</v>
          </cell>
          <cell r="E1138">
            <v>2420.25</v>
          </cell>
        </row>
        <row r="1139">
          <cell r="A1139">
            <v>4353</v>
          </cell>
          <cell r="B1139" t="str">
            <v>Lavadero Quirúrgico de dos servicio 107x47x25 incluye grifería electrónica con sensor infrarrojo y accesorios</v>
          </cell>
          <cell r="C1139" t="str">
            <v>u</v>
          </cell>
          <cell r="D1139">
            <v>1</v>
          </cell>
          <cell r="E1139">
            <v>3276.27</v>
          </cell>
        </row>
        <row r="1140">
          <cell r="A1140">
            <v>4354</v>
          </cell>
          <cell r="B1140" t="str">
            <v>Lavadero Quirúrgico de dos servicio 107x47x25 incluye grifería mecánica tipo pedal de rodilla con mezcladora de temperaturas y accesorios</v>
          </cell>
          <cell r="C1140" t="str">
            <v>u</v>
          </cell>
          <cell r="D1140">
            <v>1</v>
          </cell>
          <cell r="E1140">
            <v>3459.23</v>
          </cell>
        </row>
        <row r="1141">
          <cell r="A1141">
            <v>4355</v>
          </cell>
          <cell r="B1141" t="str">
            <v>Lavadero Quirúrgico de tres servicio 107x47x25 incluye grifería electrónica con sensor infrarrojo y accesorios</v>
          </cell>
          <cell r="C1141" t="str">
            <v>u</v>
          </cell>
          <cell r="D1141">
            <v>1</v>
          </cell>
          <cell r="E1141">
            <v>3276.3</v>
          </cell>
        </row>
        <row r="1142">
          <cell r="A1142">
            <v>4356</v>
          </cell>
          <cell r="B1142" t="str">
            <v>Lavadero Quirúrgico de tres servicio 107x47x25 incluye grifería mecánica tipo pedal de rodilla con mezcladora de temperaturas y accesorios</v>
          </cell>
          <cell r="C1142" t="str">
            <v>u</v>
          </cell>
          <cell r="D1142">
            <v>1</v>
          </cell>
          <cell r="E1142">
            <v>3459.26</v>
          </cell>
        </row>
        <row r="1143">
          <cell r="A1143">
            <v>4357</v>
          </cell>
          <cell r="B1143" t="str">
            <v>Tina de baño de recién nacido exter. 99x55x34  pozo 87x42x25, mezclador de temperaturas de presión tipo herradura y accesorios</v>
          </cell>
          <cell r="C1143" t="str">
            <v>u</v>
          </cell>
          <cell r="D1143">
            <v>1</v>
          </cell>
          <cell r="E1143">
            <v>2315.85</v>
          </cell>
        </row>
        <row r="1144">
          <cell r="A1144">
            <v>4358</v>
          </cell>
          <cell r="B1144" t="str">
            <v>Tina de baño de recién nacido exter. 99x55x34  pozo 87x42x25, grifería mecánica tipo pedal de rodilla para apertura de flujo de agua para bañeras de recién nacidos y accesorios</v>
          </cell>
          <cell r="C1144" t="str">
            <v>u</v>
          </cell>
          <cell r="D1144">
            <v>1</v>
          </cell>
          <cell r="E1144">
            <v>2449.13</v>
          </cell>
        </row>
        <row r="1145">
          <cell r="A1145">
            <v>4359</v>
          </cell>
          <cell r="B1145" t="str">
            <v>Bebedero de agua</v>
          </cell>
          <cell r="C1145" t="str">
            <v>u</v>
          </cell>
          <cell r="D1145">
            <v>1</v>
          </cell>
          <cell r="E1145">
            <v>166.62</v>
          </cell>
        </row>
        <row r="1146">
          <cell r="A1146">
            <v>4360</v>
          </cell>
          <cell r="B1146" t="str">
            <v>Ducha electrica</v>
          </cell>
          <cell r="C1146" t="str">
            <v>u</v>
          </cell>
          <cell r="D1146">
            <v>1</v>
          </cell>
          <cell r="E1146">
            <v>32.840000000000003</v>
          </cell>
        </row>
        <row r="1147">
          <cell r="A1147">
            <v>4361</v>
          </cell>
          <cell r="B1147" t="str">
            <v>Calentadores electricos de tanque de 210litros</v>
          </cell>
          <cell r="C1147" t="str">
            <v>u</v>
          </cell>
          <cell r="D1147">
            <v>1</v>
          </cell>
          <cell r="E1147">
            <v>567.5</v>
          </cell>
        </row>
        <row r="1148">
          <cell r="A1148">
            <v>4362</v>
          </cell>
          <cell r="B1148" t="str">
            <v>Lavaollas de acero inoxidable 1 pozo profundo con soportes de acero inox. Sobrepuesto</v>
          </cell>
          <cell r="C1148" t="str">
            <v>u</v>
          </cell>
          <cell r="D1148">
            <v>1</v>
          </cell>
          <cell r="E1148">
            <v>1047.6500000000001</v>
          </cell>
        </row>
        <row r="1149">
          <cell r="A1149">
            <v>4363</v>
          </cell>
          <cell r="B1149" t="str">
            <v>Lavamanos de caero inoxidable 2 pozos</v>
          </cell>
          <cell r="C1149" t="str">
            <v>u</v>
          </cell>
          <cell r="D1149">
            <v>1</v>
          </cell>
        </row>
        <row r="1150">
          <cell r="A1150">
            <v>4364</v>
          </cell>
          <cell r="D1150">
            <v>1</v>
          </cell>
        </row>
        <row r="1151">
          <cell r="A1151">
            <v>4365</v>
          </cell>
          <cell r="B1151" t="str">
            <v xml:space="preserve"> </v>
          </cell>
          <cell r="D1151">
            <v>1</v>
          </cell>
        </row>
        <row r="1152">
          <cell r="A1152">
            <v>4366</v>
          </cell>
        </row>
        <row r="1154">
          <cell r="B1154" t="str">
            <v>INSTALACIONES SANITARIAS</v>
          </cell>
        </row>
        <row r="1155">
          <cell r="A1155">
            <v>5001</v>
          </cell>
          <cell r="B1155" t="str">
            <v>Bajantes  de tubería PVC tipo B de 110 mm</v>
          </cell>
          <cell r="C1155" t="str">
            <v>m</v>
          </cell>
          <cell r="D1155">
            <v>1</v>
          </cell>
          <cell r="E1155">
            <v>11.4</v>
          </cell>
        </row>
        <row r="1156">
          <cell r="A1156">
            <v>5002</v>
          </cell>
          <cell r="B1156" t="str">
            <v>Bajantes  de tubería PVC tipo B de 160 mm</v>
          </cell>
          <cell r="C1156" t="str">
            <v>m</v>
          </cell>
          <cell r="D1156">
            <v>1</v>
          </cell>
          <cell r="E1156">
            <v>18.940000000000001</v>
          </cell>
        </row>
        <row r="1157">
          <cell r="A1157">
            <v>5003</v>
          </cell>
          <cell r="B1157" t="str">
            <v>Caja de revisión 30 x 30 cm, con tapa cerco metálico</v>
          </cell>
          <cell r="C1157" t="str">
            <v>u</v>
          </cell>
          <cell r="D1157">
            <v>1</v>
          </cell>
          <cell r="E1157">
            <v>51.91</v>
          </cell>
        </row>
        <row r="1158">
          <cell r="A1158">
            <v>5004</v>
          </cell>
          <cell r="B1158" t="str">
            <v>Caja de revisión 90 x 90 cm, con tapa cerco metálico</v>
          </cell>
          <cell r="C1158" t="str">
            <v>u</v>
          </cell>
          <cell r="D1158">
            <v>1</v>
          </cell>
          <cell r="E1158">
            <v>129.80000000000001</v>
          </cell>
        </row>
        <row r="1159">
          <cell r="A1159">
            <v>5005</v>
          </cell>
          <cell r="B1159" t="str">
            <v>Caja de revisión de 60 x 60 con tapa cerco metálico</v>
          </cell>
          <cell r="C1159" t="str">
            <v>u</v>
          </cell>
          <cell r="D1159">
            <v>1</v>
          </cell>
          <cell r="E1159">
            <v>96.94</v>
          </cell>
        </row>
        <row r="1160">
          <cell r="A1160">
            <v>5006</v>
          </cell>
          <cell r="B1160" t="str">
            <v>Canal de agua lluvias 30x40 Hormigón simple de 210 Kg/cm2 (evacuación AA.LL.) con rejilla</v>
          </cell>
          <cell r="C1160" t="str">
            <v>m</v>
          </cell>
          <cell r="D1160">
            <v>1</v>
          </cell>
          <cell r="E1160">
            <v>49.47</v>
          </cell>
        </row>
        <row r="1161">
          <cell r="A1161">
            <v>5007</v>
          </cell>
          <cell r="B1161" t="str">
            <v>Canalón de tol pintado 10x30x10</v>
          </cell>
          <cell r="C1161" t="str">
            <v>m</v>
          </cell>
          <cell r="D1161">
            <v>1</v>
          </cell>
          <cell r="E1161">
            <v>20.68</v>
          </cell>
        </row>
        <row r="1162">
          <cell r="A1162">
            <v>5008</v>
          </cell>
          <cell r="B1162" t="str">
            <v>Canastilla de aluminio</v>
          </cell>
          <cell r="C1162" t="str">
            <v>m</v>
          </cell>
          <cell r="D1162">
            <v>1</v>
          </cell>
          <cell r="E1162">
            <v>9.2100000000000009</v>
          </cell>
        </row>
        <row r="1163">
          <cell r="A1163">
            <v>5009</v>
          </cell>
          <cell r="B1163" t="str">
            <v>Codo PVC de desagüe 4" x  90º</v>
          </cell>
          <cell r="C1163" t="str">
            <v>u</v>
          </cell>
          <cell r="D1163">
            <v>1</v>
          </cell>
          <cell r="E1163">
            <v>4.62</v>
          </cell>
        </row>
        <row r="1164">
          <cell r="A1164">
            <v>5010</v>
          </cell>
          <cell r="B1164" t="str">
            <v>Bajantes  de tubería PVC tipo B de 200 mm</v>
          </cell>
          <cell r="C1164" t="str">
            <v>m</v>
          </cell>
          <cell r="D1164">
            <v>1</v>
          </cell>
          <cell r="E1164">
            <v>25.85</v>
          </cell>
        </row>
        <row r="1165">
          <cell r="A1165">
            <v>5011</v>
          </cell>
          <cell r="B1165" t="str">
            <v>Bajantes  de tubería PVC tipo B de 50 mm</v>
          </cell>
          <cell r="C1165" t="str">
            <v>m</v>
          </cell>
          <cell r="D1165">
            <v>1</v>
          </cell>
          <cell r="E1165">
            <v>6.24</v>
          </cell>
        </row>
        <row r="1166">
          <cell r="A1166">
            <v>5012</v>
          </cell>
          <cell r="B1166" t="str">
            <v>Bajantes  de tubería PVC tipo B de 75 mm</v>
          </cell>
          <cell r="C1166" t="str">
            <v>m</v>
          </cell>
          <cell r="D1166">
            <v>1</v>
          </cell>
          <cell r="E1166">
            <v>9.09</v>
          </cell>
        </row>
        <row r="1167">
          <cell r="A1167">
            <v>5013</v>
          </cell>
          <cell r="B1167" t="str">
            <v>Columna de ventilación PVC TIPO A 110 mm</v>
          </cell>
          <cell r="C1167" t="str">
            <v>m</v>
          </cell>
          <cell r="D1167">
            <v>1</v>
          </cell>
          <cell r="E1167">
            <v>10.7</v>
          </cell>
        </row>
        <row r="1168">
          <cell r="A1168">
            <v>5014</v>
          </cell>
          <cell r="B1168" t="str">
            <v>Columna de ventilación PVC TIPO A 50 mm</v>
          </cell>
          <cell r="C1168" t="str">
            <v>m</v>
          </cell>
          <cell r="D1168">
            <v>1</v>
          </cell>
          <cell r="E1168">
            <v>6.17</v>
          </cell>
        </row>
        <row r="1169">
          <cell r="A1169">
            <v>5015</v>
          </cell>
          <cell r="B1169" t="str">
            <v>Columna de ventilación PVC TIPO A 75 mm</v>
          </cell>
          <cell r="C1169" t="str">
            <v>m</v>
          </cell>
          <cell r="D1169">
            <v>1</v>
          </cell>
          <cell r="E1169">
            <v>7.83</v>
          </cell>
        </row>
        <row r="1170">
          <cell r="A1170">
            <v>5016</v>
          </cell>
          <cell r="B1170" t="str">
            <v>Desagües  PVC 110mm tipo B (incluye accesorios)</v>
          </cell>
          <cell r="C1170" t="str">
            <v>pto</v>
          </cell>
          <cell r="D1170">
            <v>1</v>
          </cell>
          <cell r="E1170">
            <v>22.79</v>
          </cell>
        </row>
        <row r="1171">
          <cell r="A1171">
            <v>5017</v>
          </cell>
          <cell r="B1171" t="str">
            <v>Desagües PVC 160 mm. Tipo B (Incluye accesorios)</v>
          </cell>
          <cell r="C1171" t="str">
            <v>pto</v>
          </cell>
          <cell r="D1171">
            <v>1</v>
          </cell>
          <cell r="E1171">
            <v>34.28</v>
          </cell>
        </row>
        <row r="1172">
          <cell r="A1172">
            <v>5018</v>
          </cell>
          <cell r="B1172" t="str">
            <v>Desagües PVC 50 mm. Tipo B(Incluye accesorios)</v>
          </cell>
          <cell r="C1172" t="str">
            <v>pto</v>
          </cell>
          <cell r="D1172">
            <v>1</v>
          </cell>
          <cell r="E1172">
            <v>14.98</v>
          </cell>
        </row>
        <row r="1173">
          <cell r="A1173">
            <v>5019</v>
          </cell>
          <cell r="B1173" t="str">
            <v>Desagües PVC 75 mm. Tipo B (Incluye accesorios)</v>
          </cell>
          <cell r="C1173" t="str">
            <v>pto</v>
          </cell>
          <cell r="D1173">
            <v>1</v>
          </cell>
          <cell r="E1173">
            <v>19.95</v>
          </cell>
        </row>
        <row r="1174">
          <cell r="A1174">
            <v>5020</v>
          </cell>
          <cell r="B1174" t="str">
            <v>Sistema de osmosis inversa Cap.10000 GPD</v>
          </cell>
          <cell r="C1174" t="str">
            <v>u</v>
          </cell>
          <cell r="D1174">
            <v>1</v>
          </cell>
          <cell r="E1174">
            <v>13798.09</v>
          </cell>
        </row>
        <row r="1175">
          <cell r="A1175">
            <v>5021</v>
          </cell>
          <cell r="B1175" t="str">
            <v>Sistema turbo depurador Cap. 10m3/día</v>
          </cell>
          <cell r="C1175" t="str">
            <v>u</v>
          </cell>
          <cell r="D1175">
            <v>1</v>
          </cell>
          <cell r="E1175">
            <v>30704.09</v>
          </cell>
        </row>
        <row r="1176">
          <cell r="A1176">
            <v>5022</v>
          </cell>
          <cell r="B1176" t="str">
            <v>Planta tratamiento de Agua residuales domesticas por sistema aeróbico rotativo cap. 10m3/día</v>
          </cell>
          <cell r="C1176" t="str">
            <v>u</v>
          </cell>
          <cell r="D1176">
            <v>1</v>
          </cell>
          <cell r="E1176">
            <v>18198.37</v>
          </cell>
        </row>
        <row r="1177">
          <cell r="A1177">
            <v>5023</v>
          </cell>
          <cell r="B1177" t="str">
            <v>Pozo de Revisión h=0,80-2m</v>
          </cell>
          <cell r="C1177" t="str">
            <v>u</v>
          </cell>
          <cell r="D1177">
            <v>1</v>
          </cell>
          <cell r="E1177">
            <v>530.63</v>
          </cell>
        </row>
        <row r="1178">
          <cell r="A1178">
            <v>5024</v>
          </cell>
          <cell r="B1178" t="str">
            <v>Pozo de Revisión h=2-4m</v>
          </cell>
          <cell r="C1178" t="str">
            <v>u</v>
          </cell>
          <cell r="D1178">
            <v>1</v>
          </cell>
          <cell r="E1178">
            <v>774.74</v>
          </cell>
        </row>
        <row r="1179">
          <cell r="A1179">
            <v>5025</v>
          </cell>
          <cell r="B1179" t="str">
            <v>Pozo de Revisión h=4-6m</v>
          </cell>
          <cell r="C1179" t="str">
            <v>u</v>
          </cell>
          <cell r="D1179">
            <v>1</v>
          </cell>
          <cell r="E1179">
            <v>1279.8499999999999</v>
          </cell>
        </row>
        <row r="1180">
          <cell r="A1180">
            <v>5026</v>
          </cell>
          <cell r="B1180" t="str">
            <v>Pozo de Revisión h=6-8m</v>
          </cell>
          <cell r="C1180" t="str">
            <v>u</v>
          </cell>
          <cell r="D1180">
            <v>1</v>
          </cell>
        </row>
        <row r="1181">
          <cell r="A1181">
            <v>5027</v>
          </cell>
          <cell r="B1181" t="str">
            <v>Planta tratamiento de Agua residuales domesticas por sistema aeróbico rotativo cap. 30m3/día</v>
          </cell>
          <cell r="C1181" t="str">
            <v>u</v>
          </cell>
          <cell r="D1181">
            <v>1</v>
          </cell>
          <cell r="E1181">
            <v>35119.74</v>
          </cell>
        </row>
        <row r="1182">
          <cell r="A1182">
            <v>5028</v>
          </cell>
          <cell r="B1182" t="str">
            <v>Planta tratamiento de Agua residuales domesticas por sistema aeróbico rotativo cap. 20m3/día</v>
          </cell>
          <cell r="C1182" t="str">
            <v>u</v>
          </cell>
          <cell r="D1182">
            <v>1</v>
          </cell>
          <cell r="E1182">
            <v>29335.47</v>
          </cell>
        </row>
        <row r="1183">
          <cell r="A1183">
            <v>5029</v>
          </cell>
          <cell r="B1183" t="str">
            <v>Siamesa 4" x2 1/2" x2 1/2"</v>
          </cell>
          <cell r="C1183" t="str">
            <v>u</v>
          </cell>
          <cell r="D1183">
            <v>1</v>
          </cell>
        </row>
        <row r="1184">
          <cell r="A1184">
            <v>5030</v>
          </cell>
          <cell r="B1184" t="str">
            <v>Sumidero de piso de 6" incluye rejilla</v>
          </cell>
          <cell r="C1184" t="str">
            <v>u</v>
          </cell>
          <cell r="D1184">
            <v>1</v>
          </cell>
          <cell r="E1184">
            <v>64.760000000000005</v>
          </cell>
        </row>
        <row r="1185">
          <cell r="A1185">
            <v>5031</v>
          </cell>
          <cell r="B1185" t="str">
            <v>Sumidero de piso de 2" incluye rejilla</v>
          </cell>
          <cell r="C1185" t="str">
            <v>u</v>
          </cell>
          <cell r="D1185">
            <v>1</v>
          </cell>
          <cell r="E1185">
            <v>12.04</v>
          </cell>
        </row>
        <row r="1186">
          <cell r="A1186">
            <v>5032</v>
          </cell>
          <cell r="B1186" t="str">
            <v>Sumidero de piso de 3" incluye rejilla</v>
          </cell>
          <cell r="C1186" t="str">
            <v>u</v>
          </cell>
          <cell r="D1186">
            <v>1</v>
          </cell>
          <cell r="E1186">
            <v>13.03</v>
          </cell>
        </row>
        <row r="1187">
          <cell r="A1187">
            <v>5033</v>
          </cell>
          <cell r="B1187" t="str">
            <v>Sumidero de piso de 4" incluye rejilla</v>
          </cell>
          <cell r="C1187" t="str">
            <v>u</v>
          </cell>
          <cell r="D1187">
            <v>1</v>
          </cell>
          <cell r="E1187">
            <v>16.27</v>
          </cell>
        </row>
        <row r="1188">
          <cell r="A1188">
            <v>5034</v>
          </cell>
          <cell r="B1188" t="str">
            <v>Sumidero de calzada (incluye rejilla de H:F)</v>
          </cell>
          <cell r="C1188" t="str">
            <v>u</v>
          </cell>
          <cell r="D1188">
            <v>1</v>
          </cell>
          <cell r="E1188">
            <v>236.38</v>
          </cell>
        </row>
        <row r="1189">
          <cell r="A1189">
            <v>5035</v>
          </cell>
          <cell r="B1189" t="str">
            <v>Cajas de AA.SS de 60x60 H= 0,90-2,00m con tapa cerco metálico</v>
          </cell>
          <cell r="C1189" t="str">
            <v>u</v>
          </cell>
          <cell r="D1189">
            <v>1</v>
          </cell>
          <cell r="E1189">
            <v>294.33</v>
          </cell>
        </row>
        <row r="1190">
          <cell r="A1190">
            <v>5036</v>
          </cell>
          <cell r="B1190" t="str">
            <v>Cajas de AA.SS de 100x50 H= 0,90-2,00m con tapa cerco metálico</v>
          </cell>
          <cell r="C1190" t="str">
            <v>u</v>
          </cell>
          <cell r="D1190">
            <v>1</v>
          </cell>
          <cell r="E1190">
            <v>311.27999999999997</v>
          </cell>
        </row>
        <row r="1191">
          <cell r="A1191">
            <v>5037</v>
          </cell>
          <cell r="B1191" t="str">
            <v>Cajas de AA.SS de 0,8x0,65 H= 0,90-2,00m con tapa cerco metálico</v>
          </cell>
          <cell r="C1191" t="str">
            <v>u</v>
          </cell>
          <cell r="D1191">
            <v>1</v>
          </cell>
          <cell r="E1191">
            <v>306.24</v>
          </cell>
        </row>
        <row r="1192">
          <cell r="A1192">
            <v>5038</v>
          </cell>
          <cell r="B1192" t="str">
            <v>Cajas de AA.SS de 0,8x0,80 H= 0,90-2,00m con tapa cerco metálico</v>
          </cell>
          <cell r="C1192" t="str">
            <v>u</v>
          </cell>
          <cell r="D1192">
            <v>1</v>
          </cell>
          <cell r="E1192">
            <v>318.27</v>
          </cell>
        </row>
        <row r="1193">
          <cell r="A1193">
            <v>5039</v>
          </cell>
          <cell r="B1193" t="str">
            <v>Caja de revisión tipo C1</v>
          </cell>
          <cell r="C1193" t="str">
            <v>u</v>
          </cell>
          <cell r="D1193">
            <v>1</v>
          </cell>
          <cell r="E1193">
            <v>491.74</v>
          </cell>
        </row>
        <row r="1194">
          <cell r="A1194">
            <v>5040</v>
          </cell>
          <cell r="B1194" t="str">
            <v>Caja de revisión tipo C2</v>
          </cell>
          <cell r="C1194" t="str">
            <v>u</v>
          </cell>
          <cell r="D1194">
            <v>1</v>
          </cell>
          <cell r="E1194">
            <v>227.27</v>
          </cell>
        </row>
        <row r="1195">
          <cell r="A1195">
            <v>5041</v>
          </cell>
          <cell r="B1195" t="str">
            <v>Trampa para grasas 1,20*0,80</v>
          </cell>
          <cell r="C1195" t="str">
            <v>u</v>
          </cell>
          <cell r="D1195">
            <v>1</v>
          </cell>
          <cell r="E1195">
            <v>175.21</v>
          </cell>
        </row>
        <row r="1196">
          <cell r="A1196">
            <v>5042</v>
          </cell>
          <cell r="B1196" t="str">
            <v>Trampa para grasas cribado y válvulas (C3-C4-C5)</v>
          </cell>
          <cell r="C1196" t="str">
            <v>u</v>
          </cell>
          <cell r="D1196">
            <v>1</v>
          </cell>
          <cell r="E1196">
            <v>1171.8800000000001</v>
          </cell>
        </row>
        <row r="1197">
          <cell r="A1197">
            <v>5043</v>
          </cell>
          <cell r="B1197" t="str">
            <v xml:space="preserve">Rejilla para  cribado </v>
          </cell>
          <cell r="C1197" t="str">
            <v>u</v>
          </cell>
          <cell r="D1197">
            <v>1</v>
          </cell>
          <cell r="E1197">
            <v>100.94</v>
          </cell>
        </row>
        <row r="1198">
          <cell r="A1198">
            <v>5044</v>
          </cell>
          <cell r="B1198" t="str">
            <v xml:space="preserve">Trampa de tenso activos </v>
          </cell>
          <cell r="C1198" t="str">
            <v>u</v>
          </cell>
          <cell r="D1198">
            <v>1</v>
          </cell>
          <cell r="E1198">
            <v>378.99</v>
          </cell>
        </row>
        <row r="1199">
          <cell r="A1199">
            <v>5045</v>
          </cell>
          <cell r="B1199" t="str">
            <v>Caja de bioseguridad UCI-Quirófanos y Laboratorios</v>
          </cell>
          <cell r="C1199" t="str">
            <v>u</v>
          </cell>
          <cell r="D1199">
            <v>1</v>
          </cell>
          <cell r="E1199">
            <v>420.73</v>
          </cell>
        </row>
        <row r="1200">
          <cell r="A1200">
            <v>5046</v>
          </cell>
          <cell r="B1200" t="str">
            <v xml:space="preserve">Trampa de grasas para cocinas </v>
          </cell>
          <cell r="C1200" t="str">
            <v>u</v>
          </cell>
          <cell r="D1200">
            <v>1</v>
          </cell>
          <cell r="E1200">
            <v>206.78</v>
          </cell>
        </row>
        <row r="1201">
          <cell r="A1201">
            <v>5047</v>
          </cell>
          <cell r="B1201" t="str">
            <v>Tubería de 250 de PVC tipo B</v>
          </cell>
          <cell r="C1201" t="str">
            <v>m</v>
          </cell>
          <cell r="D1201">
            <v>1</v>
          </cell>
          <cell r="E1201">
            <v>40.97</v>
          </cell>
        </row>
        <row r="1202">
          <cell r="A1202">
            <v>5048</v>
          </cell>
          <cell r="B1202" t="str">
            <v xml:space="preserve">Tubería de 110 mm PVC tipo B </v>
          </cell>
          <cell r="C1202" t="str">
            <v>m</v>
          </cell>
          <cell r="D1202">
            <v>1</v>
          </cell>
          <cell r="E1202">
            <v>6.77</v>
          </cell>
        </row>
        <row r="1203">
          <cell r="A1203">
            <v>5049</v>
          </cell>
          <cell r="B1203" t="str">
            <v>Tubería de 160 de PVC tipo B</v>
          </cell>
          <cell r="C1203" t="str">
            <v>m</v>
          </cell>
          <cell r="D1203">
            <v>1</v>
          </cell>
          <cell r="E1203">
            <v>15.52</v>
          </cell>
        </row>
        <row r="1204">
          <cell r="A1204">
            <v>5050</v>
          </cell>
          <cell r="B1204" t="str">
            <v>Tubería de 315 de PVC tipo B</v>
          </cell>
          <cell r="C1204" t="str">
            <v>m</v>
          </cell>
          <cell r="D1204">
            <v>1</v>
          </cell>
          <cell r="E1204">
            <v>69.94</v>
          </cell>
        </row>
        <row r="1205">
          <cell r="A1205">
            <v>5051</v>
          </cell>
          <cell r="B1205" t="str">
            <v>Tubería de 400 de PVC tipo B</v>
          </cell>
          <cell r="C1205" t="str">
            <v>m</v>
          </cell>
          <cell r="D1205">
            <v>1</v>
          </cell>
          <cell r="E1205">
            <v>121.59</v>
          </cell>
        </row>
        <row r="1206">
          <cell r="A1206">
            <v>5052</v>
          </cell>
          <cell r="B1206" t="str">
            <v>Tubería de 75 de PVC tipo B</v>
          </cell>
          <cell r="C1206" t="str">
            <v>m</v>
          </cell>
          <cell r="D1206">
            <v>1</v>
          </cell>
          <cell r="E1206">
            <v>7.88</v>
          </cell>
        </row>
        <row r="1207">
          <cell r="A1207">
            <v>5053</v>
          </cell>
          <cell r="B1207" t="str">
            <v>Tubería de 200 de PVC tipo B</v>
          </cell>
          <cell r="C1207" t="str">
            <v>m</v>
          </cell>
          <cell r="D1207">
            <v>1</v>
          </cell>
          <cell r="E1207">
            <v>18.04</v>
          </cell>
        </row>
        <row r="1208">
          <cell r="A1208">
            <v>5054</v>
          </cell>
          <cell r="B1208" t="str">
            <v>Tubería de 50mm de PVC tipo B</v>
          </cell>
          <cell r="C1208" t="str">
            <v>m</v>
          </cell>
          <cell r="D1208">
            <v>1</v>
          </cell>
          <cell r="E1208">
            <v>4.2300000000000004</v>
          </cell>
        </row>
        <row r="1209">
          <cell r="A1209">
            <v>5055</v>
          </cell>
          <cell r="B1209" t="str">
            <v xml:space="preserve">Tubería Novafort serie 5 175mmx6m </v>
          </cell>
          <cell r="C1209" t="str">
            <v>m</v>
          </cell>
          <cell r="D1209">
            <v>1</v>
          </cell>
          <cell r="E1209">
            <v>11.71</v>
          </cell>
        </row>
        <row r="1210">
          <cell r="A1210">
            <v>5056</v>
          </cell>
          <cell r="B1210" t="str">
            <v xml:space="preserve">Tubería Novafort serie 5 160mmx6m </v>
          </cell>
          <cell r="C1210" t="str">
            <v>m</v>
          </cell>
          <cell r="D1210">
            <v>1</v>
          </cell>
          <cell r="E1210">
            <v>11.61</v>
          </cell>
        </row>
        <row r="1211">
          <cell r="A1211">
            <v>5057</v>
          </cell>
          <cell r="B1211" t="str">
            <v xml:space="preserve">Tubería Novafort serie 6 200mmx6m </v>
          </cell>
          <cell r="C1211" t="str">
            <v>m</v>
          </cell>
          <cell r="D1211">
            <v>1</v>
          </cell>
          <cell r="E1211">
            <v>17.29</v>
          </cell>
        </row>
        <row r="1212">
          <cell r="A1212">
            <v>5058</v>
          </cell>
          <cell r="B1212" t="str">
            <v>Tubería plástica de alcantarillado GRANDES DIAMETROS serie 5,540 mm.</v>
          </cell>
          <cell r="C1212" t="str">
            <v>m</v>
          </cell>
          <cell r="D1212">
            <v>1</v>
          </cell>
        </row>
        <row r="1213">
          <cell r="A1213">
            <v>5059</v>
          </cell>
          <cell r="B1213" t="str">
            <v>Tubería Novafort GRANDES DIAMETROS serie 5,650 mm.</v>
          </cell>
          <cell r="C1213" t="str">
            <v>m</v>
          </cell>
          <cell r="D1213">
            <v>1</v>
          </cell>
        </row>
        <row r="1214">
          <cell r="A1214">
            <v>5060</v>
          </cell>
          <cell r="B1214" t="str">
            <v>Tubería Novafort GRANDES DIAMETROS serie 5,750 mm.</v>
          </cell>
          <cell r="C1214" t="str">
            <v>m</v>
          </cell>
          <cell r="D1214">
            <v>1</v>
          </cell>
        </row>
        <row r="1215">
          <cell r="A1215">
            <v>5061</v>
          </cell>
          <cell r="B1215" t="str">
            <v>Tubería plástica de alcantarillado GRANDES DIAMETROS serie 5,540 mm.</v>
          </cell>
          <cell r="C1215" t="str">
            <v>m</v>
          </cell>
          <cell r="D1215">
            <v>1</v>
          </cell>
        </row>
        <row r="1216">
          <cell r="A1216">
            <v>5062</v>
          </cell>
          <cell r="B1216" t="str">
            <v>Tubería Novafort GRANDES DIAMETROS serie 5,650 mm.</v>
          </cell>
          <cell r="C1216" t="str">
            <v>m</v>
          </cell>
          <cell r="D1216">
            <v>1</v>
          </cell>
        </row>
        <row r="1217">
          <cell r="A1217">
            <v>5063</v>
          </cell>
          <cell r="B1217" t="str">
            <v>Tubería estructurada de pared interna lisa serie 6 690 mm.</v>
          </cell>
          <cell r="C1217" t="str">
            <v>m</v>
          </cell>
          <cell r="D1217">
            <v>1</v>
          </cell>
        </row>
        <row r="1218">
          <cell r="A1218">
            <v>5064</v>
          </cell>
          <cell r="B1218" t="str">
            <v>Tubería estructurada de pared interna lisa serie 6 540 mm.</v>
          </cell>
          <cell r="C1218" t="str">
            <v>m</v>
          </cell>
          <cell r="D1218">
            <v>1</v>
          </cell>
          <cell r="E1218">
            <v>73.069999999999993</v>
          </cell>
        </row>
        <row r="1219">
          <cell r="A1219">
            <v>5065</v>
          </cell>
          <cell r="B1219" t="str">
            <v>Tubería estructurada de pared interna lisa serie 6 110 mm.</v>
          </cell>
          <cell r="C1219" t="str">
            <v>m</v>
          </cell>
          <cell r="D1219">
            <v>1</v>
          </cell>
          <cell r="E1219">
            <v>5.77</v>
          </cell>
        </row>
        <row r="1220">
          <cell r="A1220">
            <v>5066</v>
          </cell>
          <cell r="B1220" t="str">
            <v>Tubería estructurada de pared interna lisa serie 6 160 mm.</v>
          </cell>
          <cell r="C1220" t="str">
            <v>m</v>
          </cell>
          <cell r="D1220">
            <v>1</v>
          </cell>
          <cell r="E1220">
            <v>10.78</v>
          </cell>
        </row>
        <row r="1221">
          <cell r="A1221">
            <v>5067</v>
          </cell>
          <cell r="B1221" t="str">
            <v>Tubería estructurada de pared interna lisa serie 6 200 mm.</v>
          </cell>
          <cell r="C1221" t="str">
            <v>m</v>
          </cell>
          <cell r="D1221">
            <v>1</v>
          </cell>
          <cell r="E1221">
            <v>17.850000000000001</v>
          </cell>
        </row>
        <row r="1222">
          <cell r="A1222">
            <v>5068</v>
          </cell>
          <cell r="B1222" t="str">
            <v>Tubería estructurada de pared interna lisa serie 6 250 mm.</v>
          </cell>
          <cell r="C1222" t="str">
            <v>m</v>
          </cell>
          <cell r="D1222">
            <v>1</v>
          </cell>
          <cell r="E1222">
            <v>20.07</v>
          </cell>
        </row>
        <row r="1223">
          <cell r="A1223">
            <v>5069</v>
          </cell>
          <cell r="B1223" t="str">
            <v>Tubería estructurada de pared interna lisa serie 6 315 mm.</v>
          </cell>
          <cell r="C1223" t="str">
            <v>m</v>
          </cell>
          <cell r="D1223">
            <v>1</v>
          </cell>
          <cell r="E1223">
            <v>30.58</v>
          </cell>
        </row>
        <row r="1224">
          <cell r="A1224">
            <v>5070</v>
          </cell>
          <cell r="B1224" t="str">
            <v>Tubería estructurada de pared interna lisa serie 6 400 mm.</v>
          </cell>
          <cell r="C1224" t="str">
            <v>m</v>
          </cell>
          <cell r="D1224">
            <v>1</v>
          </cell>
          <cell r="E1224">
            <v>49.8</v>
          </cell>
        </row>
        <row r="1225">
          <cell r="A1225">
            <v>5071</v>
          </cell>
          <cell r="B1225" t="str">
            <v>Tubería novaloc 1035 mm S2</v>
          </cell>
          <cell r="C1225" t="str">
            <v>m</v>
          </cell>
          <cell r="D1225">
            <v>1</v>
          </cell>
          <cell r="E1225">
            <v>257.58</v>
          </cell>
        </row>
        <row r="1226">
          <cell r="A1226">
            <v>5072</v>
          </cell>
          <cell r="B1226" t="str">
            <v>Tubería novaloc 1035 mm S3</v>
          </cell>
          <cell r="C1226" t="str">
            <v>m</v>
          </cell>
          <cell r="D1226">
            <v>1</v>
          </cell>
          <cell r="E1226">
            <v>353.41</v>
          </cell>
        </row>
        <row r="1227">
          <cell r="A1227">
            <v>5073</v>
          </cell>
          <cell r="B1227" t="str">
            <v>Tubería novaloc 1150 mm S3</v>
          </cell>
          <cell r="C1227" t="str">
            <v>m</v>
          </cell>
          <cell r="D1227">
            <v>1</v>
          </cell>
          <cell r="E1227">
            <v>384.72</v>
          </cell>
        </row>
        <row r="1228">
          <cell r="A1228">
            <v>5074</v>
          </cell>
          <cell r="B1228" t="str">
            <v>Tubería novaloc 1245 mm S2</v>
          </cell>
          <cell r="C1228" t="str">
            <v>m</v>
          </cell>
          <cell r="D1228">
            <v>1</v>
          </cell>
          <cell r="E1228">
            <v>395.87</v>
          </cell>
        </row>
        <row r="1229">
          <cell r="A1229">
            <v>5075</v>
          </cell>
          <cell r="B1229" t="str">
            <v>Tubería novaloc 1345 mm S2</v>
          </cell>
          <cell r="C1229" t="str">
            <v>m</v>
          </cell>
          <cell r="D1229">
            <v>1</v>
          </cell>
          <cell r="E1229">
            <v>469.18</v>
          </cell>
        </row>
        <row r="1230">
          <cell r="A1230">
            <v>5076</v>
          </cell>
          <cell r="B1230" t="str">
            <v>Tubería novaloc 1545 mm S1</v>
          </cell>
          <cell r="C1230" t="str">
            <v>m</v>
          </cell>
          <cell r="D1230">
            <v>1</v>
          </cell>
          <cell r="E1230">
            <v>347.39</v>
          </cell>
        </row>
        <row r="1231">
          <cell r="A1231">
            <v>5077</v>
          </cell>
          <cell r="B1231" t="str">
            <v>Tubería novaloc 450/475 mm S3</v>
          </cell>
          <cell r="C1231" t="str">
            <v>m</v>
          </cell>
          <cell r="D1231">
            <v>1</v>
          </cell>
        </row>
        <row r="1232">
          <cell r="A1232">
            <v>5078</v>
          </cell>
          <cell r="B1232" t="str">
            <v>Tubería novaloc 525 mm S3</v>
          </cell>
          <cell r="C1232" t="str">
            <v>m</v>
          </cell>
          <cell r="D1232">
            <v>1</v>
          </cell>
          <cell r="E1232">
            <v>15.58</v>
          </cell>
        </row>
        <row r="1233">
          <cell r="A1233">
            <v>5079</v>
          </cell>
          <cell r="B1233" t="str">
            <v>Tubería novaloc 575 mm S3</v>
          </cell>
          <cell r="C1233" t="str">
            <v>m</v>
          </cell>
          <cell r="D1233">
            <v>1</v>
          </cell>
          <cell r="E1233">
            <v>17.57</v>
          </cell>
        </row>
        <row r="1234">
          <cell r="A1234">
            <v>5080</v>
          </cell>
          <cell r="B1234" t="str">
            <v>Tubería novaloc 640 mm S2</v>
          </cell>
          <cell r="C1234" t="str">
            <v>m</v>
          </cell>
          <cell r="D1234">
            <v>1</v>
          </cell>
          <cell r="E1234">
            <v>20.71</v>
          </cell>
        </row>
        <row r="1235">
          <cell r="A1235">
            <v>5081</v>
          </cell>
          <cell r="B1235" t="str">
            <v>Tubería novaloc 640 mm S4</v>
          </cell>
          <cell r="C1235" t="str">
            <v>m</v>
          </cell>
          <cell r="D1235">
            <v>1</v>
          </cell>
          <cell r="E1235">
            <v>25.18</v>
          </cell>
        </row>
        <row r="1236">
          <cell r="A1236">
            <v>5082</v>
          </cell>
          <cell r="B1236" t="str">
            <v>Tubería novaloc 670 mm S2</v>
          </cell>
          <cell r="C1236" t="str">
            <v>m</v>
          </cell>
          <cell r="D1236">
            <v>1</v>
          </cell>
          <cell r="E1236">
            <v>22.68</v>
          </cell>
        </row>
        <row r="1237">
          <cell r="A1237">
            <v>5083</v>
          </cell>
          <cell r="B1237" t="str">
            <v>Tubería novaloc 690 mm S3</v>
          </cell>
          <cell r="C1237" t="str">
            <v>m</v>
          </cell>
          <cell r="D1237">
            <v>1</v>
          </cell>
          <cell r="E1237">
            <v>27.45</v>
          </cell>
        </row>
        <row r="1238">
          <cell r="A1238">
            <v>5084</v>
          </cell>
          <cell r="B1238" t="str">
            <v>Tubería novaloc 730 mm S2</v>
          </cell>
          <cell r="C1238" t="str">
            <v>m</v>
          </cell>
          <cell r="D1238">
            <v>1</v>
          </cell>
          <cell r="E1238">
            <v>27.1</v>
          </cell>
        </row>
        <row r="1239">
          <cell r="A1239">
            <v>5085</v>
          </cell>
          <cell r="B1239" t="str">
            <v>Tubería novaloc 730 mm S3</v>
          </cell>
          <cell r="C1239" t="str">
            <v>m</v>
          </cell>
          <cell r="D1239">
            <v>1</v>
          </cell>
          <cell r="E1239">
            <v>31.18</v>
          </cell>
        </row>
        <row r="1240">
          <cell r="A1240">
            <v>5086</v>
          </cell>
          <cell r="B1240" t="str">
            <v>Tubería novaloc 790 mm S3</v>
          </cell>
          <cell r="C1240" t="str">
            <v>m</v>
          </cell>
          <cell r="D1240">
            <v>1</v>
          </cell>
          <cell r="E1240">
            <v>33.85</v>
          </cell>
        </row>
        <row r="1241">
          <cell r="A1241">
            <v>5087</v>
          </cell>
          <cell r="B1241" t="str">
            <v>Tubería novaloc 840 mm S3</v>
          </cell>
          <cell r="C1241" t="str">
            <v>m</v>
          </cell>
          <cell r="D1241">
            <v>1</v>
          </cell>
          <cell r="E1241">
            <v>36.46</v>
          </cell>
        </row>
        <row r="1242">
          <cell r="A1242">
            <v>5088</v>
          </cell>
          <cell r="B1242" t="str">
            <v>Tubería novaloc 940 mm S2</v>
          </cell>
          <cell r="C1242" t="str">
            <v>m</v>
          </cell>
          <cell r="D1242">
            <v>1</v>
          </cell>
          <cell r="E1242">
            <v>41.99</v>
          </cell>
        </row>
        <row r="1243">
          <cell r="A1243">
            <v>5089</v>
          </cell>
          <cell r="B1243" t="str">
            <v>Tubería novaloc 960 mm S3</v>
          </cell>
          <cell r="C1243" t="str">
            <v>m</v>
          </cell>
          <cell r="D1243">
            <v>1</v>
          </cell>
          <cell r="E1243">
            <v>54.28</v>
          </cell>
        </row>
        <row r="1244">
          <cell r="A1244">
            <v>5090</v>
          </cell>
          <cell r="B1244" t="str">
            <v xml:space="preserve">Tubería PVC ced. 40   D=2¨ </v>
          </cell>
          <cell r="C1244" t="str">
            <v>m</v>
          </cell>
          <cell r="D1244">
            <v>1</v>
          </cell>
        </row>
        <row r="1245">
          <cell r="A1245">
            <v>5091</v>
          </cell>
          <cell r="B1245" t="str">
            <v xml:space="preserve">Tubería PVC ced. 40   D=3¨ </v>
          </cell>
          <cell r="C1245" t="str">
            <v>m</v>
          </cell>
          <cell r="D1245">
            <v>1</v>
          </cell>
        </row>
        <row r="1246">
          <cell r="A1246">
            <v>5092</v>
          </cell>
          <cell r="B1246" t="str">
            <v xml:space="preserve">Tubería PVC ced. 40   D=4¨ </v>
          </cell>
          <cell r="C1246" t="str">
            <v>m</v>
          </cell>
          <cell r="D1246">
            <v>1</v>
          </cell>
        </row>
        <row r="1247">
          <cell r="A1247">
            <v>5093</v>
          </cell>
          <cell r="B1247" t="str">
            <v>Tubería PVC ced 40  D=6 ´´</v>
          </cell>
          <cell r="C1247" t="str">
            <v>m</v>
          </cell>
          <cell r="D1247">
            <v>1</v>
          </cell>
        </row>
        <row r="1248">
          <cell r="A1248">
            <v>5094</v>
          </cell>
          <cell r="B1248" t="str">
            <v>Tubería PVC para drenes 50mm</v>
          </cell>
          <cell r="C1248" t="str">
            <v>m</v>
          </cell>
          <cell r="D1248">
            <v>1</v>
          </cell>
        </row>
        <row r="1249">
          <cell r="A1249">
            <v>5095</v>
          </cell>
          <cell r="B1249" t="str">
            <v>Tubería PVC para drenes 110mm</v>
          </cell>
          <cell r="C1249" t="str">
            <v>m</v>
          </cell>
          <cell r="D1249">
            <v>1</v>
          </cell>
          <cell r="E1249">
            <v>4.76</v>
          </cell>
        </row>
        <row r="1250">
          <cell r="A1250">
            <v>5096</v>
          </cell>
          <cell r="B1250" t="str">
            <v>tubería PVC para drenes 160mm</v>
          </cell>
          <cell r="C1250" t="str">
            <v>m</v>
          </cell>
          <cell r="D1250">
            <v>1</v>
          </cell>
          <cell r="E1250">
            <v>8.89</v>
          </cell>
        </row>
        <row r="1251">
          <cell r="A1251">
            <v>5097</v>
          </cell>
          <cell r="B1251" t="str">
            <v>tubería PVC para drenes 200mm</v>
          </cell>
          <cell r="C1251" t="str">
            <v>m</v>
          </cell>
          <cell r="D1251">
            <v>1</v>
          </cell>
          <cell r="E1251">
            <v>12.6</v>
          </cell>
        </row>
        <row r="1252">
          <cell r="A1252">
            <v>5098</v>
          </cell>
          <cell r="B1252" t="str">
            <v>Tubería PVC tipo A 50 mm</v>
          </cell>
          <cell r="C1252" t="str">
            <v>m</v>
          </cell>
          <cell r="D1252">
            <v>1</v>
          </cell>
          <cell r="E1252">
            <v>2.91</v>
          </cell>
        </row>
        <row r="1253">
          <cell r="A1253">
            <v>5099</v>
          </cell>
          <cell r="B1253" t="str">
            <v>Tubería PVC tipo A 75 mm</v>
          </cell>
          <cell r="C1253" t="str">
            <v>m</v>
          </cell>
          <cell r="D1253">
            <v>1</v>
          </cell>
          <cell r="E1253">
            <v>4.92</v>
          </cell>
        </row>
        <row r="1254">
          <cell r="A1254">
            <v>5100</v>
          </cell>
          <cell r="B1254" t="str">
            <v>Tubo de cemento centrifugado 0.15 x 1 metro clase 2</v>
          </cell>
          <cell r="C1254" t="str">
            <v>u</v>
          </cell>
          <cell r="D1254">
            <v>1</v>
          </cell>
          <cell r="E1254">
            <v>7.57</v>
          </cell>
        </row>
        <row r="1255">
          <cell r="A1255">
            <v>5101</v>
          </cell>
          <cell r="B1255" t="str">
            <v>Tubo de cemento centrifugado 0.20 x 1 metro clase 2</v>
          </cell>
          <cell r="C1255" t="str">
            <v>u</v>
          </cell>
          <cell r="D1255">
            <v>1</v>
          </cell>
          <cell r="E1255">
            <v>9.7899999999999991</v>
          </cell>
        </row>
        <row r="1256">
          <cell r="A1256">
            <v>5102</v>
          </cell>
          <cell r="B1256" t="str">
            <v>Tubo de cemento centrifugado 0.25 x 1 metro clase 2</v>
          </cell>
          <cell r="C1256" t="str">
            <v>u</v>
          </cell>
          <cell r="D1256">
            <v>1</v>
          </cell>
          <cell r="E1256">
            <v>12.43</v>
          </cell>
        </row>
        <row r="1257">
          <cell r="A1257">
            <v>5103</v>
          </cell>
          <cell r="B1257" t="str">
            <v>Tubo de cemento centrifugado 0.30 x 1 metro clase 2</v>
          </cell>
          <cell r="C1257" t="str">
            <v>u</v>
          </cell>
          <cell r="D1257">
            <v>1</v>
          </cell>
          <cell r="E1257">
            <v>17.16</v>
          </cell>
        </row>
        <row r="1258">
          <cell r="A1258">
            <v>5104</v>
          </cell>
          <cell r="B1258" t="str">
            <v>Tubo de cemento centrifugado 0.40 x 1 metro clase 2</v>
          </cell>
          <cell r="C1258" t="str">
            <v>u</v>
          </cell>
          <cell r="D1258">
            <v>1</v>
          </cell>
          <cell r="E1258">
            <v>21.45</v>
          </cell>
        </row>
        <row r="1259">
          <cell r="A1259">
            <v>5105</v>
          </cell>
          <cell r="B1259" t="str">
            <v>Tubo de cemento centrifugado 0.45 x 1 metro clase 2</v>
          </cell>
          <cell r="C1259" t="str">
            <v>u</v>
          </cell>
          <cell r="D1259">
            <v>1</v>
          </cell>
        </row>
        <row r="1260">
          <cell r="A1260">
            <v>5106</v>
          </cell>
          <cell r="B1260" t="str">
            <v>Tubo de cemento centrifugado 0.50 x 1 metro clase 2</v>
          </cell>
          <cell r="C1260" t="str">
            <v>u</v>
          </cell>
          <cell r="D1260">
            <v>1</v>
          </cell>
        </row>
        <row r="1261">
          <cell r="A1261">
            <v>5107</v>
          </cell>
          <cell r="B1261" t="str">
            <v>Tubo H 15 R=10, r=7.50, e=2.50, long = 100 210 kg/cm2</v>
          </cell>
          <cell r="C1261" t="str">
            <v>u</v>
          </cell>
          <cell r="D1261">
            <v>1</v>
          </cell>
        </row>
        <row r="1262">
          <cell r="A1262">
            <v>5108</v>
          </cell>
          <cell r="B1262" t="str">
            <v>Tubo H 15 R=12.5, r=10.0, e=2.50, long = 100 210 kg/cm2</v>
          </cell>
          <cell r="C1262" t="str">
            <v>u</v>
          </cell>
          <cell r="D1262">
            <v>1</v>
          </cell>
        </row>
        <row r="1263">
          <cell r="A1263">
            <v>5109</v>
          </cell>
          <cell r="B1263" t="str">
            <v>Tubo H 25 R=15.5, r=12.50, e=3.00, long = 100 210 kg/cm2</v>
          </cell>
          <cell r="C1263" t="str">
            <v>u</v>
          </cell>
          <cell r="D1263">
            <v>1</v>
          </cell>
        </row>
        <row r="1264">
          <cell r="A1264">
            <v>5110</v>
          </cell>
          <cell r="B1264" t="str">
            <v>Tubo H 30 R=18.5, r=15.00, e=3.50, long = 100 210 kg/cm2</v>
          </cell>
          <cell r="C1264" t="str">
            <v>u</v>
          </cell>
          <cell r="D1264">
            <v>1</v>
          </cell>
        </row>
        <row r="1265">
          <cell r="A1265">
            <v>5111</v>
          </cell>
          <cell r="B1265" t="str">
            <v>Silla YEE PVC desagüe de 250x160mm</v>
          </cell>
          <cell r="C1265" t="str">
            <v>u</v>
          </cell>
          <cell r="D1265">
            <v>1</v>
          </cell>
          <cell r="E1265">
            <v>34.83</v>
          </cell>
        </row>
        <row r="1266">
          <cell r="A1266">
            <v>5112</v>
          </cell>
          <cell r="B1266" t="str">
            <v>Sumidero de H.S 0,40x0,25m con rejilla varilla ø14mm</v>
          </cell>
          <cell r="C1266" t="str">
            <v>u</v>
          </cell>
          <cell r="D1266">
            <v>1</v>
          </cell>
          <cell r="E1266">
            <v>77.92</v>
          </cell>
        </row>
        <row r="1267">
          <cell r="A1267">
            <v>5113</v>
          </cell>
          <cell r="B1267" t="str">
            <v>Silla TEE PVC desagüe de 160x110mm</v>
          </cell>
          <cell r="C1267" t="str">
            <v>u</v>
          </cell>
          <cell r="D1267">
            <v>1</v>
          </cell>
          <cell r="E1267">
            <v>12.89</v>
          </cell>
        </row>
        <row r="1268">
          <cell r="A1268">
            <v>5114</v>
          </cell>
          <cell r="B1268" t="str">
            <v>Silla TEE PVC desagüe de 200x110mm</v>
          </cell>
          <cell r="C1268" t="str">
            <v>u</v>
          </cell>
          <cell r="D1268">
            <v>1</v>
          </cell>
          <cell r="E1268">
            <v>14.01</v>
          </cell>
        </row>
        <row r="1269">
          <cell r="A1269">
            <v>5115</v>
          </cell>
          <cell r="B1269" t="str">
            <v>Canal de agua lluvias 60x50 Hormigón simple de 180 Kg/cm2 (evacuación AA.LL.) con rejilla</v>
          </cell>
          <cell r="C1269" t="str">
            <v>u</v>
          </cell>
          <cell r="D1269">
            <v>1</v>
          </cell>
          <cell r="E1269">
            <v>68.81</v>
          </cell>
        </row>
        <row r="1270">
          <cell r="A1270">
            <v>5116</v>
          </cell>
          <cell r="B1270" t="str">
            <v>Caja de revisión 10 x 10x15 cm, con tapa cerco metálico</v>
          </cell>
          <cell r="C1270" t="str">
            <v>u</v>
          </cell>
          <cell r="D1270">
            <v>1</v>
          </cell>
          <cell r="E1270">
            <v>15.16</v>
          </cell>
        </row>
        <row r="1271">
          <cell r="A1271">
            <v>5117</v>
          </cell>
          <cell r="B1271" t="str">
            <v>Silla TEE PVC desagüe de 200x160mm</v>
          </cell>
          <cell r="C1271" t="str">
            <v>u</v>
          </cell>
          <cell r="D1271">
            <v>1</v>
          </cell>
          <cell r="E1271">
            <v>19.62</v>
          </cell>
        </row>
        <row r="1272">
          <cell r="A1272">
            <v>5118</v>
          </cell>
          <cell r="B1272" t="str">
            <v>Limahoya canal de tol</v>
          </cell>
          <cell r="C1272" t="str">
            <v>m</v>
          </cell>
          <cell r="D1272">
            <v>1</v>
          </cell>
          <cell r="E1272">
            <v>13.31</v>
          </cell>
        </row>
        <row r="1273">
          <cell r="A1273">
            <v>5119</v>
          </cell>
          <cell r="B1273" t="str">
            <v>Caja de revisión 30 x 30 cm, con tapa metálica</v>
          </cell>
          <cell r="C1273" t="str">
            <v>u</v>
          </cell>
          <cell r="D1273">
            <v>1</v>
          </cell>
          <cell r="E1273">
            <v>51.02</v>
          </cell>
        </row>
        <row r="1274">
          <cell r="A1274">
            <v>5120</v>
          </cell>
          <cell r="B1274" t="str">
            <v xml:space="preserve">Caja metálica con tapa telefónica para interior </v>
          </cell>
          <cell r="C1274" t="str">
            <v>u</v>
          </cell>
          <cell r="D1274">
            <v>1</v>
          </cell>
          <cell r="E1274">
            <v>28.02</v>
          </cell>
        </row>
        <row r="1275">
          <cell r="A1275">
            <v>5121</v>
          </cell>
          <cell r="B1275" t="str">
            <v>Bajante aluminio (blan,neg, alum)</v>
          </cell>
          <cell r="C1275" t="str">
            <v>m</v>
          </cell>
          <cell r="D1275">
            <v>1</v>
          </cell>
          <cell r="E1275">
            <v>26.67</v>
          </cell>
        </row>
        <row r="1276">
          <cell r="A1276">
            <v>5122</v>
          </cell>
          <cell r="B1276" t="str">
            <v>Canal recolector de aguas lluvias Kanalum M 5", con caja</v>
          </cell>
          <cell r="C1276" t="str">
            <v>m</v>
          </cell>
          <cell r="D1276">
            <v>1</v>
          </cell>
          <cell r="E1276">
            <v>10.45</v>
          </cell>
        </row>
        <row r="1277">
          <cell r="A1277">
            <v>5123</v>
          </cell>
          <cell r="B1277" t="str">
            <v>Estructura de descarga</v>
          </cell>
          <cell r="C1277" t="str">
            <v>u</v>
          </cell>
          <cell r="D1277">
            <v>1</v>
          </cell>
          <cell r="E1277">
            <v>947.33</v>
          </cell>
        </row>
        <row r="1278">
          <cell r="A1278">
            <v>5124</v>
          </cell>
          <cell r="B1278" t="str">
            <v>Canal recolector de aguas lluvias PVC 4 "</v>
          </cell>
          <cell r="C1278" t="str">
            <v>m</v>
          </cell>
          <cell r="D1278">
            <v>1</v>
          </cell>
          <cell r="E1278">
            <v>12.47</v>
          </cell>
        </row>
        <row r="1279">
          <cell r="A1279">
            <v>5125</v>
          </cell>
          <cell r="B1279" t="str">
            <v>Biodigestor autolimpiable7000litros</v>
          </cell>
          <cell r="C1279" t="str">
            <v>u</v>
          </cell>
          <cell r="D1279">
            <v>1</v>
          </cell>
          <cell r="E1279">
            <v>9710.7199999999993</v>
          </cell>
        </row>
        <row r="1280">
          <cell r="A1280">
            <v>5126</v>
          </cell>
          <cell r="B1280" t="str">
            <v>Tee PVC 200mm</v>
          </cell>
          <cell r="C1280" t="str">
            <v>u</v>
          </cell>
          <cell r="D1280">
            <v>1</v>
          </cell>
          <cell r="E1280">
            <v>46.27</v>
          </cell>
        </row>
        <row r="1281">
          <cell r="A1281">
            <v>5127</v>
          </cell>
          <cell r="B1281" t="str">
            <v>Codo PVC de desagüe 8" x  90º</v>
          </cell>
          <cell r="C1281" t="str">
            <v>u</v>
          </cell>
          <cell r="D1281">
            <v>1</v>
          </cell>
          <cell r="E1281">
            <v>44.04</v>
          </cell>
        </row>
        <row r="1282">
          <cell r="A1282">
            <v>5128</v>
          </cell>
          <cell r="B1282" t="str">
            <v>Reducción PVC 200mm a 160mm</v>
          </cell>
          <cell r="C1282" t="str">
            <v>u</v>
          </cell>
          <cell r="D1282">
            <v>1</v>
          </cell>
          <cell r="E1282">
            <v>15.48</v>
          </cell>
        </row>
        <row r="1283">
          <cell r="A1283">
            <v>5129</v>
          </cell>
          <cell r="B1283" t="str">
            <v>Cruz PVC 160mm</v>
          </cell>
          <cell r="C1283" t="str">
            <v>u</v>
          </cell>
          <cell r="D1283">
            <v>1</v>
          </cell>
          <cell r="E1283">
            <v>53.82</v>
          </cell>
        </row>
        <row r="1284">
          <cell r="A1284">
            <v>5130</v>
          </cell>
          <cell r="B1284" t="str">
            <v>Tapón de 160mm PVC</v>
          </cell>
          <cell r="C1284" t="str">
            <v>u</v>
          </cell>
          <cell r="D1284">
            <v>1</v>
          </cell>
          <cell r="E1284">
            <v>7.44</v>
          </cell>
        </row>
        <row r="1285">
          <cell r="A1285">
            <v>5131</v>
          </cell>
          <cell r="B1285" t="str">
            <v>Chimenea de PVC-P 110mm L=50cm</v>
          </cell>
          <cell r="C1285" t="str">
            <v>u</v>
          </cell>
          <cell r="D1285">
            <v>1</v>
          </cell>
        </row>
        <row r="1286">
          <cell r="A1286">
            <v>5132</v>
          </cell>
          <cell r="B1286" t="str">
            <v>Reducción PVC 160mm a 110mm</v>
          </cell>
          <cell r="C1286" t="str">
            <v>u</v>
          </cell>
          <cell r="D1286">
            <v>1</v>
          </cell>
          <cell r="E1286">
            <v>11.19</v>
          </cell>
        </row>
        <row r="1287">
          <cell r="A1287">
            <v>5133</v>
          </cell>
          <cell r="B1287" t="str">
            <v>Tapa de H.Armado f´c=300kg/cm2 para pozos</v>
          </cell>
          <cell r="C1287" t="str">
            <v>u</v>
          </cell>
          <cell r="D1287">
            <v>1</v>
          </cell>
          <cell r="E1287">
            <v>75.42</v>
          </cell>
        </row>
        <row r="1288">
          <cell r="A1288">
            <v>5134</v>
          </cell>
          <cell r="B1288" t="str">
            <v>Pozo de hormigón armado C1 H&lt;3,5m según diseño</v>
          </cell>
          <cell r="C1288" t="str">
            <v>u</v>
          </cell>
          <cell r="D1288">
            <v>1</v>
          </cell>
          <cell r="E1288">
            <v>1100.0899999999999</v>
          </cell>
        </row>
        <row r="1289">
          <cell r="A1289">
            <v>5135</v>
          </cell>
          <cell r="B1289" t="str">
            <v>Pozo de hormigón armado C2 H&lt;5m según diseño</v>
          </cell>
          <cell r="C1289" t="str">
            <v>u</v>
          </cell>
          <cell r="D1289">
            <v>1</v>
          </cell>
          <cell r="E1289">
            <v>1797.63</v>
          </cell>
        </row>
        <row r="1290">
          <cell r="A1290">
            <v>5136</v>
          </cell>
          <cell r="B1290" t="str">
            <v>Pozo y caja de descarga F´C=240KG/CM2</v>
          </cell>
          <cell r="C1290" t="str">
            <v>u</v>
          </cell>
          <cell r="D1290">
            <v>1</v>
          </cell>
          <cell r="E1290">
            <v>5216.04</v>
          </cell>
        </row>
        <row r="1291">
          <cell r="A1291">
            <v>5137</v>
          </cell>
          <cell r="B1291" t="str">
            <v>Codo PVC de desagüe 160mm x  90º</v>
          </cell>
          <cell r="C1291" t="str">
            <v>u</v>
          </cell>
          <cell r="D1291">
            <v>1</v>
          </cell>
          <cell r="E1291">
            <v>15.53</v>
          </cell>
        </row>
        <row r="1292">
          <cell r="A1292">
            <v>5138</v>
          </cell>
          <cell r="B1292" t="str">
            <v>Tee PVC 160mm</v>
          </cell>
          <cell r="C1292" t="str">
            <v>u</v>
          </cell>
          <cell r="D1292">
            <v>1</v>
          </cell>
          <cell r="E1292">
            <v>16.52</v>
          </cell>
        </row>
        <row r="1293">
          <cell r="A1293">
            <v>5139</v>
          </cell>
          <cell r="B1293" t="str">
            <v>Alcantarilla ARMICO 1,20m empernable</v>
          </cell>
          <cell r="C1293" t="str">
            <v>m</v>
          </cell>
          <cell r="D1293">
            <v>1</v>
          </cell>
          <cell r="E1293">
            <v>230</v>
          </cell>
        </row>
        <row r="1294">
          <cell r="A1294">
            <v>5140</v>
          </cell>
          <cell r="B1294" t="str">
            <v>Salida de ventilacion sanitaria 50mm</v>
          </cell>
          <cell r="C1294" t="str">
            <v>u</v>
          </cell>
          <cell r="D1294">
            <v>1</v>
          </cell>
          <cell r="E1294">
            <v>10.39</v>
          </cell>
        </row>
        <row r="1295">
          <cell r="A1295">
            <v>5141</v>
          </cell>
          <cell r="B1295" t="str">
            <v>Salida de ventilacion sanitaria 75mm</v>
          </cell>
          <cell r="C1295" t="str">
            <v>u</v>
          </cell>
          <cell r="D1295">
            <v>1</v>
          </cell>
          <cell r="E1295">
            <v>13.23</v>
          </cell>
        </row>
        <row r="1296">
          <cell r="A1296">
            <v>5142</v>
          </cell>
          <cell r="B1296" t="str">
            <v>Salida de ventilacion sanitaria 110mm</v>
          </cell>
          <cell r="C1296" t="str">
            <v>u</v>
          </cell>
          <cell r="D1296">
            <v>1</v>
          </cell>
          <cell r="E1296">
            <v>18.09</v>
          </cell>
        </row>
        <row r="1297">
          <cell r="A1297">
            <v>5143</v>
          </cell>
          <cell r="B1297" t="str">
            <v>Punto de desague para aire acondicionado 32mm</v>
          </cell>
          <cell r="C1297" t="str">
            <v>pto</v>
          </cell>
          <cell r="D1297">
            <v>1</v>
          </cell>
          <cell r="E1297">
            <v>17.07</v>
          </cell>
        </row>
        <row r="1298">
          <cell r="A1298">
            <v>5144</v>
          </cell>
          <cell r="B1298" t="str">
            <v>Biodigestor autolimpiable 300litros</v>
          </cell>
          <cell r="C1298" t="str">
            <v>u</v>
          </cell>
          <cell r="D1298">
            <v>1</v>
          </cell>
          <cell r="E1298">
            <v>3800.7</v>
          </cell>
        </row>
        <row r="1299">
          <cell r="A1299">
            <v>5145</v>
          </cell>
          <cell r="B1299" t="str">
            <v>Tapon de PVC 250mm-Desague</v>
          </cell>
          <cell r="C1299" t="str">
            <v>u</v>
          </cell>
          <cell r="D1299">
            <v>1</v>
          </cell>
          <cell r="E1299">
            <v>41.61</v>
          </cell>
        </row>
        <row r="1300">
          <cell r="A1300">
            <v>5146</v>
          </cell>
          <cell r="B1300" t="str">
            <v>Codo PVC 2000mmx90-Desague</v>
          </cell>
          <cell r="C1300" t="str">
            <v>u</v>
          </cell>
          <cell r="D1300">
            <v>1</v>
          </cell>
          <cell r="E1300">
            <v>44.76</v>
          </cell>
        </row>
        <row r="1301">
          <cell r="A1301">
            <v>5147</v>
          </cell>
          <cell r="B1301" t="str">
            <v>Rejila combinada T 150x110mm</v>
          </cell>
          <cell r="C1301" t="str">
            <v>u</v>
          </cell>
          <cell r="D1301">
            <v>1</v>
          </cell>
          <cell r="E1301">
            <v>66.89</v>
          </cell>
        </row>
        <row r="1302">
          <cell r="A1302">
            <v>5148</v>
          </cell>
          <cell r="B1302" t="str">
            <v>Rejila combinada T 125x75mm</v>
          </cell>
          <cell r="C1302" t="str">
            <v>u</v>
          </cell>
          <cell r="D1302">
            <v>1</v>
          </cell>
          <cell r="E1302">
            <v>84.56</v>
          </cell>
        </row>
        <row r="1303">
          <cell r="A1303">
            <v>5149</v>
          </cell>
          <cell r="B1303" t="str">
            <v>Sumidero rejilla aluminio  CC-150x110mm</v>
          </cell>
          <cell r="C1303" t="str">
            <v>u</v>
          </cell>
          <cell r="D1303">
            <v>1</v>
          </cell>
          <cell r="E1303">
            <v>32.94</v>
          </cell>
        </row>
        <row r="1304">
          <cell r="A1304">
            <v>5150</v>
          </cell>
          <cell r="B1304" t="str">
            <v>Sumidero rejilla aluminio  CC-200x150mm</v>
          </cell>
          <cell r="C1304" t="str">
            <v>u</v>
          </cell>
          <cell r="D1304">
            <v>1</v>
          </cell>
          <cell r="E1304">
            <v>133.6</v>
          </cell>
        </row>
        <row r="1305">
          <cell r="A1305">
            <v>5151</v>
          </cell>
          <cell r="B1305" t="str">
            <v>Acometida a red de AASS</v>
          </cell>
          <cell r="C1305" t="str">
            <v>u</v>
          </cell>
          <cell r="D1305">
            <v>1</v>
          </cell>
          <cell r="E1305">
            <v>113.32</v>
          </cell>
        </row>
        <row r="1306">
          <cell r="A1306">
            <v>5152</v>
          </cell>
          <cell r="B1306" t="str">
            <v>Remate de ventilacion en cubierta o pared</v>
          </cell>
          <cell r="C1306" t="str">
            <v>u</v>
          </cell>
          <cell r="D1306">
            <v>1</v>
          </cell>
          <cell r="E1306">
            <v>45.96</v>
          </cell>
        </row>
        <row r="1307">
          <cell r="A1307">
            <v>5153</v>
          </cell>
          <cell r="B1307" t="str">
            <v>Caja de retencion de solidos Incluye rejilla, canastilla</v>
          </cell>
          <cell r="C1307" t="str">
            <v>u</v>
          </cell>
          <cell r="D1307">
            <v>1</v>
          </cell>
          <cell r="E1307">
            <v>330.83</v>
          </cell>
        </row>
        <row r="1308">
          <cell r="A1308">
            <v>5154</v>
          </cell>
          <cell r="B1308" t="str">
            <v>Planta de tratamiento de aguas sanitarias de 5m3/dia INEN 1108</v>
          </cell>
          <cell r="C1308" t="str">
            <v>u</v>
          </cell>
          <cell r="D1308">
            <v>1</v>
          </cell>
          <cell r="E1308">
            <v>17787.150000000001</v>
          </cell>
        </row>
        <row r="1309">
          <cell r="A1309">
            <v>5155</v>
          </cell>
          <cell r="B1309" t="str">
            <v>Planta de tratamiento de aguas sanitarias de 10m3/dia INEN 1108</v>
          </cell>
          <cell r="C1309" t="str">
            <v>u</v>
          </cell>
          <cell r="D1309">
            <v>1</v>
          </cell>
          <cell r="E1309">
            <v>20302.05</v>
          </cell>
        </row>
        <row r="1310">
          <cell r="A1310">
            <v>5156</v>
          </cell>
          <cell r="B1310" t="str">
            <v>Planta de tratamiento de aguas sanitarias de 14m3/dia INEN 1108</v>
          </cell>
          <cell r="C1310" t="str">
            <v>u</v>
          </cell>
          <cell r="D1310">
            <v>1</v>
          </cell>
          <cell r="E1310">
            <v>27846.75</v>
          </cell>
        </row>
        <row r="1311">
          <cell r="A1311">
            <v>5157</v>
          </cell>
        </row>
        <row r="1312">
          <cell r="A1312">
            <v>5158</v>
          </cell>
        </row>
        <row r="1313">
          <cell r="A1313">
            <v>5159</v>
          </cell>
        </row>
        <row r="1314">
          <cell r="A1314">
            <v>5160</v>
          </cell>
        </row>
        <row r="1315">
          <cell r="A1315">
            <v>5161</v>
          </cell>
        </row>
        <row r="1316">
          <cell r="A1316">
            <v>5162</v>
          </cell>
        </row>
        <row r="1317">
          <cell r="A1317">
            <v>5163</v>
          </cell>
        </row>
        <row r="1318">
          <cell r="A1318">
            <v>5164</v>
          </cell>
        </row>
        <row r="1319">
          <cell r="A1319">
            <v>5165</v>
          </cell>
        </row>
        <row r="1320">
          <cell r="A1320">
            <v>5166</v>
          </cell>
        </row>
        <row r="1325">
          <cell r="B1325" t="str">
            <v>INSTALACIONES ELECTRICAS</v>
          </cell>
        </row>
        <row r="1326">
          <cell r="A1326">
            <v>6001</v>
          </cell>
          <cell r="B1326" t="str">
            <v>Acometida THHN 2x#10+1x#10N +1x#12T EMT 3/4"</v>
          </cell>
          <cell r="C1326" t="str">
            <v>m</v>
          </cell>
          <cell r="D1326">
            <v>1</v>
          </cell>
          <cell r="E1326">
            <v>8.0500000000000007</v>
          </cell>
        </row>
        <row r="1327">
          <cell r="A1327">
            <v>6002</v>
          </cell>
          <cell r="B1327" t="str">
            <v>Acometida THHN 2x(10)+T#12 PVC 2"</v>
          </cell>
          <cell r="C1327" t="str">
            <v>m</v>
          </cell>
          <cell r="D1327">
            <v>1</v>
          </cell>
          <cell r="E1327">
            <v>5.17</v>
          </cell>
        </row>
        <row r="1328">
          <cell r="A1328">
            <v>6003</v>
          </cell>
          <cell r="B1328" t="str">
            <v>Acometida 2(3x#1/0TTU)+N#1/0+#2T THHN PVC 4"</v>
          </cell>
          <cell r="C1328" t="str">
            <v>m</v>
          </cell>
          <cell r="D1328">
            <v>1</v>
          </cell>
          <cell r="E1328">
            <v>82.24</v>
          </cell>
        </row>
        <row r="1329">
          <cell r="A1329">
            <v>6004</v>
          </cell>
          <cell r="B1329" t="str">
            <v>Acometida  (3x#1/0TTU)+1#2N THHN+2T THHN PVC 2"</v>
          </cell>
          <cell r="C1329" t="str">
            <v>m</v>
          </cell>
          <cell r="D1329">
            <v>1</v>
          </cell>
          <cell r="E1329">
            <v>39.61</v>
          </cell>
        </row>
        <row r="1330">
          <cell r="A1330">
            <v>6005</v>
          </cell>
          <cell r="B1330" t="str">
            <v>Acometida TTU(3x2/0)+1x2/0 N+T#2 THHN PVC 4"</v>
          </cell>
          <cell r="C1330" t="str">
            <v>m</v>
          </cell>
          <cell r="D1330">
            <v>1</v>
          </cell>
          <cell r="E1330">
            <v>52.87</v>
          </cell>
        </row>
        <row r="1331">
          <cell r="A1331">
            <v>6006</v>
          </cell>
          <cell r="B1331" t="str">
            <v>Acometida 2x(3x#3/0TTU)+#3/0 N TTU+1/0 T TTU</v>
          </cell>
          <cell r="C1331" t="str">
            <v>m</v>
          </cell>
          <cell r="D1331">
            <v>1</v>
          </cell>
          <cell r="E1331">
            <v>110.81</v>
          </cell>
        </row>
        <row r="1332">
          <cell r="A1332">
            <v>6007</v>
          </cell>
          <cell r="B1332" t="str">
            <v>Acometida (3#4TTU)+2T#6 TTU</v>
          </cell>
          <cell r="C1332" t="str">
            <v>m</v>
          </cell>
          <cell r="D1332">
            <v>1</v>
          </cell>
          <cell r="E1332">
            <v>18.329999999999998</v>
          </cell>
        </row>
        <row r="1333">
          <cell r="A1333">
            <v>6008</v>
          </cell>
          <cell r="B1333" t="str">
            <v>Acometida (2#8TTU)+t#10 THHN pto iluminación</v>
          </cell>
          <cell r="C1333" t="str">
            <v>m</v>
          </cell>
          <cell r="D1333">
            <v>1</v>
          </cell>
          <cell r="E1333">
            <v>7.13</v>
          </cell>
        </row>
        <row r="1334">
          <cell r="A1334">
            <v>6009</v>
          </cell>
          <cell r="B1334" t="str">
            <v>Acometida (3#8TTU)+#10+1X#12T</v>
          </cell>
          <cell r="C1334" t="str">
            <v>m</v>
          </cell>
          <cell r="D1334">
            <v>1</v>
          </cell>
          <cell r="E1334">
            <v>11.1</v>
          </cell>
        </row>
        <row r="1335">
          <cell r="A1335">
            <v>6010</v>
          </cell>
          <cell r="B1335" t="str">
            <v>Acometida 2X(3X2 TTU)+#2N TTU+1#4 T TTU</v>
          </cell>
          <cell r="C1335" t="str">
            <v>m</v>
          </cell>
          <cell r="D1335">
            <v>1</v>
          </cell>
          <cell r="E1335">
            <v>48.11</v>
          </cell>
        </row>
        <row r="1336">
          <cell r="A1336">
            <v>6011</v>
          </cell>
          <cell r="B1336" t="str">
            <v>Acometida 3#2 TTU+#2N TTU+1#4T TTU</v>
          </cell>
          <cell r="C1336" t="str">
            <v>m</v>
          </cell>
          <cell r="D1336">
            <v>1</v>
          </cell>
          <cell r="E1336">
            <v>34.159999999999997</v>
          </cell>
        </row>
        <row r="1337">
          <cell r="A1337">
            <v>6012</v>
          </cell>
          <cell r="B1337" t="str">
            <v>Acometida 2x(3#2 TTU)+#2N TTU</v>
          </cell>
          <cell r="C1337" t="str">
            <v>m</v>
          </cell>
          <cell r="D1337">
            <v>1</v>
          </cell>
          <cell r="E1337">
            <v>44.66</v>
          </cell>
        </row>
        <row r="1338">
          <cell r="A1338">
            <v>6013</v>
          </cell>
          <cell r="B1338" t="str">
            <v>Acometida (3X#1/0 TTU)+1#2N TTU pvc 2"</v>
          </cell>
          <cell r="C1338" t="str">
            <v>m</v>
          </cell>
          <cell r="D1338">
            <v>1</v>
          </cell>
          <cell r="E1338">
            <v>34.89</v>
          </cell>
        </row>
        <row r="1339">
          <cell r="A1339">
            <v>6014</v>
          </cell>
          <cell r="B1339" t="str">
            <v xml:space="preserve">Acometida 3#2 TTU+#2N TTU </v>
          </cell>
          <cell r="C1339" t="str">
            <v>m</v>
          </cell>
          <cell r="D1339">
            <v>1</v>
          </cell>
          <cell r="E1339">
            <v>27.97</v>
          </cell>
        </row>
        <row r="1340">
          <cell r="A1340">
            <v>6015</v>
          </cell>
          <cell r="B1340" t="str">
            <v>Acometida en baja tensión TTU 3X(3X#350) por fase+(2x#250)+1x250AWG</v>
          </cell>
          <cell r="C1340" t="str">
            <v>m</v>
          </cell>
          <cell r="D1340">
            <v>1</v>
          </cell>
          <cell r="E1340">
            <v>359.27</v>
          </cell>
        </row>
        <row r="1341">
          <cell r="A1341">
            <v>6016</v>
          </cell>
          <cell r="B1341" t="str">
            <v>Acometida principal en baja tensión 15KVA  #2AWG, PVC de 4"(50m)</v>
          </cell>
          <cell r="C1341" t="str">
            <v>m</v>
          </cell>
          <cell r="D1341">
            <v>1</v>
          </cell>
          <cell r="E1341">
            <v>2462.16</v>
          </cell>
        </row>
        <row r="1342">
          <cell r="A1342">
            <v>6017</v>
          </cell>
          <cell r="B1342" t="str">
            <v>Acometida en baja tensión TTU 3X(3X#500) por fase+(2x#500)+1x350AWG</v>
          </cell>
          <cell r="C1342" t="str">
            <v>m</v>
          </cell>
          <cell r="D1342">
            <v>1</v>
          </cell>
          <cell r="E1342">
            <v>507.3</v>
          </cell>
        </row>
        <row r="1343">
          <cell r="A1343">
            <v>6018</v>
          </cell>
          <cell r="B1343" t="str">
            <v>Acometida en baja tensión TTU 2X(3X#250) por fase+1x250AWG</v>
          </cell>
          <cell r="C1343" t="str">
            <v>m</v>
          </cell>
          <cell r="D1343">
            <v>1</v>
          </cell>
          <cell r="E1343">
            <v>162.94</v>
          </cell>
        </row>
        <row r="1344">
          <cell r="A1344">
            <v>6019</v>
          </cell>
          <cell r="B1344" t="str">
            <v>Acometida en baja tensión 4X(3X500)+2X400+1X350 TTU</v>
          </cell>
          <cell r="C1344" t="str">
            <v>m</v>
          </cell>
          <cell r="D1344">
            <v>1</v>
          </cell>
          <cell r="E1344">
            <v>672.69</v>
          </cell>
        </row>
        <row r="1345">
          <cell r="A1345">
            <v>6020</v>
          </cell>
          <cell r="B1345" t="str">
            <v>Acometida en baja tensión (3X300MCM)+1X300MCM+ T#250</v>
          </cell>
          <cell r="C1345" t="str">
            <v>m</v>
          </cell>
          <cell r="D1345">
            <v>1</v>
          </cell>
          <cell r="E1345">
            <v>187.15</v>
          </cell>
        </row>
        <row r="1346">
          <cell r="A1346">
            <v>6021</v>
          </cell>
          <cell r="B1346" t="str">
            <v>Acometida en baja tensión TTU 3X(3X#500) por fase+(1x#500)+2x2/0AWG</v>
          </cell>
          <cell r="C1346" t="str">
            <v>m</v>
          </cell>
          <cell r="D1346">
            <v>1</v>
          </cell>
          <cell r="E1346">
            <v>455.67</v>
          </cell>
        </row>
        <row r="1347">
          <cell r="A1347">
            <v>6022</v>
          </cell>
          <cell r="B1347" t="str">
            <v>Alimentador THHN 2x(#10)+1x#10N UPS EMT 1"</v>
          </cell>
          <cell r="C1347" t="str">
            <v>m</v>
          </cell>
          <cell r="D1347">
            <v>1</v>
          </cell>
          <cell r="E1347">
            <v>17.989999999999998</v>
          </cell>
        </row>
        <row r="1348">
          <cell r="A1348">
            <v>6023</v>
          </cell>
          <cell r="B1348" t="str">
            <v>Alimentador THHN 2x10+1x#12 EMT 3/4" AA</v>
          </cell>
          <cell r="C1348" t="str">
            <v>u</v>
          </cell>
          <cell r="D1348">
            <v>1</v>
          </cell>
          <cell r="E1348">
            <v>87.73</v>
          </cell>
        </row>
        <row r="1349">
          <cell r="A1349">
            <v>6024</v>
          </cell>
          <cell r="B1349" t="str">
            <v>Alimentador TTU 3x1#1/0 +1#4 TTU tubería EMT 2" AA</v>
          </cell>
          <cell r="C1349" t="str">
            <v>m</v>
          </cell>
          <cell r="D1349">
            <v>1</v>
          </cell>
          <cell r="E1349">
            <v>57.3</v>
          </cell>
        </row>
        <row r="1350">
          <cell r="A1350">
            <v>6025</v>
          </cell>
          <cell r="B1350" t="str">
            <v>Alimentación a Centros de carga THHN 3#8+1#10</v>
          </cell>
          <cell r="C1350" t="str">
            <v>m</v>
          </cell>
          <cell r="D1350">
            <v>1</v>
          </cell>
          <cell r="E1350">
            <v>7.64</v>
          </cell>
        </row>
        <row r="1351">
          <cell r="A1351">
            <v>6026</v>
          </cell>
          <cell r="B1351" t="str">
            <v>Alimentador  a unidades tipo paquete  AA EMT 1 1/4" THHN #8</v>
          </cell>
          <cell r="C1351" t="str">
            <v>m</v>
          </cell>
          <cell r="D1351">
            <v>1</v>
          </cell>
          <cell r="E1351">
            <v>7.74</v>
          </cell>
        </row>
        <row r="1352">
          <cell r="A1352">
            <v>6027</v>
          </cell>
          <cell r="B1352" t="str">
            <v>Alimentador  TTU2#6+TTU1#8+1#10 THHN PVC 1"</v>
          </cell>
          <cell r="C1352" t="str">
            <v>m</v>
          </cell>
          <cell r="D1352">
            <v>1</v>
          </cell>
          <cell r="E1352">
            <v>11.06</v>
          </cell>
        </row>
        <row r="1353">
          <cell r="A1353">
            <v>6028</v>
          </cell>
          <cell r="B1353" t="str">
            <v>Alimentador  TTU 2#6 PVC 1"</v>
          </cell>
          <cell r="C1353" t="str">
            <v>m</v>
          </cell>
          <cell r="D1353">
            <v>1</v>
          </cell>
          <cell r="E1353">
            <v>7.72</v>
          </cell>
        </row>
        <row r="1354">
          <cell r="A1354">
            <v>6029</v>
          </cell>
          <cell r="B1354" t="str">
            <v>Alimentador TTU 2#8</v>
          </cell>
          <cell r="C1354" t="str">
            <v>m</v>
          </cell>
          <cell r="D1354">
            <v>1</v>
          </cell>
          <cell r="E1354">
            <v>3.57</v>
          </cell>
        </row>
        <row r="1355">
          <cell r="A1355">
            <v>6030</v>
          </cell>
          <cell r="B1355" t="str">
            <v>Alimentador  THHN 2#10+1#12+1#14) PVC 1"</v>
          </cell>
          <cell r="C1355" t="str">
            <v>m</v>
          </cell>
          <cell r="D1355">
            <v>1</v>
          </cell>
          <cell r="E1355">
            <v>5.37</v>
          </cell>
        </row>
        <row r="1356">
          <cell r="A1356">
            <v>6031</v>
          </cell>
          <cell r="B1356" t="str">
            <v>Alimentador TTU 2#1/0 +1#2+1#6 PVC 2"</v>
          </cell>
          <cell r="C1356" t="str">
            <v>m</v>
          </cell>
          <cell r="D1356">
            <v>1</v>
          </cell>
          <cell r="E1356">
            <v>30.85</v>
          </cell>
        </row>
        <row r="1357">
          <cell r="A1357">
            <v>6032</v>
          </cell>
          <cell r="B1357" t="str">
            <v>Alimentador TTU 3#4+1#6+1#8 PVC 2"</v>
          </cell>
          <cell r="C1357" t="str">
            <v>m</v>
          </cell>
          <cell r="D1357">
            <v>1</v>
          </cell>
          <cell r="E1357">
            <v>15.92</v>
          </cell>
        </row>
        <row r="1358">
          <cell r="A1358">
            <v>6033</v>
          </cell>
          <cell r="B1358" t="str">
            <v>Alimentador TTU 2#2+1#4+1#8 tubería  PVC 2"</v>
          </cell>
          <cell r="C1358" t="str">
            <v>m</v>
          </cell>
          <cell r="D1358">
            <v>1</v>
          </cell>
          <cell r="E1358">
            <v>21.59</v>
          </cell>
        </row>
        <row r="1359">
          <cell r="A1359">
            <v>6034</v>
          </cell>
          <cell r="B1359" t="str">
            <v>Alimentador TTU 2#2 +1#6 PVC 1"</v>
          </cell>
          <cell r="C1359" t="str">
            <v>m</v>
          </cell>
          <cell r="D1359">
            <v>1</v>
          </cell>
          <cell r="E1359">
            <v>17.739999999999998</v>
          </cell>
        </row>
        <row r="1360">
          <cell r="A1360">
            <v>6035</v>
          </cell>
          <cell r="B1360" t="str">
            <v>Alimentador (3X6(6)+1X8)TTU EMT 1 1/2"</v>
          </cell>
          <cell r="C1360" t="str">
            <v>m</v>
          </cell>
          <cell r="D1360">
            <v>1</v>
          </cell>
          <cell r="E1360">
            <v>18.649999999999999</v>
          </cell>
        </row>
        <row r="1361">
          <cell r="A1361">
            <v>6036</v>
          </cell>
          <cell r="B1361" t="str">
            <v>Alimentador  THHN 2#8+1#10+1#12 PVC 1"</v>
          </cell>
          <cell r="C1361" t="str">
            <v>m</v>
          </cell>
          <cell r="D1361">
            <v>1</v>
          </cell>
          <cell r="E1361">
            <v>8.1300000000000008</v>
          </cell>
        </row>
        <row r="1362">
          <cell r="A1362">
            <v>6037</v>
          </cell>
          <cell r="B1362" t="str">
            <v>Alimentador TTU 2#2/0+1#2 PVC 2"</v>
          </cell>
          <cell r="C1362" t="str">
            <v>m</v>
          </cell>
          <cell r="D1362">
            <v>1</v>
          </cell>
          <cell r="E1362">
            <v>33.46</v>
          </cell>
        </row>
        <row r="1363">
          <cell r="A1363">
            <v>6038</v>
          </cell>
          <cell r="B1363" t="str">
            <v>Alimentador TTU 3#2+1#6 PVC 1"</v>
          </cell>
          <cell r="C1363" t="str">
            <v>m</v>
          </cell>
          <cell r="D1363">
            <v>1</v>
          </cell>
          <cell r="E1363">
            <v>24.92</v>
          </cell>
        </row>
        <row r="1364">
          <cell r="A1364">
            <v>6039</v>
          </cell>
          <cell r="B1364" t="str">
            <v>Alimentador TTU 2x3#4/0+1x#4/0+1x2/0 PVC 4"</v>
          </cell>
          <cell r="C1364" t="str">
            <v>m</v>
          </cell>
          <cell r="D1364">
            <v>1</v>
          </cell>
          <cell r="E1364">
            <v>142.72999999999999</v>
          </cell>
        </row>
        <row r="1365">
          <cell r="A1365">
            <v>6040</v>
          </cell>
          <cell r="B1365" t="str">
            <v>Alimentador TTU 3#4/0+1#2/0 +1#2 PVC 4"</v>
          </cell>
          <cell r="C1365" t="str">
            <v>m</v>
          </cell>
          <cell r="D1365">
            <v>1</v>
          </cell>
          <cell r="E1365">
            <v>78.91</v>
          </cell>
        </row>
        <row r="1366">
          <cell r="A1366">
            <v>6041</v>
          </cell>
          <cell r="B1366" t="str">
            <v>Alimentador TTU 2x(3X#2/0TTU+1x#2 PVC 3"</v>
          </cell>
          <cell r="C1366" t="str">
            <v>m</v>
          </cell>
          <cell r="D1366">
            <v>1</v>
          </cell>
          <cell r="E1366">
            <v>78.19</v>
          </cell>
        </row>
        <row r="1367">
          <cell r="A1367">
            <v>6042</v>
          </cell>
          <cell r="B1367" t="str">
            <v>Alimentador TTU (3X1/0 +1# 4 PVC 2"</v>
          </cell>
          <cell r="C1367" t="str">
            <v>m</v>
          </cell>
          <cell r="D1367">
            <v>1</v>
          </cell>
          <cell r="E1367">
            <v>34.75</v>
          </cell>
        </row>
        <row r="1368">
          <cell r="A1368">
            <v>6043</v>
          </cell>
          <cell r="B1368" t="str">
            <v>Alimentador TTU 3X4/0 + 1#1/0 PVC 4"</v>
          </cell>
          <cell r="C1368" t="str">
            <v>m</v>
          </cell>
          <cell r="D1368">
            <v>1</v>
          </cell>
          <cell r="E1368">
            <v>83.86</v>
          </cell>
        </row>
        <row r="1369">
          <cell r="A1369">
            <v>6044</v>
          </cell>
          <cell r="B1369" t="str">
            <v>Alimentador THHN 3X2/0 + 1#2 THHN PVC 2"</v>
          </cell>
          <cell r="C1369" t="str">
            <v>m</v>
          </cell>
          <cell r="D1369">
            <v>1</v>
          </cell>
          <cell r="E1369">
            <v>43.51</v>
          </cell>
        </row>
        <row r="1370">
          <cell r="A1370">
            <v>6045</v>
          </cell>
          <cell r="B1370" t="str">
            <v>Acometida THHN  (2#6+1#8 PVC 1"</v>
          </cell>
          <cell r="C1370" t="str">
            <v>m</v>
          </cell>
          <cell r="D1370">
            <v>1</v>
          </cell>
          <cell r="E1370">
            <v>9.66</v>
          </cell>
        </row>
        <row r="1371">
          <cell r="A1371">
            <v>6046</v>
          </cell>
          <cell r="B1371" t="str">
            <v>Alimentador TTU 2X#1/0+1#4 TTU</v>
          </cell>
          <cell r="C1371" t="str">
            <v>m</v>
          </cell>
          <cell r="D1371">
            <v>1</v>
          </cell>
          <cell r="E1371">
            <v>26.71</v>
          </cell>
        </row>
        <row r="1372">
          <cell r="A1372">
            <v>6047</v>
          </cell>
          <cell r="B1372" t="str">
            <v>Alimentador TTU 2(3X2/0 + 1x#2/0 TTU (UPS)</v>
          </cell>
          <cell r="C1372" t="str">
            <v>m</v>
          </cell>
          <cell r="D1372">
            <v>1</v>
          </cell>
          <cell r="E1372">
            <v>87.5</v>
          </cell>
        </row>
        <row r="1373">
          <cell r="A1373">
            <v>6048</v>
          </cell>
          <cell r="B1373" t="str">
            <v>Alimentador TTU (3X2/0 + 1x#2/0 TTU (UPS)</v>
          </cell>
          <cell r="C1373" t="str">
            <v>m</v>
          </cell>
          <cell r="D1373">
            <v>1</v>
          </cell>
          <cell r="E1373">
            <v>53.46</v>
          </cell>
        </row>
        <row r="1374">
          <cell r="A1374">
            <v>6049</v>
          </cell>
          <cell r="B1374" t="str">
            <v>Acometida TTU 3X2/0 + 1#1/0+1#2 PVC 2"</v>
          </cell>
          <cell r="C1374" t="str">
            <v>m</v>
          </cell>
          <cell r="D1374">
            <v>1</v>
          </cell>
          <cell r="E1374">
            <v>54.77</v>
          </cell>
        </row>
        <row r="1375">
          <cell r="A1375">
            <v>6050</v>
          </cell>
          <cell r="B1375" t="str">
            <v>Acometida (2x3/0)TTU+1x3/0N TTU+ 1x2/0 T, PVC 4"</v>
          </cell>
          <cell r="C1375" t="str">
            <v>m</v>
          </cell>
          <cell r="D1375">
            <v>1</v>
          </cell>
          <cell r="E1375">
            <v>62.77</v>
          </cell>
        </row>
        <row r="1376">
          <cell r="A1376">
            <v>6051</v>
          </cell>
          <cell r="B1376" t="str">
            <v>Acometida (2x3/0)TTU+1x3/0N TTU</v>
          </cell>
          <cell r="C1376" t="str">
            <v>m</v>
          </cell>
          <cell r="D1376">
            <v>1</v>
          </cell>
          <cell r="E1376">
            <v>51.01</v>
          </cell>
        </row>
        <row r="1377">
          <cell r="A1377">
            <v>6052</v>
          </cell>
          <cell r="B1377" t="str">
            <v>Acometida desde TTA-TSE 2x#6 THHN+ 8 Cu des AWG</v>
          </cell>
          <cell r="C1377" t="str">
            <v>m</v>
          </cell>
          <cell r="D1377">
            <v>1</v>
          </cell>
          <cell r="E1377">
            <v>13.11</v>
          </cell>
        </row>
        <row r="1378">
          <cell r="A1378">
            <v>6053</v>
          </cell>
          <cell r="B1378" t="str">
            <v>Acometida para radio enlace</v>
          </cell>
          <cell r="C1378" t="str">
            <v>u</v>
          </cell>
          <cell r="D1378">
            <v>1</v>
          </cell>
          <cell r="E1378">
            <v>375.2</v>
          </cell>
        </row>
        <row r="1379">
          <cell r="A1379">
            <v>6054</v>
          </cell>
          <cell r="B1379" t="str">
            <v>Acometida THHN 2x#14 tubería EMT 1/2"</v>
          </cell>
          <cell r="C1379" t="str">
            <v>m</v>
          </cell>
          <cell r="D1379">
            <v>1</v>
          </cell>
          <cell r="E1379">
            <v>2.91</v>
          </cell>
        </row>
        <row r="1380">
          <cell r="A1380">
            <v>6055</v>
          </cell>
          <cell r="B1380" t="str">
            <v>Alimentador TTU (3X1/0 +1#2+1# 4 AWG PVC 2"</v>
          </cell>
          <cell r="C1380" t="str">
            <v>m</v>
          </cell>
          <cell r="D1380">
            <v>1</v>
          </cell>
          <cell r="E1380">
            <v>40.32</v>
          </cell>
        </row>
        <row r="1381">
          <cell r="A1381">
            <v>6056</v>
          </cell>
          <cell r="B1381" t="str">
            <v>Alimentador THHN (3#6+1#8+1#10)AWG EMT 1 1/2"</v>
          </cell>
          <cell r="C1381" t="str">
            <v>m</v>
          </cell>
          <cell r="D1381">
            <v>1</v>
          </cell>
          <cell r="E1381">
            <v>16.940000000000001</v>
          </cell>
        </row>
        <row r="1382">
          <cell r="A1382">
            <v>6057</v>
          </cell>
          <cell r="B1382" t="str">
            <v>Alimentador TTU 3#2+1#2+1#6AWG PVC 1"</v>
          </cell>
          <cell r="C1382" t="str">
            <v>m</v>
          </cell>
          <cell r="D1382">
            <v>1</v>
          </cell>
          <cell r="E1382">
            <v>29.87</v>
          </cell>
        </row>
        <row r="1383">
          <cell r="A1383">
            <v>6058</v>
          </cell>
          <cell r="B1383" t="str">
            <v>Acometida de baja tensión  TTU 3X(3x4/0)+2#4/0</v>
          </cell>
          <cell r="C1383" t="str">
            <v>m</v>
          </cell>
          <cell r="D1383">
            <v>1</v>
          </cell>
          <cell r="E1383">
            <v>208.23</v>
          </cell>
        </row>
        <row r="1384">
          <cell r="A1384">
            <v>6059</v>
          </cell>
          <cell r="B1384" t="str">
            <v>Alimentador  iluminación exterior 2#6 TTU en manguera negra de 1"</v>
          </cell>
          <cell r="C1384" t="str">
            <v>m</v>
          </cell>
          <cell r="D1384">
            <v>1</v>
          </cell>
          <cell r="E1384">
            <v>7.69</v>
          </cell>
        </row>
        <row r="1385">
          <cell r="A1385">
            <v>6060</v>
          </cell>
          <cell r="B1385" t="str">
            <v>Alimentador iluminación canchas, 2#8 TTU en manguera negra de 2"</v>
          </cell>
          <cell r="C1385" t="str">
            <v>m</v>
          </cell>
          <cell r="D1385">
            <v>1</v>
          </cell>
          <cell r="E1385">
            <v>4.46</v>
          </cell>
        </row>
        <row r="1386">
          <cell r="A1386">
            <v>6061</v>
          </cell>
          <cell r="B1386" t="str">
            <v>Alimentador iluminación decorativa, 2#8 TTU en manguera negra de 2"</v>
          </cell>
          <cell r="C1386" t="str">
            <v>m</v>
          </cell>
          <cell r="D1386">
            <v>1</v>
          </cell>
          <cell r="E1386">
            <v>4.46</v>
          </cell>
        </row>
        <row r="1387">
          <cell r="A1387">
            <v>6062</v>
          </cell>
          <cell r="B1387" t="str">
            <v xml:space="preserve">Acometida THHN2#4+1#4 </v>
          </cell>
          <cell r="C1387" t="str">
            <v>m</v>
          </cell>
          <cell r="D1387">
            <v>1</v>
          </cell>
          <cell r="E1387">
            <v>13.32</v>
          </cell>
        </row>
        <row r="1388">
          <cell r="A1388">
            <v>6063</v>
          </cell>
          <cell r="B1388" t="str">
            <v>Acometida THHN 2#4+1#4 +1#6 tubería PVC2"</v>
          </cell>
          <cell r="C1388" t="str">
            <v>m</v>
          </cell>
          <cell r="D1388">
            <v>1</v>
          </cell>
          <cell r="E1388">
            <v>17.72</v>
          </cell>
        </row>
        <row r="1389">
          <cell r="A1389">
            <v>6064</v>
          </cell>
          <cell r="B1389" t="str">
            <v>Alimentador THHN 2#8+1#10 para planta de agua potable con tubería PVC 1"</v>
          </cell>
          <cell r="C1389" t="str">
            <v>m</v>
          </cell>
          <cell r="D1389">
            <v>1</v>
          </cell>
          <cell r="E1389">
            <v>394.26</v>
          </cell>
        </row>
        <row r="1390">
          <cell r="A1390">
            <v>6065</v>
          </cell>
          <cell r="B1390" t="str">
            <v>Alimentador THHN 2#2+1#8 para planta de agua servidas con tubería PVC 2"</v>
          </cell>
          <cell r="C1390" t="str">
            <v>m</v>
          </cell>
          <cell r="D1390">
            <v>1</v>
          </cell>
          <cell r="E1390">
            <v>4402.8100000000004</v>
          </cell>
        </row>
        <row r="1391">
          <cell r="A1391">
            <v>6066</v>
          </cell>
          <cell r="B1391" t="str">
            <v>Acometida THHN  2#6+1#6 PVC 1"</v>
          </cell>
          <cell r="C1391" t="str">
            <v>m</v>
          </cell>
          <cell r="D1391">
            <v>1</v>
          </cell>
          <cell r="E1391">
            <v>10.38</v>
          </cell>
        </row>
        <row r="1392">
          <cell r="A1392">
            <v>6067</v>
          </cell>
          <cell r="B1392" t="str">
            <v>Alimentador 2(2X2/0 + 1x#2/0 TTU + 1x2 CU DES. PVC 4"</v>
          </cell>
          <cell r="C1392" t="str">
            <v>m</v>
          </cell>
          <cell r="D1392">
            <v>1</v>
          </cell>
          <cell r="E1392">
            <v>49.97</v>
          </cell>
        </row>
        <row r="1393">
          <cell r="A1393">
            <v>6068</v>
          </cell>
          <cell r="B1393" t="str">
            <v>Acometida en baja tensión 2x8TTU+1x8N TTU+1x6T</v>
          </cell>
          <cell r="C1393" t="str">
            <v>m</v>
          </cell>
          <cell r="D1393">
            <v>1</v>
          </cell>
          <cell r="E1393">
            <v>12.05</v>
          </cell>
        </row>
        <row r="1394">
          <cell r="A1394">
            <v>6069</v>
          </cell>
          <cell r="B1394" t="str">
            <v>Acometida en baja tensión (2 x 4#)TTU + 1 x #4 N TTU+1x6T</v>
          </cell>
          <cell r="C1394" t="str">
            <v>m</v>
          </cell>
          <cell r="D1394">
            <v>1</v>
          </cell>
          <cell r="E1394">
            <v>17.75</v>
          </cell>
        </row>
        <row r="1395">
          <cell r="A1395">
            <v>6070</v>
          </cell>
          <cell r="B1395" t="str">
            <v>Alimentador THHN 2#8 con tub. 3/4" EMT</v>
          </cell>
          <cell r="C1395" t="str">
            <v>m</v>
          </cell>
          <cell r="D1395">
            <v>1</v>
          </cell>
          <cell r="E1395">
            <v>5.63</v>
          </cell>
        </row>
        <row r="1396">
          <cell r="A1396">
            <v>6071</v>
          </cell>
          <cell r="B1396" t="str">
            <v>Breaker para sobreponer en medidor 1 polo 50 A</v>
          </cell>
          <cell r="C1396" t="str">
            <v>u</v>
          </cell>
          <cell r="D1396">
            <v>1</v>
          </cell>
          <cell r="E1396">
            <v>16.100000000000001</v>
          </cell>
        </row>
        <row r="1397">
          <cell r="A1397">
            <v>6072</v>
          </cell>
          <cell r="B1397" t="str">
            <v>Alimentador THHN 2 x #8 F+1X#8N+ 1 x #10 T</v>
          </cell>
          <cell r="C1397" t="str">
            <v>m</v>
          </cell>
          <cell r="D1397">
            <v>1</v>
          </cell>
          <cell r="E1397">
            <v>8.92</v>
          </cell>
        </row>
        <row r="1398">
          <cell r="A1398">
            <v>6073</v>
          </cell>
          <cell r="B1398" t="str">
            <v>Acometida en baja tensión 1x#8TTU+1x#8NTTU+1x10T</v>
          </cell>
          <cell r="C1398" t="str">
            <v>m</v>
          </cell>
          <cell r="D1398">
            <v>1</v>
          </cell>
          <cell r="E1398">
            <v>9.26</v>
          </cell>
        </row>
        <row r="1399">
          <cell r="A1399">
            <v>6074</v>
          </cell>
          <cell r="B1399" t="str">
            <v>Boquilla colgante con foco ahorrador de 15W</v>
          </cell>
          <cell r="C1399" t="str">
            <v>u</v>
          </cell>
          <cell r="D1399">
            <v>1</v>
          </cell>
          <cell r="E1399">
            <v>8.68</v>
          </cell>
        </row>
        <row r="1400">
          <cell r="A1400">
            <v>6075</v>
          </cell>
          <cell r="B1400" t="str">
            <v>Acometida 2x#10+1x#10N +1x#12T  THHN sin tubería</v>
          </cell>
          <cell r="C1400" t="str">
            <v>m</v>
          </cell>
          <cell r="D1400">
            <v>1</v>
          </cell>
          <cell r="E1400">
            <v>4.22</v>
          </cell>
        </row>
        <row r="1401">
          <cell r="A1401">
            <v>6076</v>
          </cell>
          <cell r="B1401" t="str">
            <v>Acometida 2x#12+1x#12N +1x#14T  THHN sin tubería</v>
          </cell>
          <cell r="C1401" t="str">
            <v>m</v>
          </cell>
          <cell r="D1401">
            <v>1</v>
          </cell>
          <cell r="E1401">
            <v>2.93</v>
          </cell>
        </row>
        <row r="1402">
          <cell r="A1402">
            <v>6077</v>
          </cell>
          <cell r="B1402" t="str">
            <v>Acometida 2x#6+1x#6N +1x#8T  THHN sin tubería</v>
          </cell>
          <cell r="C1402" t="str">
            <v>m</v>
          </cell>
          <cell r="D1402">
            <v>1</v>
          </cell>
          <cell r="E1402">
            <v>9.7200000000000006</v>
          </cell>
        </row>
        <row r="1403">
          <cell r="A1403">
            <v>6078</v>
          </cell>
          <cell r="B1403" t="str">
            <v>Acometida 2x#8+1x#8N +1x#10T  THHN sin tubería</v>
          </cell>
          <cell r="C1403" t="str">
            <v>m</v>
          </cell>
          <cell r="D1403">
            <v>1</v>
          </cell>
          <cell r="E1403">
            <v>5.64</v>
          </cell>
        </row>
        <row r="1404">
          <cell r="A1404">
            <v>6079</v>
          </cell>
          <cell r="B1404" t="str">
            <v>Acometida 2x1/0+1x#2N +1x#4T  TTU AWG sin tubería</v>
          </cell>
          <cell r="C1404" t="str">
            <v>m</v>
          </cell>
          <cell r="D1404">
            <v>1</v>
          </cell>
          <cell r="E1404">
            <v>28.63</v>
          </cell>
        </row>
        <row r="1405">
          <cell r="A1405">
            <v>6080</v>
          </cell>
          <cell r="B1405" t="str">
            <v>Acometida 2x2+1x2 +1x4  TTU   AWG sin tubería</v>
          </cell>
          <cell r="C1405" t="str">
            <v>m</v>
          </cell>
          <cell r="D1405">
            <v>1</v>
          </cell>
          <cell r="E1405">
            <v>22.61</v>
          </cell>
        </row>
        <row r="1406">
          <cell r="A1406">
            <v>6081</v>
          </cell>
          <cell r="B1406" t="str">
            <v>Acometida 2x8+1x8 +2x10  TTU   AWG sin tubería</v>
          </cell>
          <cell r="C1406" t="str">
            <v>m</v>
          </cell>
          <cell r="D1406">
            <v>1</v>
          </cell>
          <cell r="E1406">
            <v>8.84</v>
          </cell>
        </row>
        <row r="1407">
          <cell r="A1407">
            <v>6082</v>
          </cell>
          <cell r="B1407" t="str">
            <v>Breaker riel DIN de 2P 40A</v>
          </cell>
          <cell r="C1407" t="str">
            <v>u</v>
          </cell>
          <cell r="D1407">
            <v>1</v>
          </cell>
          <cell r="E1407">
            <v>30.49</v>
          </cell>
        </row>
        <row r="1408">
          <cell r="A1408">
            <v>6083</v>
          </cell>
          <cell r="B1408" t="str">
            <v>Breaker riel DIN de 2P 63A</v>
          </cell>
          <cell r="C1408" t="str">
            <v>u</v>
          </cell>
          <cell r="D1408">
            <v>1</v>
          </cell>
          <cell r="E1408">
            <v>45.58</v>
          </cell>
        </row>
        <row r="1409">
          <cell r="A1409">
            <v>6084</v>
          </cell>
          <cell r="B1409" t="str">
            <v>Breaker enchufable 1 polo 16 A</v>
          </cell>
          <cell r="C1409" t="str">
            <v>u</v>
          </cell>
          <cell r="D1409">
            <v>1</v>
          </cell>
          <cell r="E1409">
            <v>6.15</v>
          </cell>
        </row>
        <row r="1410">
          <cell r="A1410">
            <v>6085</v>
          </cell>
          <cell r="B1410" t="str">
            <v>Breaker enchufable 3 Polos 75 A</v>
          </cell>
          <cell r="C1410" t="str">
            <v>u</v>
          </cell>
          <cell r="D1410">
            <v>1</v>
          </cell>
          <cell r="E1410">
            <v>104.33</v>
          </cell>
        </row>
        <row r="1411">
          <cell r="A1411">
            <v>6086</v>
          </cell>
          <cell r="B1411" t="str">
            <v>Breaker  C.M. 3 polos 75 A</v>
          </cell>
          <cell r="C1411" t="str">
            <v>u</v>
          </cell>
          <cell r="D1411">
            <v>1</v>
          </cell>
          <cell r="E1411">
            <v>232.12</v>
          </cell>
        </row>
        <row r="1412">
          <cell r="A1412">
            <v>6087</v>
          </cell>
          <cell r="B1412" t="str">
            <v>Breaker  C.M. 3 polos 500 A</v>
          </cell>
          <cell r="C1412" t="str">
            <v>u</v>
          </cell>
          <cell r="D1412">
            <v>1</v>
          </cell>
          <cell r="E1412">
            <v>923.77</v>
          </cell>
        </row>
        <row r="1413">
          <cell r="A1413">
            <v>6088</v>
          </cell>
          <cell r="B1413" t="str">
            <v>Breaker  C.M. 3 polos 600 A</v>
          </cell>
          <cell r="C1413" t="str">
            <v>u</v>
          </cell>
          <cell r="D1413">
            <v>1</v>
          </cell>
          <cell r="E1413">
            <v>971.38</v>
          </cell>
        </row>
        <row r="1414">
          <cell r="A1414">
            <v>6089</v>
          </cell>
          <cell r="B1414" t="str">
            <v>Breaker  C.M. 3 polos 50 A</v>
          </cell>
          <cell r="C1414" t="str">
            <v>u</v>
          </cell>
          <cell r="D1414">
            <v>1</v>
          </cell>
          <cell r="E1414">
            <v>187.36</v>
          </cell>
        </row>
        <row r="1415">
          <cell r="A1415">
            <v>6090</v>
          </cell>
          <cell r="B1415" t="str">
            <v>Alimentador a equipos de aire acondicionado tubo 1 1/4 EMT</v>
          </cell>
          <cell r="C1415" t="str">
            <v>m</v>
          </cell>
          <cell r="D1415">
            <v>1</v>
          </cell>
          <cell r="E1415">
            <v>6.32</v>
          </cell>
        </row>
        <row r="1416">
          <cell r="A1416">
            <v>6091</v>
          </cell>
          <cell r="B1416" t="str">
            <v>Breaker caja moldeada de 2P-175A</v>
          </cell>
          <cell r="C1416" t="str">
            <v>u</v>
          </cell>
          <cell r="D1416">
            <v>1</v>
          </cell>
          <cell r="E1416">
            <v>276.17</v>
          </cell>
        </row>
        <row r="1417">
          <cell r="A1417">
            <v>6092</v>
          </cell>
          <cell r="B1417" t="str">
            <v>Breaker  C.M. 3 polos 80 A</v>
          </cell>
          <cell r="C1417" t="str">
            <v>u</v>
          </cell>
          <cell r="D1417">
            <v>1</v>
          </cell>
          <cell r="E1417">
            <v>232.12</v>
          </cell>
        </row>
        <row r="1418">
          <cell r="A1418">
            <v>6093</v>
          </cell>
          <cell r="B1418" t="str">
            <v>Breaker  C.M. 3 polos 30 A</v>
          </cell>
          <cell r="C1418" t="str">
            <v>u</v>
          </cell>
          <cell r="D1418">
            <v>1</v>
          </cell>
          <cell r="E1418">
            <v>169.67</v>
          </cell>
        </row>
        <row r="1419">
          <cell r="A1419">
            <v>6094</v>
          </cell>
          <cell r="B1419" t="str">
            <v>Breaker  C.M. 3 polos 40 A</v>
          </cell>
          <cell r="C1419" t="str">
            <v>u</v>
          </cell>
          <cell r="D1419">
            <v>1</v>
          </cell>
          <cell r="E1419">
            <v>169.67</v>
          </cell>
        </row>
        <row r="1420">
          <cell r="A1420">
            <v>6095</v>
          </cell>
          <cell r="B1420" t="str">
            <v>Breaker  C.M. 3 polos 125 A</v>
          </cell>
          <cell r="C1420" t="str">
            <v>u</v>
          </cell>
          <cell r="D1420">
            <v>1</v>
          </cell>
          <cell r="E1420">
            <v>373.3</v>
          </cell>
        </row>
        <row r="1421">
          <cell r="A1421">
            <v>6096</v>
          </cell>
          <cell r="B1421" t="str">
            <v>Breaker C.M 3P 1000 A</v>
          </cell>
          <cell r="C1421" t="str">
            <v>u</v>
          </cell>
          <cell r="D1421">
            <v>1</v>
          </cell>
          <cell r="E1421">
            <v>1772.03</v>
          </cell>
        </row>
        <row r="1422">
          <cell r="A1422">
            <v>6097</v>
          </cell>
          <cell r="B1422" t="str">
            <v xml:space="preserve">Breaker C.M 3P 60 A </v>
          </cell>
          <cell r="C1422" t="str">
            <v>u</v>
          </cell>
          <cell r="D1422">
            <v>1</v>
          </cell>
          <cell r="E1422">
            <v>183.71</v>
          </cell>
        </row>
        <row r="1423">
          <cell r="A1423">
            <v>6098</v>
          </cell>
          <cell r="B1423" t="str">
            <v>Breaker C.M.  3Polos 175 A</v>
          </cell>
          <cell r="C1423" t="str">
            <v>u</v>
          </cell>
          <cell r="D1423">
            <v>1</v>
          </cell>
          <cell r="E1423">
            <v>507.63</v>
          </cell>
        </row>
        <row r="1424">
          <cell r="A1424">
            <v>6099</v>
          </cell>
          <cell r="B1424" t="str">
            <v>Breaker C.M. 3 polos 150 A</v>
          </cell>
          <cell r="C1424" t="str">
            <v>u</v>
          </cell>
          <cell r="D1424">
            <v>1</v>
          </cell>
          <cell r="E1424">
            <v>473.43</v>
          </cell>
        </row>
        <row r="1425">
          <cell r="A1425">
            <v>6100</v>
          </cell>
          <cell r="B1425" t="str">
            <v>Breaker MCCB trifásico regulable 1250A</v>
          </cell>
          <cell r="C1425" t="str">
            <v>u</v>
          </cell>
          <cell r="D1425">
            <v>1</v>
          </cell>
          <cell r="E1425">
            <v>3643.32</v>
          </cell>
        </row>
        <row r="1426">
          <cell r="A1426">
            <v>6101</v>
          </cell>
          <cell r="B1426" t="str">
            <v>Breaker caja moldeada 3 polos 100 A</v>
          </cell>
          <cell r="C1426" t="str">
            <v>u</v>
          </cell>
          <cell r="D1426">
            <v>1</v>
          </cell>
          <cell r="E1426">
            <v>342.18</v>
          </cell>
        </row>
        <row r="1427">
          <cell r="A1427">
            <v>6102</v>
          </cell>
          <cell r="B1427" t="str">
            <v>Breaker caja moldeada de 3P-150A</v>
          </cell>
          <cell r="C1427" t="str">
            <v>u</v>
          </cell>
          <cell r="D1427">
            <v>1</v>
          </cell>
          <cell r="E1427">
            <v>559.57000000000005</v>
          </cell>
        </row>
        <row r="1428">
          <cell r="A1428">
            <v>6103</v>
          </cell>
          <cell r="B1428" t="str">
            <v>Breaker caja moldeada de 2P-20A</v>
          </cell>
          <cell r="C1428" t="str">
            <v>u</v>
          </cell>
          <cell r="D1428">
            <v>1</v>
          </cell>
          <cell r="E1428">
            <v>46.24</v>
          </cell>
        </row>
        <row r="1429">
          <cell r="A1429">
            <v>6104</v>
          </cell>
          <cell r="B1429" t="str">
            <v>Breaker caja moldeada de 2P-30A</v>
          </cell>
          <cell r="C1429" t="str">
            <v>u</v>
          </cell>
          <cell r="D1429">
            <v>1</v>
          </cell>
          <cell r="E1429">
            <v>60.16</v>
          </cell>
        </row>
        <row r="1430">
          <cell r="A1430">
            <v>6105</v>
          </cell>
          <cell r="B1430" t="str">
            <v>Breaker enchufable 1 polo 10 A</v>
          </cell>
          <cell r="C1430" t="str">
            <v>u</v>
          </cell>
          <cell r="D1430">
            <v>1</v>
          </cell>
          <cell r="E1430">
            <v>6.15</v>
          </cell>
        </row>
        <row r="1431">
          <cell r="A1431">
            <v>6106</v>
          </cell>
          <cell r="B1431" t="str">
            <v>Breaker enchufable 1 polo 20 A</v>
          </cell>
          <cell r="C1431" t="str">
            <v>u</v>
          </cell>
          <cell r="D1431">
            <v>1</v>
          </cell>
          <cell r="E1431">
            <v>6.15</v>
          </cell>
        </row>
        <row r="1432">
          <cell r="A1432">
            <v>6107</v>
          </cell>
          <cell r="B1432" t="str">
            <v>Breaker enchufable 1 polo 30 A</v>
          </cell>
          <cell r="C1432" t="str">
            <v>u</v>
          </cell>
          <cell r="D1432">
            <v>1</v>
          </cell>
          <cell r="E1432">
            <v>6.15</v>
          </cell>
        </row>
        <row r="1433">
          <cell r="A1433">
            <v>6108</v>
          </cell>
          <cell r="B1433" t="str">
            <v>Breaker enchufable 1 polo 40 A</v>
          </cell>
          <cell r="C1433" t="str">
            <v>u</v>
          </cell>
          <cell r="D1433">
            <v>1</v>
          </cell>
          <cell r="E1433">
            <v>6.61</v>
          </cell>
        </row>
        <row r="1434">
          <cell r="A1434">
            <v>6109</v>
          </cell>
          <cell r="B1434" t="str">
            <v>Breaker enchufable 1 polo 50 A</v>
          </cell>
          <cell r="C1434" t="str">
            <v>u</v>
          </cell>
          <cell r="D1434">
            <v>1</v>
          </cell>
          <cell r="E1434">
            <v>6.61</v>
          </cell>
        </row>
        <row r="1435">
          <cell r="A1435">
            <v>6110</v>
          </cell>
          <cell r="B1435" t="str">
            <v>Breaker enchufable 1 polos 60 A</v>
          </cell>
          <cell r="C1435" t="str">
            <v>u</v>
          </cell>
          <cell r="D1435">
            <v>1</v>
          </cell>
          <cell r="E1435">
            <v>6.61</v>
          </cell>
        </row>
        <row r="1436">
          <cell r="A1436">
            <v>6111</v>
          </cell>
          <cell r="B1436" t="str">
            <v>Breaker enchufable 1 polos 70 A</v>
          </cell>
          <cell r="C1436" t="str">
            <v>u</v>
          </cell>
          <cell r="D1436">
            <v>1</v>
          </cell>
          <cell r="E1436">
            <v>17.37</v>
          </cell>
        </row>
        <row r="1437">
          <cell r="A1437">
            <v>6112</v>
          </cell>
          <cell r="B1437" t="str">
            <v>Breaker enchufable 2 polos 20 A</v>
          </cell>
          <cell r="C1437" t="str">
            <v>u</v>
          </cell>
          <cell r="D1437">
            <v>1</v>
          </cell>
          <cell r="E1437">
            <v>20</v>
          </cell>
        </row>
        <row r="1438">
          <cell r="A1438">
            <v>6113</v>
          </cell>
          <cell r="B1438" t="str">
            <v>Breaker enchufable 2 polos 30 A</v>
          </cell>
          <cell r="C1438" t="str">
            <v>u</v>
          </cell>
          <cell r="D1438">
            <v>1</v>
          </cell>
          <cell r="E1438">
            <v>20</v>
          </cell>
        </row>
        <row r="1439">
          <cell r="A1439">
            <v>6114</v>
          </cell>
          <cell r="B1439" t="str">
            <v>Breaker enchufable 2 polos 40 A</v>
          </cell>
          <cell r="C1439" t="str">
            <v>u</v>
          </cell>
          <cell r="D1439">
            <v>1</v>
          </cell>
          <cell r="E1439">
            <v>20</v>
          </cell>
        </row>
        <row r="1440">
          <cell r="A1440">
            <v>6115</v>
          </cell>
          <cell r="B1440" t="str">
            <v>Breaker enchufable 3 polos 100 A</v>
          </cell>
          <cell r="C1440" t="str">
            <v>u</v>
          </cell>
          <cell r="D1440">
            <v>1</v>
          </cell>
          <cell r="E1440">
            <v>104.33</v>
          </cell>
        </row>
        <row r="1441">
          <cell r="A1441">
            <v>6116</v>
          </cell>
          <cell r="B1441" t="str">
            <v>Breaker enchufable 3 polos 40 A</v>
          </cell>
          <cell r="C1441" t="str">
            <v>u</v>
          </cell>
          <cell r="D1441">
            <v>1</v>
          </cell>
          <cell r="E1441">
            <v>34.1</v>
          </cell>
        </row>
        <row r="1442">
          <cell r="A1442">
            <v>6117</v>
          </cell>
          <cell r="B1442" t="str">
            <v>Breaker enchufable 3 Polos 50 A</v>
          </cell>
          <cell r="C1442" t="str">
            <v>u</v>
          </cell>
          <cell r="D1442">
            <v>1</v>
          </cell>
          <cell r="E1442">
            <v>34.1</v>
          </cell>
        </row>
        <row r="1443">
          <cell r="A1443">
            <v>6118</v>
          </cell>
          <cell r="B1443" t="str">
            <v>Breaker enchufable 3 polos 60 A</v>
          </cell>
          <cell r="C1443" t="str">
            <v>u</v>
          </cell>
          <cell r="D1443">
            <v>1</v>
          </cell>
          <cell r="E1443">
            <v>34.1</v>
          </cell>
        </row>
        <row r="1444">
          <cell r="A1444">
            <v>6119</v>
          </cell>
          <cell r="B1444" t="str">
            <v>Breaker enchufable 3 Polos 90 A</v>
          </cell>
          <cell r="C1444" t="str">
            <v>u</v>
          </cell>
          <cell r="D1444">
            <v>1</v>
          </cell>
          <cell r="E1444">
            <v>104.33</v>
          </cell>
        </row>
        <row r="1445">
          <cell r="A1445">
            <v>6120</v>
          </cell>
          <cell r="B1445" t="str">
            <v>Breaker enchufable 3 Polos 20 A</v>
          </cell>
          <cell r="C1445" t="str">
            <v>u</v>
          </cell>
          <cell r="D1445">
            <v>1</v>
          </cell>
          <cell r="E1445">
            <v>34.1</v>
          </cell>
        </row>
        <row r="1446">
          <cell r="A1446">
            <v>6121</v>
          </cell>
          <cell r="B1446" t="str">
            <v>Breaker enchufable 3 Polos 30 A</v>
          </cell>
          <cell r="C1446" t="str">
            <v>u</v>
          </cell>
          <cell r="D1446">
            <v>1</v>
          </cell>
          <cell r="E1446">
            <v>34.1</v>
          </cell>
        </row>
        <row r="1447">
          <cell r="A1447">
            <v>6122</v>
          </cell>
          <cell r="B1447" t="str">
            <v>Breaker enchufable 3 Polos 70 A</v>
          </cell>
          <cell r="C1447" t="str">
            <v>u</v>
          </cell>
          <cell r="D1447">
            <v>1</v>
          </cell>
          <cell r="E1447">
            <v>104.33</v>
          </cell>
        </row>
        <row r="1448">
          <cell r="A1448">
            <v>6123</v>
          </cell>
          <cell r="B1448" t="str">
            <v>Breaker enchufable 3 Polos 125 A</v>
          </cell>
          <cell r="C1448" t="str">
            <v>u</v>
          </cell>
          <cell r="D1448">
            <v>1</v>
          </cell>
          <cell r="E1448">
            <v>147.12</v>
          </cell>
        </row>
        <row r="1449">
          <cell r="A1449">
            <v>6124</v>
          </cell>
          <cell r="B1449" t="str">
            <v>Cable de aluminio #2 ASC</v>
          </cell>
          <cell r="C1449" t="str">
            <v>m</v>
          </cell>
          <cell r="D1449">
            <v>1</v>
          </cell>
          <cell r="E1449">
            <v>1.22</v>
          </cell>
        </row>
        <row r="1450">
          <cell r="A1450">
            <v>6125</v>
          </cell>
          <cell r="B1450" t="str">
            <v>Acometida con Cable XLPE 27KV con tubería PVC 4"</v>
          </cell>
          <cell r="C1450" t="str">
            <v>m</v>
          </cell>
          <cell r="D1450">
            <v>1</v>
          </cell>
          <cell r="E1450">
            <v>22.82</v>
          </cell>
        </row>
        <row r="1451">
          <cell r="A1451">
            <v>6126</v>
          </cell>
          <cell r="B1451" t="str">
            <v>Breaker caja moldeada de 2P-50A</v>
          </cell>
          <cell r="C1451" t="str">
            <v>u</v>
          </cell>
          <cell r="D1451">
            <v>1</v>
          </cell>
          <cell r="E1451">
            <v>82.05</v>
          </cell>
        </row>
        <row r="1452">
          <cell r="A1452">
            <v>6127</v>
          </cell>
          <cell r="B1452" t="str">
            <v>Breaker caja moldeada de 2P-75A</v>
          </cell>
          <cell r="C1452" t="str">
            <v>u</v>
          </cell>
          <cell r="D1452">
            <v>1</v>
          </cell>
          <cell r="E1452">
            <v>82.05</v>
          </cell>
        </row>
        <row r="1453">
          <cell r="A1453">
            <v>6128</v>
          </cell>
          <cell r="B1453" t="str">
            <v>Breaker caja moldeada de 2P-60A</v>
          </cell>
          <cell r="C1453" t="str">
            <v>u</v>
          </cell>
          <cell r="D1453">
            <v>1</v>
          </cell>
          <cell r="E1453">
            <v>81.83</v>
          </cell>
        </row>
        <row r="1454">
          <cell r="A1454">
            <v>6129</v>
          </cell>
          <cell r="B1454" t="str">
            <v>Breaker caja moldeada de 2P-125A</v>
          </cell>
          <cell r="C1454" t="str">
            <v>u</v>
          </cell>
          <cell r="D1454">
            <v>1</v>
          </cell>
          <cell r="E1454">
            <v>141.46</v>
          </cell>
        </row>
        <row r="1455">
          <cell r="A1455">
            <v>6130</v>
          </cell>
          <cell r="B1455" t="str">
            <v>Centro de carga monofásico de 4 circuitos</v>
          </cell>
          <cell r="C1455" t="str">
            <v>u</v>
          </cell>
          <cell r="D1455">
            <v>1</v>
          </cell>
          <cell r="E1455">
            <v>47.7</v>
          </cell>
        </row>
        <row r="1456">
          <cell r="A1456">
            <v>6131</v>
          </cell>
          <cell r="B1456" t="str">
            <v>Centro de carga monofásico de 8 circuitos</v>
          </cell>
          <cell r="C1456" t="str">
            <v>u</v>
          </cell>
          <cell r="D1456">
            <v>1</v>
          </cell>
          <cell r="E1456">
            <v>58.49</v>
          </cell>
        </row>
        <row r="1457">
          <cell r="A1457">
            <v>6132</v>
          </cell>
          <cell r="B1457" t="str">
            <v>Centro de carga monofásico de 12 circuitos</v>
          </cell>
          <cell r="C1457" t="str">
            <v>u</v>
          </cell>
          <cell r="D1457">
            <v>1</v>
          </cell>
          <cell r="E1457">
            <v>41.47</v>
          </cell>
        </row>
        <row r="1458">
          <cell r="A1458">
            <v>6133</v>
          </cell>
          <cell r="B1458" t="str">
            <v>Centro de carga monofásico de 16 circuitos</v>
          </cell>
          <cell r="C1458" t="str">
            <v>u</v>
          </cell>
          <cell r="D1458">
            <v>1</v>
          </cell>
          <cell r="E1458">
            <v>86.84</v>
          </cell>
        </row>
        <row r="1459">
          <cell r="A1459">
            <v>6134</v>
          </cell>
          <cell r="B1459" t="str">
            <v>Centro de carga monofásico de 20 circuitos</v>
          </cell>
          <cell r="C1459" t="str">
            <v>u</v>
          </cell>
          <cell r="D1459">
            <v>1</v>
          </cell>
          <cell r="E1459">
            <v>103.19</v>
          </cell>
        </row>
        <row r="1460">
          <cell r="A1460">
            <v>6135</v>
          </cell>
          <cell r="B1460" t="str">
            <v>Centro de carga monofásico de 30 circuitos</v>
          </cell>
          <cell r="C1460" t="str">
            <v>u</v>
          </cell>
          <cell r="D1460">
            <v>1</v>
          </cell>
          <cell r="E1460">
            <v>166.63</v>
          </cell>
        </row>
        <row r="1461">
          <cell r="A1461">
            <v>6136</v>
          </cell>
          <cell r="B1461" t="str">
            <v>Centro de carga trifásico de 3 circuitos</v>
          </cell>
          <cell r="C1461" t="str">
            <v>u</v>
          </cell>
          <cell r="D1461">
            <v>1</v>
          </cell>
          <cell r="E1461">
            <v>62.49</v>
          </cell>
        </row>
        <row r="1462">
          <cell r="A1462">
            <v>6137</v>
          </cell>
          <cell r="B1462" t="str">
            <v>Centro de carga trifásico de 6 circuitos</v>
          </cell>
          <cell r="C1462" t="str">
            <v>u</v>
          </cell>
          <cell r="D1462">
            <v>1</v>
          </cell>
          <cell r="E1462">
            <v>78.400000000000006</v>
          </cell>
        </row>
        <row r="1463">
          <cell r="A1463">
            <v>6138</v>
          </cell>
          <cell r="B1463" t="str">
            <v>Centro de carga trifásico de 8 circuitos</v>
          </cell>
          <cell r="C1463" t="str">
            <v>u</v>
          </cell>
          <cell r="D1463">
            <v>1</v>
          </cell>
          <cell r="E1463">
            <v>78.39</v>
          </cell>
        </row>
        <row r="1464">
          <cell r="A1464">
            <v>6139</v>
          </cell>
          <cell r="B1464" t="str">
            <v>Centro de carga trifásico de 12 circuitos</v>
          </cell>
          <cell r="C1464" t="str">
            <v>u</v>
          </cell>
          <cell r="D1464">
            <v>1</v>
          </cell>
          <cell r="E1464">
            <v>124.49</v>
          </cell>
        </row>
        <row r="1465">
          <cell r="A1465">
            <v>6140</v>
          </cell>
          <cell r="B1465" t="str">
            <v>Centro de carga trifásico de 20 circuitos</v>
          </cell>
          <cell r="C1465" t="str">
            <v>u</v>
          </cell>
          <cell r="D1465">
            <v>1</v>
          </cell>
          <cell r="E1465">
            <v>171.26</v>
          </cell>
        </row>
        <row r="1466">
          <cell r="A1466">
            <v>6141</v>
          </cell>
          <cell r="B1466" t="str">
            <v>Centro de carga trifásico de 30 circuitos</v>
          </cell>
          <cell r="C1466" t="str">
            <v>u</v>
          </cell>
          <cell r="D1466">
            <v>1</v>
          </cell>
          <cell r="E1466">
            <v>230.06</v>
          </cell>
        </row>
        <row r="1467">
          <cell r="A1467">
            <v>6142</v>
          </cell>
          <cell r="B1467" t="str">
            <v>Centro de carga trifásico de 42 circuitos</v>
          </cell>
          <cell r="C1467" t="str">
            <v>u</v>
          </cell>
          <cell r="D1467">
            <v>1</v>
          </cell>
          <cell r="E1467">
            <v>331.91</v>
          </cell>
        </row>
        <row r="1468">
          <cell r="A1468">
            <v>6143</v>
          </cell>
          <cell r="B1468" t="str">
            <v>Centro de carga bifásico de 4 espacios</v>
          </cell>
          <cell r="C1468" t="str">
            <v>u</v>
          </cell>
          <cell r="D1468">
            <v>1</v>
          </cell>
          <cell r="E1468">
            <v>47.7</v>
          </cell>
        </row>
        <row r="1469">
          <cell r="A1469">
            <v>6144</v>
          </cell>
          <cell r="B1469" t="str">
            <v>Centro de carga bifásico de 8 espacios</v>
          </cell>
          <cell r="C1469" t="str">
            <v>u</v>
          </cell>
          <cell r="D1469">
            <v>1</v>
          </cell>
          <cell r="E1469">
            <v>58.49</v>
          </cell>
        </row>
        <row r="1470">
          <cell r="A1470">
            <v>6145</v>
          </cell>
          <cell r="B1470" t="str">
            <v>Centro de carga bifásico de 12 espacios</v>
          </cell>
          <cell r="C1470" t="str">
            <v>u</v>
          </cell>
          <cell r="D1470">
            <v>1</v>
          </cell>
          <cell r="E1470">
            <v>78.13</v>
          </cell>
        </row>
        <row r="1471">
          <cell r="A1471">
            <v>6146</v>
          </cell>
          <cell r="B1471" t="str">
            <v>Centro de carga bifásico de 20 espacios</v>
          </cell>
          <cell r="C1471" t="str">
            <v>u</v>
          </cell>
          <cell r="D1471">
            <v>1</v>
          </cell>
          <cell r="E1471">
            <v>107.91</v>
          </cell>
        </row>
        <row r="1472">
          <cell r="A1472">
            <v>6147</v>
          </cell>
          <cell r="B1472" t="str">
            <v>Centro de carga bifásico de 30 espacios</v>
          </cell>
          <cell r="C1472" t="str">
            <v>u</v>
          </cell>
          <cell r="D1472">
            <v>1</v>
          </cell>
          <cell r="E1472">
            <v>171.35</v>
          </cell>
        </row>
        <row r="1473">
          <cell r="A1473">
            <v>6148</v>
          </cell>
          <cell r="B1473" t="str">
            <v>Control de alumbrado publico exterior 120/240V con tensores</v>
          </cell>
          <cell r="C1473" t="str">
            <v>u</v>
          </cell>
          <cell r="D1473">
            <v>1</v>
          </cell>
          <cell r="E1473">
            <v>131.31</v>
          </cell>
        </row>
        <row r="1474">
          <cell r="A1474">
            <v>6149</v>
          </cell>
          <cell r="B1474" t="str">
            <v>Centro de carga 42 espacios 2P</v>
          </cell>
          <cell r="C1474" t="str">
            <v>u</v>
          </cell>
          <cell r="D1474">
            <v>1</v>
          </cell>
          <cell r="E1474">
            <v>331.91</v>
          </cell>
        </row>
        <row r="1475">
          <cell r="A1475">
            <v>6150</v>
          </cell>
          <cell r="B1475" t="str">
            <v>Estructura de media tensión trifásica de paso 13,8KV</v>
          </cell>
          <cell r="C1475" t="str">
            <v>u</v>
          </cell>
          <cell r="D1475">
            <v>1</v>
          </cell>
          <cell r="E1475">
            <v>306.57</v>
          </cell>
        </row>
        <row r="1476">
          <cell r="A1476">
            <v>6151</v>
          </cell>
          <cell r="B1476" t="str">
            <v>Estructura de media tensión trifásica Tipo Retenida 13,8KV</v>
          </cell>
          <cell r="C1476" t="str">
            <v>u</v>
          </cell>
          <cell r="D1476">
            <v>1</v>
          </cell>
          <cell r="E1476">
            <v>518.83000000000004</v>
          </cell>
        </row>
        <row r="1477">
          <cell r="A1477">
            <v>6152</v>
          </cell>
          <cell r="B1477" t="str">
            <v>Estructura de media tensión trifásica RC 34,5KV</v>
          </cell>
          <cell r="C1477" t="str">
            <v>u</v>
          </cell>
          <cell r="D1477">
            <v>1</v>
          </cell>
          <cell r="E1477">
            <v>613.79999999999995</v>
          </cell>
        </row>
        <row r="1478">
          <cell r="A1478">
            <v>6153</v>
          </cell>
          <cell r="B1478" t="str">
            <v>Estructura de media tensión trifásica AC 34,5KV</v>
          </cell>
          <cell r="C1478" t="str">
            <v>u</v>
          </cell>
          <cell r="D1478">
            <v>1</v>
          </cell>
          <cell r="E1478">
            <v>497.78</v>
          </cell>
        </row>
        <row r="1479">
          <cell r="A1479">
            <v>6154</v>
          </cell>
          <cell r="B1479" t="str">
            <v>Foco ahorrador de 20W 120V</v>
          </cell>
          <cell r="C1479" t="str">
            <v>u</v>
          </cell>
          <cell r="D1479">
            <v>1</v>
          </cell>
          <cell r="E1479">
            <v>6.21</v>
          </cell>
        </row>
        <row r="1480">
          <cell r="A1480">
            <v>6155</v>
          </cell>
          <cell r="B1480" t="str">
            <v>Estructura para reflectores</v>
          </cell>
          <cell r="C1480" t="str">
            <v>u</v>
          </cell>
          <cell r="D1480">
            <v>1</v>
          </cell>
          <cell r="E1480">
            <v>87.35</v>
          </cell>
        </row>
        <row r="1481">
          <cell r="A1481">
            <v>6156</v>
          </cell>
          <cell r="B1481" t="str">
            <v>Generador 312KVA 3f, 127/220V</v>
          </cell>
          <cell r="C1481" t="str">
            <v>u</v>
          </cell>
          <cell r="D1481">
            <v>1</v>
          </cell>
          <cell r="E1481">
            <v>60470.53</v>
          </cell>
        </row>
        <row r="1482">
          <cell r="A1482">
            <v>6157</v>
          </cell>
          <cell r="B1482" t="str">
            <v>Centro de carga bifásico de 16 espacios</v>
          </cell>
          <cell r="C1482" t="str">
            <v>u</v>
          </cell>
          <cell r="D1482">
            <v>1</v>
          </cell>
          <cell r="E1482">
            <v>83.24</v>
          </cell>
        </row>
        <row r="1483">
          <cell r="A1483">
            <v>6158</v>
          </cell>
          <cell r="B1483" t="str">
            <v>Centro de carga bifásico de 6 espacios</v>
          </cell>
          <cell r="C1483" t="str">
            <v>u</v>
          </cell>
          <cell r="D1483">
            <v>1</v>
          </cell>
          <cell r="E1483">
            <v>51.38</v>
          </cell>
        </row>
        <row r="1484">
          <cell r="A1484">
            <v>6159</v>
          </cell>
          <cell r="B1484" t="str">
            <v>Centro de carga monofásico de 6 espacios 125A</v>
          </cell>
          <cell r="C1484" t="str">
            <v>u</v>
          </cell>
          <cell r="D1484">
            <v>1</v>
          </cell>
          <cell r="E1484">
            <v>51.38</v>
          </cell>
        </row>
        <row r="1485">
          <cell r="A1485">
            <v>6160</v>
          </cell>
          <cell r="B1485" t="str">
            <v>Lámpara  fluorescente   con difusor acrílico 2x40W</v>
          </cell>
          <cell r="C1485" t="str">
            <v>u</v>
          </cell>
          <cell r="D1485">
            <v>1</v>
          </cell>
          <cell r="E1485">
            <v>41.6</v>
          </cell>
        </row>
        <row r="1486">
          <cell r="A1486">
            <v>6161</v>
          </cell>
          <cell r="B1486" t="str">
            <v>Lámpara  fluorescente  con difusor acrílico 4*40W</v>
          </cell>
          <cell r="C1486" t="str">
            <v>u</v>
          </cell>
          <cell r="D1486">
            <v>1</v>
          </cell>
          <cell r="E1486">
            <v>56.2</v>
          </cell>
        </row>
        <row r="1487">
          <cell r="A1487">
            <v>6162</v>
          </cell>
          <cell r="B1487" t="str">
            <v>Lámpara  fluorescente para montaje en cielo raso  con difusor acrílico 2*17W</v>
          </cell>
          <cell r="C1487" t="str">
            <v>u</v>
          </cell>
          <cell r="D1487">
            <v>1</v>
          </cell>
          <cell r="E1487">
            <v>39.36</v>
          </cell>
        </row>
        <row r="1488">
          <cell r="A1488">
            <v>6163</v>
          </cell>
          <cell r="B1488" t="str">
            <v>Lámpara  fluorescente para montaje en cielo raso  con difusor acrílico 2*32W</v>
          </cell>
          <cell r="C1488" t="str">
            <v>u</v>
          </cell>
          <cell r="D1488">
            <v>1</v>
          </cell>
          <cell r="E1488">
            <v>44.97</v>
          </cell>
        </row>
        <row r="1489">
          <cell r="A1489">
            <v>6164</v>
          </cell>
          <cell r="B1489" t="str">
            <v>Lámpara  fluorescente para montaje en cielo raso  con difusor acrílico 3*32W</v>
          </cell>
          <cell r="C1489" t="str">
            <v>u</v>
          </cell>
          <cell r="D1489">
            <v>1</v>
          </cell>
          <cell r="E1489">
            <v>57.55</v>
          </cell>
        </row>
        <row r="1490">
          <cell r="A1490">
            <v>6165</v>
          </cell>
          <cell r="B1490" t="str">
            <v>Lámpara  fluorescente para empotrar  con difusor acrílico 2*32W</v>
          </cell>
          <cell r="C1490" t="str">
            <v>u</v>
          </cell>
          <cell r="D1490">
            <v>1</v>
          </cell>
          <cell r="E1490">
            <v>41.6</v>
          </cell>
        </row>
        <row r="1491">
          <cell r="A1491">
            <v>6166</v>
          </cell>
          <cell r="B1491" t="str">
            <v>Lámpara  fluorescente para empotrar  con difusor acrílico 3*32W</v>
          </cell>
          <cell r="C1491" t="str">
            <v>u</v>
          </cell>
          <cell r="D1491">
            <v>1</v>
          </cell>
          <cell r="E1491">
            <v>56.2</v>
          </cell>
        </row>
        <row r="1492">
          <cell r="A1492">
            <v>6167</v>
          </cell>
          <cell r="B1492" t="str">
            <v>Lámpara fluorescente para empotrar  con difusor acrílico 2*54W</v>
          </cell>
          <cell r="C1492" t="str">
            <v>u</v>
          </cell>
          <cell r="D1492">
            <v>1</v>
          </cell>
          <cell r="E1492">
            <v>54.18</v>
          </cell>
        </row>
        <row r="1493">
          <cell r="A1493">
            <v>6168</v>
          </cell>
          <cell r="B1493" t="str">
            <v>Luminaria  exterior urban 150W 220V</v>
          </cell>
          <cell r="C1493" t="str">
            <v>u</v>
          </cell>
          <cell r="D1493">
            <v>1</v>
          </cell>
          <cell r="E1493">
            <v>232.31</v>
          </cell>
        </row>
        <row r="1494">
          <cell r="A1494">
            <v>6169</v>
          </cell>
          <cell r="B1494" t="str">
            <v>Luminaria  reflector 250W 220V</v>
          </cell>
          <cell r="C1494" t="str">
            <v>u</v>
          </cell>
          <cell r="D1494">
            <v>1</v>
          </cell>
          <cell r="E1494">
            <v>179.88</v>
          </cell>
        </row>
        <row r="1495">
          <cell r="A1495">
            <v>6170</v>
          </cell>
          <cell r="B1495" t="str">
            <v xml:space="preserve">Luminaria  tipo campana HQI 250W </v>
          </cell>
          <cell r="C1495" t="str">
            <v>u</v>
          </cell>
          <cell r="D1495">
            <v>1</v>
          </cell>
          <cell r="E1495">
            <v>153.83000000000001</v>
          </cell>
        </row>
        <row r="1496">
          <cell r="A1496">
            <v>6171</v>
          </cell>
          <cell r="B1496" t="str">
            <v xml:space="preserve">Luminaria  tipo campana HQI 150W </v>
          </cell>
          <cell r="C1496" t="str">
            <v>u</v>
          </cell>
          <cell r="D1496">
            <v>1</v>
          </cell>
          <cell r="E1496">
            <v>139.22999999999999</v>
          </cell>
        </row>
        <row r="1497">
          <cell r="A1497">
            <v>6172</v>
          </cell>
          <cell r="B1497" t="str">
            <v>Luminaria  reflector HQI 400W 220V para cancha</v>
          </cell>
          <cell r="C1497" t="str">
            <v>u</v>
          </cell>
          <cell r="D1497">
            <v>1</v>
          </cell>
          <cell r="E1497">
            <v>200.63</v>
          </cell>
        </row>
        <row r="1498">
          <cell r="A1498">
            <v>6173</v>
          </cell>
          <cell r="B1498" t="str">
            <v>Caja portafusible 27KV</v>
          </cell>
          <cell r="C1498" t="str">
            <v>u</v>
          </cell>
          <cell r="D1498">
            <v>1</v>
          </cell>
          <cell r="E1498">
            <v>282.93</v>
          </cell>
        </row>
        <row r="1499">
          <cell r="A1499">
            <v>6174</v>
          </cell>
          <cell r="B1499" t="str">
            <v>Luminaria  reflector  MH 1000W 220V</v>
          </cell>
          <cell r="C1499" t="str">
            <v>u</v>
          </cell>
          <cell r="D1499">
            <v>1</v>
          </cell>
          <cell r="E1499">
            <v>1811.91</v>
          </cell>
        </row>
        <row r="1500">
          <cell r="A1500">
            <v>6175</v>
          </cell>
          <cell r="B1500" t="str">
            <v>Reflector UP/DOWN HQI 70W 240V</v>
          </cell>
          <cell r="C1500" t="str">
            <v>u</v>
          </cell>
          <cell r="D1500">
            <v>1</v>
          </cell>
          <cell r="E1500">
            <v>169.51</v>
          </cell>
        </row>
        <row r="1501">
          <cell r="A1501">
            <v>6176</v>
          </cell>
          <cell r="B1501" t="str">
            <v>Luminaria  LED para jardín 3W 110V</v>
          </cell>
          <cell r="C1501" t="str">
            <v>u</v>
          </cell>
          <cell r="D1501">
            <v>1</v>
          </cell>
          <cell r="E1501">
            <v>104.65</v>
          </cell>
        </row>
        <row r="1502">
          <cell r="A1502">
            <v>6177</v>
          </cell>
          <cell r="B1502" t="str">
            <v>Luminaria  empotrable 3*32W  de 1,20x0,60m completa con balastro electronico,con celdas de aluminio</v>
          </cell>
          <cell r="C1502" t="str">
            <v>u</v>
          </cell>
          <cell r="D1502">
            <v>1</v>
          </cell>
          <cell r="E1502">
            <v>70.2</v>
          </cell>
        </row>
        <row r="1503">
          <cell r="A1503">
            <v>6178</v>
          </cell>
          <cell r="B1503" t="str">
            <v>Lámpara de emergencia tipo LED</v>
          </cell>
          <cell r="C1503" t="str">
            <v>u</v>
          </cell>
          <cell r="D1503">
            <v>1</v>
          </cell>
          <cell r="E1503">
            <v>50.17</v>
          </cell>
        </row>
        <row r="1504">
          <cell r="A1504">
            <v>6179</v>
          </cell>
          <cell r="B1504" t="str">
            <v>Luminaria  empotrable 3*17W  de 0,60x0,60m completa con balastro electronico,con celdas de aluminio</v>
          </cell>
          <cell r="C1504" t="str">
            <v>u</v>
          </cell>
          <cell r="D1504">
            <v>1</v>
          </cell>
          <cell r="E1504">
            <v>60.05</v>
          </cell>
        </row>
        <row r="1505">
          <cell r="A1505">
            <v>6180</v>
          </cell>
          <cell r="B1505" t="str">
            <v>Luminaria tipo aplique 20W 120V</v>
          </cell>
          <cell r="C1505" t="str">
            <v>u</v>
          </cell>
          <cell r="D1505">
            <v>1</v>
          </cell>
          <cell r="E1505">
            <v>10.62</v>
          </cell>
        </row>
        <row r="1506">
          <cell r="A1506">
            <v>6181</v>
          </cell>
          <cell r="B1506" t="str">
            <v>Lámpara de piso metal HALIDE 150W 220V</v>
          </cell>
          <cell r="C1506" t="str">
            <v>u</v>
          </cell>
          <cell r="D1506">
            <v>1</v>
          </cell>
          <cell r="E1506">
            <v>129.83000000000001</v>
          </cell>
        </row>
        <row r="1507">
          <cell r="A1507">
            <v>6182</v>
          </cell>
          <cell r="B1507" t="str">
            <v>Luminaria tipo aplique de pared con bombillo dulux 23W color 4100°K</v>
          </cell>
          <cell r="C1507" t="str">
            <v>u</v>
          </cell>
          <cell r="D1507">
            <v>1</v>
          </cell>
          <cell r="E1507">
            <v>51.65</v>
          </cell>
        </row>
        <row r="1508">
          <cell r="A1508">
            <v>6183</v>
          </cell>
          <cell r="B1508" t="str">
            <v>Luminaria Galaxi de 48 Leds</v>
          </cell>
          <cell r="C1508" t="str">
            <v>u</v>
          </cell>
          <cell r="D1508">
            <v>1</v>
          </cell>
          <cell r="E1508">
            <v>1121.3599999999999</v>
          </cell>
        </row>
        <row r="1509">
          <cell r="A1509">
            <v>6184</v>
          </cell>
          <cell r="B1509" t="str">
            <v>Acometida con Cable XLPE 25KV con aislamiento para uso subterráneo y tubería PVC 4"</v>
          </cell>
          <cell r="C1509" t="str">
            <v>m</v>
          </cell>
          <cell r="D1509">
            <v>1</v>
          </cell>
          <cell r="E1509">
            <v>17.190000000000001</v>
          </cell>
        </row>
        <row r="1510">
          <cell r="A1510">
            <v>6185</v>
          </cell>
          <cell r="B1510" t="str">
            <v>Breaker caja moldeada de 3P-20A</v>
          </cell>
          <cell r="C1510" t="str">
            <v>u</v>
          </cell>
          <cell r="D1510">
            <v>1</v>
          </cell>
          <cell r="E1510">
            <v>86.27</v>
          </cell>
        </row>
        <row r="1511">
          <cell r="A1511">
            <v>6186</v>
          </cell>
          <cell r="B1511" t="str">
            <v>Equipo de medición incluye medidor</v>
          </cell>
          <cell r="C1511" t="str">
            <v>u</v>
          </cell>
          <cell r="D1511">
            <v>1</v>
          </cell>
          <cell r="E1511">
            <v>1015.15</v>
          </cell>
        </row>
        <row r="1512">
          <cell r="A1512">
            <v>6187</v>
          </cell>
          <cell r="B1512" t="str">
            <v>Luminaria tipo cobra de 150W 220V brazo de 1m para alumbrado publico con fotocelda</v>
          </cell>
          <cell r="C1512" t="str">
            <v>u</v>
          </cell>
          <cell r="D1512">
            <v>1</v>
          </cell>
          <cell r="E1512">
            <v>301.89</v>
          </cell>
        </row>
        <row r="1513">
          <cell r="A1513">
            <v>6188</v>
          </cell>
          <cell r="B1513" t="str">
            <v xml:space="preserve">Luminaria  reflector HQI 1000W 220V para cancha </v>
          </cell>
          <cell r="C1513" t="str">
            <v>u</v>
          </cell>
          <cell r="D1513">
            <v>1</v>
          </cell>
          <cell r="E1513">
            <v>367.69</v>
          </cell>
        </row>
        <row r="1514">
          <cell r="A1514">
            <v>6189</v>
          </cell>
          <cell r="B1514" t="str">
            <v>Conductor de Al desn. ACSR 1/0</v>
          </cell>
          <cell r="C1514" t="str">
            <v>m</v>
          </cell>
          <cell r="D1514">
            <v>1</v>
          </cell>
          <cell r="E1514">
            <v>1.86</v>
          </cell>
        </row>
        <row r="1515">
          <cell r="A1515">
            <v>6190</v>
          </cell>
          <cell r="B1515" t="str">
            <v>Conductor de Al desn. ACSR 2</v>
          </cell>
          <cell r="C1515" t="str">
            <v>m</v>
          </cell>
          <cell r="D1515">
            <v>1</v>
          </cell>
          <cell r="E1515">
            <v>1.43</v>
          </cell>
        </row>
        <row r="1516">
          <cell r="A1516">
            <v>6191</v>
          </cell>
          <cell r="B1516" t="str">
            <v>Luminaria tipo globo de 150W</v>
          </cell>
          <cell r="C1516" t="str">
            <v>u</v>
          </cell>
          <cell r="D1516">
            <v>1</v>
          </cell>
          <cell r="E1516">
            <v>75.13</v>
          </cell>
        </row>
        <row r="1517">
          <cell r="A1517">
            <v>6192</v>
          </cell>
          <cell r="B1517" t="str">
            <v>aislador polímero siliconado 22KV</v>
          </cell>
          <cell r="C1517" t="str">
            <v>u</v>
          </cell>
          <cell r="D1517">
            <v>1</v>
          </cell>
          <cell r="E1517">
            <v>28.41</v>
          </cell>
        </row>
        <row r="1518">
          <cell r="A1518">
            <v>6193</v>
          </cell>
          <cell r="B1518" t="str">
            <v>Abrazadera U de varilla ø 16mm</v>
          </cell>
          <cell r="C1518" t="str">
            <v>u</v>
          </cell>
          <cell r="D1518">
            <v>1</v>
          </cell>
          <cell r="E1518">
            <v>6.88</v>
          </cell>
        </row>
        <row r="1519">
          <cell r="A1519">
            <v>6194</v>
          </cell>
          <cell r="B1519" t="str">
            <v>Aislador PIN. ANSI 56-1</v>
          </cell>
          <cell r="C1519" t="str">
            <v>u</v>
          </cell>
          <cell r="D1519">
            <v>1</v>
          </cell>
          <cell r="E1519">
            <v>14.53</v>
          </cell>
        </row>
        <row r="1520">
          <cell r="A1520">
            <v>6195</v>
          </cell>
          <cell r="B1520" t="str">
            <v>Aislador rollo ANSI 53-2</v>
          </cell>
          <cell r="C1520" t="str">
            <v>u</v>
          </cell>
          <cell r="D1520">
            <v>1</v>
          </cell>
          <cell r="E1520">
            <v>2.52</v>
          </cell>
        </row>
        <row r="1521">
          <cell r="A1521">
            <v>6196</v>
          </cell>
          <cell r="B1521" t="str">
            <v>Perno PIN vástago largo 35mm, tuerca y arandela</v>
          </cell>
          <cell r="C1521" t="str">
            <v>u</v>
          </cell>
          <cell r="D1521">
            <v>1</v>
          </cell>
          <cell r="E1521">
            <v>5.93</v>
          </cell>
        </row>
        <row r="1522">
          <cell r="A1522">
            <v>6197</v>
          </cell>
          <cell r="B1522" t="str">
            <v>Luminaria decorativa tipo plafón fluorescente de 20w</v>
          </cell>
          <cell r="C1522" t="str">
            <v>u</v>
          </cell>
          <cell r="D1522">
            <v>1</v>
          </cell>
          <cell r="E1522">
            <v>13.97</v>
          </cell>
        </row>
        <row r="1523">
          <cell r="A1523">
            <v>6198</v>
          </cell>
          <cell r="B1523" t="str">
            <v>Luminaria fluorescente 2 x 56 W con rejilla</v>
          </cell>
          <cell r="C1523" t="str">
            <v>u</v>
          </cell>
          <cell r="D1523">
            <v>1</v>
          </cell>
          <cell r="E1523">
            <v>58.43</v>
          </cell>
        </row>
        <row r="1524">
          <cell r="A1524">
            <v>6199</v>
          </cell>
          <cell r="B1524" t="str">
            <v>Luminaria fluorescente 2 x 32 W tipo abierta</v>
          </cell>
          <cell r="C1524" t="str">
            <v>u</v>
          </cell>
          <cell r="D1524">
            <v>1</v>
          </cell>
          <cell r="E1524">
            <v>51.2</v>
          </cell>
        </row>
        <row r="1525">
          <cell r="A1525">
            <v>6200</v>
          </cell>
          <cell r="B1525" t="str">
            <v>Luminaria fluorescente 2x32W, sellada</v>
          </cell>
          <cell r="C1525" t="str">
            <v>u</v>
          </cell>
          <cell r="D1525">
            <v>1</v>
          </cell>
          <cell r="E1525">
            <v>45.87</v>
          </cell>
        </row>
        <row r="1526">
          <cell r="A1526">
            <v>6201</v>
          </cell>
          <cell r="B1526" t="str">
            <v>Luminaria fluorescente 3 x 17 W 121 V empotrable</v>
          </cell>
          <cell r="C1526" t="str">
            <v>u</v>
          </cell>
          <cell r="D1526">
            <v>1</v>
          </cell>
          <cell r="E1526">
            <v>65.180000000000007</v>
          </cell>
        </row>
        <row r="1527">
          <cell r="A1527">
            <v>6202</v>
          </cell>
          <cell r="B1527" t="str">
            <v>Luminaria para adosar delta 2x32 T8 de 1,60x1,0m completa con balastro</v>
          </cell>
          <cell r="C1527" t="str">
            <v>u</v>
          </cell>
          <cell r="D1527">
            <v>1</v>
          </cell>
          <cell r="E1527">
            <v>51.93</v>
          </cell>
        </row>
        <row r="1528">
          <cell r="A1528">
            <v>6203</v>
          </cell>
          <cell r="B1528" t="str">
            <v>Breaker enchufable 2 polos 60 A</v>
          </cell>
          <cell r="C1528" t="str">
            <v>u</v>
          </cell>
          <cell r="D1528">
            <v>1</v>
          </cell>
          <cell r="E1528">
            <v>20</v>
          </cell>
        </row>
        <row r="1529">
          <cell r="A1529">
            <v>6204</v>
          </cell>
          <cell r="B1529" t="str">
            <v>Breaker caja moldeada de 2P-200A</v>
          </cell>
          <cell r="C1529" t="str">
            <v>u</v>
          </cell>
          <cell r="D1529">
            <v>1</v>
          </cell>
          <cell r="E1529">
            <v>254.64</v>
          </cell>
        </row>
        <row r="1530">
          <cell r="A1530">
            <v>6205</v>
          </cell>
          <cell r="B1530" t="str">
            <v>Luminaria ojo/buey fijo 1 x 26 w 121 V empotrable</v>
          </cell>
          <cell r="C1530" t="str">
            <v>u</v>
          </cell>
          <cell r="D1530">
            <v>1</v>
          </cell>
          <cell r="E1530">
            <v>16.649999999999999</v>
          </cell>
        </row>
        <row r="1531">
          <cell r="A1531">
            <v>6206</v>
          </cell>
          <cell r="B1531" t="str">
            <v>Luminaria ojo/buey fijo 2 x 26 W 121 V empotrable</v>
          </cell>
          <cell r="C1531" t="str">
            <v>u</v>
          </cell>
          <cell r="D1531">
            <v>1</v>
          </cell>
          <cell r="E1531">
            <v>21.92</v>
          </cell>
        </row>
        <row r="1532">
          <cell r="A1532">
            <v>6207</v>
          </cell>
          <cell r="B1532" t="str">
            <v>Ojo de buey 2*26W  dulux completo con balastro electrónico</v>
          </cell>
          <cell r="C1532" t="str">
            <v>u</v>
          </cell>
          <cell r="D1532">
            <v>1</v>
          </cell>
          <cell r="E1532">
            <v>58.22</v>
          </cell>
        </row>
        <row r="1533">
          <cell r="A1533">
            <v>6208</v>
          </cell>
          <cell r="B1533" t="str">
            <v>Ojo de buey con bombillo dulux E27 de 23W color 208  4100°K</v>
          </cell>
          <cell r="C1533" t="str">
            <v>u</v>
          </cell>
          <cell r="D1533">
            <v>1</v>
          </cell>
          <cell r="E1533">
            <v>19.84</v>
          </cell>
        </row>
        <row r="1534">
          <cell r="A1534">
            <v>6209</v>
          </cell>
          <cell r="B1534" t="str">
            <v>Ojo de buey ecualizable con bombillo LEDs de 7W 100A 220V</v>
          </cell>
          <cell r="C1534" t="str">
            <v>u</v>
          </cell>
          <cell r="D1534">
            <v>1</v>
          </cell>
          <cell r="E1534">
            <v>48.81</v>
          </cell>
        </row>
        <row r="1535">
          <cell r="A1535">
            <v>6210</v>
          </cell>
          <cell r="B1535" t="str">
            <v>Ducto para salida de Acondicionadores de Aire</v>
          </cell>
          <cell r="C1535" t="str">
            <v>u</v>
          </cell>
          <cell r="D1535">
            <v>1</v>
          </cell>
          <cell r="E1535">
            <v>27.86</v>
          </cell>
        </row>
        <row r="1536">
          <cell r="A1536">
            <v>6211</v>
          </cell>
          <cell r="B1536" t="str">
            <v>Breaker enchufable 2 polos 70 A</v>
          </cell>
          <cell r="C1536" t="str">
            <v>u</v>
          </cell>
          <cell r="D1536">
            <v>1</v>
          </cell>
          <cell r="E1536">
            <v>28.15</v>
          </cell>
        </row>
        <row r="1537">
          <cell r="A1537">
            <v>6212</v>
          </cell>
          <cell r="B1537" t="str">
            <v>Breaker enchufable 2 polos 100 A</v>
          </cell>
          <cell r="C1537" t="str">
            <v>u</v>
          </cell>
          <cell r="D1537">
            <v>1</v>
          </cell>
          <cell r="E1537">
            <v>44.88</v>
          </cell>
        </row>
        <row r="1538">
          <cell r="A1538">
            <v>6213</v>
          </cell>
          <cell r="B1538" t="str">
            <v xml:space="preserve">Luminaria circular de 25cm diámetro 2x26W </v>
          </cell>
          <cell r="C1538" t="str">
            <v>u</v>
          </cell>
          <cell r="D1538">
            <v>1</v>
          </cell>
          <cell r="E1538">
            <v>21.63</v>
          </cell>
        </row>
        <row r="1539">
          <cell r="A1539">
            <v>6214</v>
          </cell>
          <cell r="B1539" t="str">
            <v>Luminaria tipo tipo circular de 25cm diámetro 1x26W incluye foco ahorrador</v>
          </cell>
          <cell r="C1539" t="str">
            <v>u</v>
          </cell>
          <cell r="D1539">
            <v>1</v>
          </cell>
          <cell r="E1539">
            <v>24.16</v>
          </cell>
        </row>
        <row r="1540">
          <cell r="A1540">
            <v>6215</v>
          </cell>
          <cell r="B1540" t="str">
            <v>Luminaria tipo ojo de buey 1x23W</v>
          </cell>
          <cell r="C1540" t="str">
            <v>u</v>
          </cell>
          <cell r="D1540">
            <v>1</v>
          </cell>
          <cell r="E1540">
            <v>31.3</v>
          </cell>
        </row>
        <row r="1541">
          <cell r="A1541">
            <v>6216</v>
          </cell>
          <cell r="B1541" t="str">
            <v>Luminaria tipo ojo de buey 2x23W</v>
          </cell>
          <cell r="C1541" t="str">
            <v>u</v>
          </cell>
          <cell r="D1541">
            <v>1</v>
          </cell>
          <cell r="E1541">
            <v>36.08</v>
          </cell>
        </row>
        <row r="1542">
          <cell r="A1542">
            <v>6217</v>
          </cell>
          <cell r="B1542" t="str">
            <v>Luminaria tipo barco 1x23W</v>
          </cell>
          <cell r="C1542" t="str">
            <v>u</v>
          </cell>
          <cell r="D1542">
            <v>1</v>
          </cell>
          <cell r="E1542">
            <v>18.45</v>
          </cell>
        </row>
        <row r="1543">
          <cell r="A1543">
            <v>6218</v>
          </cell>
          <cell r="B1543" t="str">
            <v>Mallas de tierra de 6 x 6 m</v>
          </cell>
          <cell r="C1543" t="str">
            <v>u</v>
          </cell>
          <cell r="D1543">
            <v>1</v>
          </cell>
          <cell r="E1543">
            <v>744.14</v>
          </cell>
        </row>
        <row r="1544">
          <cell r="A1544">
            <v>6219</v>
          </cell>
          <cell r="B1544" t="str">
            <v>Mallas de tierra de  3x 3 m</v>
          </cell>
          <cell r="C1544" t="str">
            <v>u</v>
          </cell>
          <cell r="D1544">
            <v>1</v>
          </cell>
          <cell r="E1544">
            <v>366.75</v>
          </cell>
        </row>
        <row r="1545">
          <cell r="A1545">
            <v>6220</v>
          </cell>
          <cell r="B1545" t="str">
            <v>Puesta a tierra simple</v>
          </cell>
          <cell r="C1545" t="str">
            <v>u</v>
          </cell>
          <cell r="D1545">
            <v>1</v>
          </cell>
          <cell r="E1545">
            <v>128.36000000000001</v>
          </cell>
        </row>
        <row r="1546">
          <cell r="A1546">
            <v>6221</v>
          </cell>
          <cell r="B1546" t="str">
            <v>Conductor Cu aislado TTU,19 hilos cal 1/0AWG</v>
          </cell>
          <cell r="C1546" t="str">
            <v>m</v>
          </cell>
          <cell r="D1546">
            <v>1</v>
          </cell>
          <cell r="E1546">
            <v>9.74</v>
          </cell>
        </row>
        <row r="1547">
          <cell r="A1547">
            <v>6222</v>
          </cell>
          <cell r="B1547" t="str">
            <v>Conductor Cu aislado TTU,7 hilos cal 2AWG</v>
          </cell>
          <cell r="C1547" t="str">
            <v>m</v>
          </cell>
          <cell r="D1547">
            <v>1</v>
          </cell>
          <cell r="E1547">
            <v>6.39</v>
          </cell>
        </row>
        <row r="1548">
          <cell r="A1548">
            <v>6223</v>
          </cell>
          <cell r="B1548" t="str">
            <v>Conductor Cu aislado TTU,7 hilos cal 6AWG</v>
          </cell>
          <cell r="C1548" t="str">
            <v>m</v>
          </cell>
          <cell r="D1548">
            <v>1</v>
          </cell>
          <cell r="E1548">
            <v>3.14</v>
          </cell>
        </row>
        <row r="1549">
          <cell r="A1549">
            <v>6224</v>
          </cell>
          <cell r="B1549" t="str">
            <v>Conductor Cu aislado TTU,7 hilos cal 8AWG</v>
          </cell>
          <cell r="C1549" t="str">
            <v>m</v>
          </cell>
          <cell r="D1549">
            <v>1</v>
          </cell>
          <cell r="E1549">
            <v>2.11</v>
          </cell>
        </row>
        <row r="1550">
          <cell r="A1550">
            <v>6225</v>
          </cell>
          <cell r="B1550" t="str">
            <v>Conductor Cu aislado THHN, cal 10AWG</v>
          </cell>
          <cell r="C1550" t="str">
            <v>m</v>
          </cell>
          <cell r="D1550">
            <v>1</v>
          </cell>
          <cell r="E1550">
            <v>1.37</v>
          </cell>
        </row>
        <row r="1551">
          <cell r="A1551">
            <v>6226</v>
          </cell>
          <cell r="B1551" t="str">
            <v>Conductor Cu aislado THHN, cal 12AWG</v>
          </cell>
          <cell r="C1551" t="str">
            <v>m</v>
          </cell>
          <cell r="D1551">
            <v>1</v>
          </cell>
          <cell r="E1551">
            <v>1.03</v>
          </cell>
        </row>
        <row r="1552">
          <cell r="A1552">
            <v>6227</v>
          </cell>
          <cell r="B1552" t="str">
            <v>Conductor Cu aislado Superflex, cal 1/0AWG</v>
          </cell>
          <cell r="C1552" t="str">
            <v>m</v>
          </cell>
          <cell r="D1552">
            <v>1</v>
          </cell>
          <cell r="E1552">
            <v>10</v>
          </cell>
        </row>
        <row r="1553">
          <cell r="A1553">
            <v>6228</v>
          </cell>
          <cell r="B1553" t="str">
            <v>Conductor Cu aislado THHN, cal 14AWG</v>
          </cell>
          <cell r="C1553" t="str">
            <v>m</v>
          </cell>
          <cell r="D1553">
            <v>1</v>
          </cell>
          <cell r="E1553">
            <v>0.72</v>
          </cell>
        </row>
        <row r="1554">
          <cell r="A1554">
            <v>6229</v>
          </cell>
          <cell r="B1554" t="str">
            <v>Conductor Cu aislado Superflex, cal 4AWG</v>
          </cell>
          <cell r="C1554" t="str">
            <v>m</v>
          </cell>
          <cell r="D1554">
            <v>1</v>
          </cell>
          <cell r="E1554">
            <v>6.19</v>
          </cell>
        </row>
        <row r="1555">
          <cell r="A1555">
            <v>6230</v>
          </cell>
          <cell r="B1555" t="str">
            <v>Interruptor simple placa 15A,250V</v>
          </cell>
          <cell r="C1555" t="str">
            <v>u</v>
          </cell>
          <cell r="D1555">
            <v>1</v>
          </cell>
          <cell r="E1555">
            <v>5.34</v>
          </cell>
        </row>
        <row r="1556">
          <cell r="A1556">
            <v>6231</v>
          </cell>
          <cell r="B1556" t="str">
            <v>Interruptor doble placa 15A,250V</v>
          </cell>
          <cell r="C1556" t="str">
            <v>u</v>
          </cell>
          <cell r="D1556">
            <v>1</v>
          </cell>
          <cell r="E1556">
            <v>11.98</v>
          </cell>
        </row>
        <row r="1557">
          <cell r="A1557">
            <v>6232</v>
          </cell>
          <cell r="B1557" t="str">
            <v>conductor Cu desnudo 2 AWG</v>
          </cell>
          <cell r="C1557" t="str">
            <v>u</v>
          </cell>
          <cell r="D1557">
            <v>1</v>
          </cell>
          <cell r="E1557">
            <v>6.86</v>
          </cell>
        </row>
        <row r="1558">
          <cell r="A1558">
            <v>6233</v>
          </cell>
          <cell r="B1558" t="str">
            <v>Conmutador simple placa 15A,250V</v>
          </cell>
          <cell r="C1558" t="str">
            <v>u</v>
          </cell>
          <cell r="D1558">
            <v>1</v>
          </cell>
          <cell r="E1558">
            <v>9.2200000000000006</v>
          </cell>
        </row>
        <row r="1559">
          <cell r="A1559">
            <v>6234</v>
          </cell>
          <cell r="B1559" t="str">
            <v>Conmutador doble placa 15A,250V</v>
          </cell>
          <cell r="C1559" t="str">
            <v>u</v>
          </cell>
          <cell r="D1559">
            <v>1</v>
          </cell>
          <cell r="E1559">
            <v>12.48</v>
          </cell>
        </row>
        <row r="1560">
          <cell r="A1560">
            <v>6235</v>
          </cell>
          <cell r="B1560" t="str">
            <v>Conmutador interruptor placa 15A,250V</v>
          </cell>
          <cell r="C1560" t="str">
            <v>u</v>
          </cell>
          <cell r="D1560">
            <v>1</v>
          </cell>
          <cell r="E1560">
            <v>12.48</v>
          </cell>
        </row>
        <row r="1561">
          <cell r="A1561">
            <v>6236</v>
          </cell>
          <cell r="B1561" t="str">
            <v>Pararrayos de 27KV</v>
          </cell>
          <cell r="C1561" t="str">
            <v>u</v>
          </cell>
          <cell r="D1561">
            <v>1</v>
          </cell>
          <cell r="E1561">
            <v>225.16</v>
          </cell>
        </row>
        <row r="1562">
          <cell r="A1562">
            <v>6237</v>
          </cell>
          <cell r="B1562" t="str">
            <v>Pararrayos tipo polímero de 18KV</v>
          </cell>
          <cell r="C1562" t="str">
            <v>u</v>
          </cell>
          <cell r="D1562">
            <v>1</v>
          </cell>
          <cell r="E1562">
            <v>118.05</v>
          </cell>
        </row>
        <row r="1563">
          <cell r="A1563">
            <v>6238</v>
          </cell>
          <cell r="B1563" t="str">
            <v xml:space="preserve">Generador de 200KVA 3F 120 V / 208V </v>
          </cell>
          <cell r="C1563" t="str">
            <v>u</v>
          </cell>
          <cell r="D1563">
            <v>1</v>
          </cell>
          <cell r="E1563">
            <v>77533.78</v>
          </cell>
        </row>
        <row r="1564">
          <cell r="A1564">
            <v>6239</v>
          </cell>
          <cell r="B1564" t="str">
            <v>Generador 6000W monofásico</v>
          </cell>
          <cell r="C1564" t="str">
            <v>u</v>
          </cell>
          <cell r="D1564">
            <v>1</v>
          </cell>
          <cell r="E1564">
            <v>6367.6</v>
          </cell>
        </row>
        <row r="1565">
          <cell r="A1565">
            <v>6240</v>
          </cell>
          <cell r="B1565" t="str">
            <v>Planta eléctrica  345KVA</v>
          </cell>
          <cell r="C1565" t="str">
            <v>u</v>
          </cell>
          <cell r="D1565">
            <v>1</v>
          </cell>
          <cell r="E1565">
            <v>91686.49</v>
          </cell>
        </row>
        <row r="1566">
          <cell r="A1566">
            <v>6241</v>
          </cell>
          <cell r="B1566" t="str">
            <v>Poste de hormigón de 11X600KG incluye montaje</v>
          </cell>
          <cell r="C1566" t="str">
            <v>u</v>
          </cell>
          <cell r="D1566">
            <v>1</v>
          </cell>
          <cell r="E1566">
            <v>353.46</v>
          </cell>
        </row>
        <row r="1567">
          <cell r="A1567">
            <v>6242</v>
          </cell>
          <cell r="B1567" t="str">
            <v>Poste de hormigón de 9X350KG incluye montaje</v>
          </cell>
          <cell r="C1567" t="str">
            <v>u</v>
          </cell>
          <cell r="D1567">
            <v>1</v>
          </cell>
          <cell r="E1567">
            <v>222.52</v>
          </cell>
        </row>
        <row r="1568">
          <cell r="A1568">
            <v>6243</v>
          </cell>
          <cell r="B1568" t="str">
            <v>Poste de hormigón de 12X600KG incluye montaje</v>
          </cell>
          <cell r="C1568" t="str">
            <v>u</v>
          </cell>
          <cell r="D1568">
            <v>1</v>
          </cell>
          <cell r="E1568">
            <v>386.02</v>
          </cell>
        </row>
        <row r="1569">
          <cell r="A1569">
            <v>6244</v>
          </cell>
          <cell r="B1569" t="str">
            <v>Poste de hormigón de 11,5X600KG incluye montaje</v>
          </cell>
          <cell r="C1569" t="str">
            <v>u</v>
          </cell>
          <cell r="D1569">
            <v>1</v>
          </cell>
          <cell r="E1569">
            <v>342.22</v>
          </cell>
        </row>
        <row r="1570">
          <cell r="A1570">
            <v>6245</v>
          </cell>
          <cell r="B1570" t="str">
            <v>Poste de hormigón de 12X500KG incluye montaje</v>
          </cell>
          <cell r="C1570" t="str">
            <v>u</v>
          </cell>
          <cell r="D1570">
            <v>1</v>
          </cell>
          <cell r="E1570">
            <v>386.02</v>
          </cell>
        </row>
        <row r="1571">
          <cell r="A1571">
            <v>6246</v>
          </cell>
          <cell r="B1571" t="str">
            <v>Poste de hormigón de 11X500KG incluye montaje</v>
          </cell>
          <cell r="C1571" t="str">
            <v>u</v>
          </cell>
          <cell r="D1571">
            <v>1</v>
          </cell>
          <cell r="E1571">
            <v>336.05</v>
          </cell>
        </row>
        <row r="1572">
          <cell r="A1572">
            <v>6247</v>
          </cell>
          <cell r="B1572" t="str">
            <v>Generador eléctrico 15kva monofásico</v>
          </cell>
          <cell r="C1572" t="str">
            <v>u</v>
          </cell>
          <cell r="D1572">
            <v>1</v>
          </cell>
          <cell r="E1572">
            <v>13753.42</v>
          </cell>
        </row>
        <row r="1573">
          <cell r="A1573">
            <v>6248</v>
          </cell>
          <cell r="B1573" t="str">
            <v>Bloque de anclaje</v>
          </cell>
          <cell r="C1573" t="str">
            <v>u</v>
          </cell>
          <cell r="D1573">
            <v>1</v>
          </cell>
          <cell r="E1573">
            <v>7.04</v>
          </cell>
        </row>
        <row r="1574">
          <cell r="A1574">
            <v>6249</v>
          </cell>
          <cell r="B1574" t="str">
            <v>Pozo eléctrico de 1,00x1,00x1,20 con tapa con cerco metálico</v>
          </cell>
          <cell r="C1574" t="str">
            <v>u</v>
          </cell>
          <cell r="D1574">
            <v>1</v>
          </cell>
          <cell r="E1574">
            <v>350.05</v>
          </cell>
        </row>
        <row r="1575">
          <cell r="A1575">
            <v>6250</v>
          </cell>
          <cell r="B1575" t="str">
            <v>Proyectores tipo campana de 400W</v>
          </cell>
          <cell r="C1575" t="str">
            <v>u</v>
          </cell>
          <cell r="D1575">
            <v>1</v>
          </cell>
          <cell r="E1575">
            <v>869.88</v>
          </cell>
        </row>
        <row r="1576">
          <cell r="A1576">
            <v>6251</v>
          </cell>
          <cell r="B1576" t="str">
            <v>Bastidor galv 1 vía</v>
          </cell>
          <cell r="C1576" t="str">
            <v>u</v>
          </cell>
          <cell r="D1576">
            <v>1</v>
          </cell>
          <cell r="E1576">
            <v>4.6900000000000004</v>
          </cell>
        </row>
        <row r="1577">
          <cell r="A1577">
            <v>6252</v>
          </cell>
          <cell r="B1577" t="str">
            <v>Poste de hormigón de 11X350KG incluye montaje</v>
          </cell>
          <cell r="C1577" t="str">
            <v>u</v>
          </cell>
          <cell r="D1577">
            <v>1</v>
          </cell>
          <cell r="E1577">
            <v>287.07</v>
          </cell>
        </row>
        <row r="1578">
          <cell r="A1578">
            <v>6253</v>
          </cell>
          <cell r="B1578" t="str">
            <v xml:space="preserve">Protección en media tensión </v>
          </cell>
          <cell r="C1578" t="str">
            <v>u</v>
          </cell>
          <cell r="D1578">
            <v>1</v>
          </cell>
          <cell r="E1578">
            <v>1383.22</v>
          </cell>
        </row>
        <row r="1579">
          <cell r="A1579">
            <v>6254</v>
          </cell>
          <cell r="B1579" t="str">
            <v>Pozo eléctrico de 0,80x0,80x1,00 con tapa con cerco metálico</v>
          </cell>
          <cell r="C1579" t="str">
            <v>u</v>
          </cell>
          <cell r="D1579">
            <v>1</v>
          </cell>
          <cell r="E1579">
            <v>200.91</v>
          </cell>
        </row>
        <row r="1580">
          <cell r="A1580">
            <v>6255</v>
          </cell>
          <cell r="B1580" t="str">
            <v>Pozo eléctrico de 0,60x0,60x0,80 con tapa con cerco metálico</v>
          </cell>
          <cell r="C1580" t="str">
            <v>u</v>
          </cell>
          <cell r="D1580">
            <v>1</v>
          </cell>
          <cell r="E1580">
            <v>138.44999999999999</v>
          </cell>
        </row>
        <row r="1581">
          <cell r="A1581">
            <v>6256</v>
          </cell>
          <cell r="B1581" t="str">
            <v>Seccionamiento y Pararrayos de 22KV-100A en poste tipo SP3 incluye tirafusible y puesta a tierra</v>
          </cell>
          <cell r="C1581" t="str">
            <v>u</v>
          </cell>
          <cell r="D1581">
            <v>1</v>
          </cell>
          <cell r="E1581">
            <v>829.09</v>
          </cell>
        </row>
        <row r="1582">
          <cell r="A1582">
            <v>6257</v>
          </cell>
          <cell r="B1582" t="str">
            <v>Bajante de cable y tubería 110mm en EMT</v>
          </cell>
          <cell r="C1582" t="str">
            <v>u</v>
          </cell>
          <cell r="D1582">
            <v>1</v>
          </cell>
          <cell r="E1582">
            <v>399.63</v>
          </cell>
        </row>
        <row r="1583">
          <cell r="A1583">
            <v>6258</v>
          </cell>
          <cell r="B1583" t="str">
            <v>Conexión mediante grapas en caliente</v>
          </cell>
          <cell r="C1583" t="str">
            <v>u</v>
          </cell>
          <cell r="D1583">
            <v>1</v>
          </cell>
          <cell r="E1583">
            <v>28.53</v>
          </cell>
        </row>
        <row r="1584">
          <cell r="A1584">
            <v>6259</v>
          </cell>
          <cell r="B1584" t="str">
            <v>Acometida trifásica Cu con Cable XLPE 25KV  2AWG aislado</v>
          </cell>
          <cell r="C1584" t="str">
            <v>m</v>
          </cell>
          <cell r="D1584">
            <v>1</v>
          </cell>
          <cell r="E1584">
            <v>41.99</v>
          </cell>
        </row>
        <row r="1585">
          <cell r="A1585">
            <v>6260</v>
          </cell>
          <cell r="B1585" t="str">
            <v>Punta homogenizada de campo tipo exterior</v>
          </cell>
          <cell r="C1585" t="str">
            <v>u</v>
          </cell>
          <cell r="D1585">
            <v>1</v>
          </cell>
          <cell r="E1585">
            <v>151.76</v>
          </cell>
        </row>
        <row r="1586">
          <cell r="A1586">
            <v>6261</v>
          </cell>
          <cell r="B1586" t="str">
            <v>Punta homogenizada de campo tipo interior</v>
          </cell>
          <cell r="C1586" t="str">
            <v>u</v>
          </cell>
          <cell r="D1586">
            <v>1</v>
          </cell>
          <cell r="E1586">
            <v>134.15</v>
          </cell>
        </row>
        <row r="1587">
          <cell r="A1587">
            <v>6262</v>
          </cell>
          <cell r="B1587" t="str">
            <v>Seccionamiento  22KV-100A incluye tirafusible y puesta a tierra</v>
          </cell>
          <cell r="C1587" t="str">
            <v>u</v>
          </cell>
          <cell r="D1587">
            <v>1</v>
          </cell>
          <cell r="E1587">
            <v>530.79999999999995</v>
          </cell>
        </row>
        <row r="1588">
          <cell r="A1588">
            <v>6263</v>
          </cell>
          <cell r="B1588" t="str">
            <v>Estructura tipo RRC en media tensión trifásica</v>
          </cell>
          <cell r="C1588" t="str">
            <v>u</v>
          </cell>
          <cell r="D1588">
            <v>1</v>
          </cell>
          <cell r="E1588">
            <v>745.84</v>
          </cell>
        </row>
        <row r="1589">
          <cell r="A1589">
            <v>6264</v>
          </cell>
          <cell r="B1589" t="str">
            <v>Estructura tipo RC en media tensión trifásica</v>
          </cell>
          <cell r="C1589" t="str">
            <v>u</v>
          </cell>
          <cell r="D1589">
            <v>1</v>
          </cell>
          <cell r="E1589">
            <v>346.88</v>
          </cell>
        </row>
        <row r="1590">
          <cell r="A1590">
            <v>6265</v>
          </cell>
          <cell r="B1590" t="str">
            <v>Estructura tipo SC en media tensión trifásica</v>
          </cell>
          <cell r="C1590" t="str">
            <v>u</v>
          </cell>
          <cell r="D1590">
            <v>1</v>
          </cell>
          <cell r="E1590">
            <v>164.65</v>
          </cell>
        </row>
        <row r="1591">
          <cell r="A1591">
            <v>6266</v>
          </cell>
          <cell r="B1591" t="str">
            <v>Medidor de energía y garantías</v>
          </cell>
          <cell r="C1591" t="str">
            <v>u</v>
          </cell>
          <cell r="D1591">
            <v>1</v>
          </cell>
          <cell r="E1591">
            <v>3593.17</v>
          </cell>
        </row>
        <row r="1592">
          <cell r="A1592">
            <v>6267</v>
          </cell>
          <cell r="B1592" t="str">
            <v>Luminaria Na 250W cerrada</v>
          </cell>
          <cell r="C1592" t="str">
            <v>u</v>
          </cell>
          <cell r="D1592">
            <v>1</v>
          </cell>
          <cell r="E1592">
            <v>151.79</v>
          </cell>
        </row>
        <row r="1593">
          <cell r="A1593">
            <v>6268</v>
          </cell>
          <cell r="B1593" t="str">
            <v>Acometida eléctrica THHN 2#10</v>
          </cell>
          <cell r="C1593" t="str">
            <v>m</v>
          </cell>
          <cell r="D1593">
            <v>1</v>
          </cell>
          <cell r="E1593">
            <v>3.53</v>
          </cell>
        </row>
        <row r="1594">
          <cell r="A1594">
            <v>6269</v>
          </cell>
          <cell r="B1594" t="str">
            <v>Reflectores de mercurio 400W-220V</v>
          </cell>
          <cell r="C1594" t="str">
            <v>u</v>
          </cell>
          <cell r="D1594">
            <v>1</v>
          </cell>
          <cell r="E1594">
            <v>201.04</v>
          </cell>
        </row>
        <row r="1595">
          <cell r="A1595">
            <v>6270</v>
          </cell>
          <cell r="B1595" t="str">
            <v>Luminaria tipo aplique de pared 26W 120V</v>
          </cell>
          <cell r="C1595" t="str">
            <v>u</v>
          </cell>
          <cell r="D1595">
            <v>1</v>
          </cell>
          <cell r="E1595">
            <v>12.59</v>
          </cell>
        </row>
        <row r="1596">
          <cell r="A1596">
            <v>6271</v>
          </cell>
          <cell r="B1596" t="str">
            <v>Lámpara  fluorescente  3*32W luz 4700K montaje sobrepuesto tipo industrial</v>
          </cell>
          <cell r="C1596" t="str">
            <v>u</v>
          </cell>
          <cell r="D1596">
            <v>1</v>
          </cell>
          <cell r="E1596">
            <v>54.3</v>
          </cell>
        </row>
        <row r="1597">
          <cell r="A1597">
            <v>6272</v>
          </cell>
          <cell r="B1597" t="str">
            <v>Breaker caja moldeada de 2P-100A</v>
          </cell>
          <cell r="C1597" t="str">
            <v>u</v>
          </cell>
          <cell r="D1597">
            <v>1</v>
          </cell>
          <cell r="E1597">
            <v>110.97</v>
          </cell>
        </row>
        <row r="1598">
          <cell r="A1598">
            <v>6273</v>
          </cell>
          <cell r="B1598" t="str">
            <v>Breaker caja moldeada de 3P-225A</v>
          </cell>
          <cell r="C1598" t="str">
            <v>u</v>
          </cell>
          <cell r="D1598">
            <v>1</v>
          </cell>
          <cell r="E1598">
            <v>656.51</v>
          </cell>
        </row>
        <row r="1599">
          <cell r="A1599">
            <v>6274</v>
          </cell>
          <cell r="B1599" t="str">
            <v>Breaker caja moldeada de 3P-300A</v>
          </cell>
          <cell r="C1599" t="str">
            <v>u</v>
          </cell>
          <cell r="D1599">
            <v>1</v>
          </cell>
          <cell r="E1599">
            <v>744.53</v>
          </cell>
        </row>
        <row r="1600">
          <cell r="A1600">
            <v>6275</v>
          </cell>
          <cell r="B1600" t="str">
            <v>Breaker caja moldeada de 2P-40A</v>
          </cell>
          <cell r="C1600" t="str">
            <v>u</v>
          </cell>
          <cell r="D1600">
            <v>1</v>
          </cell>
          <cell r="E1600">
            <v>54.16</v>
          </cell>
        </row>
        <row r="1601">
          <cell r="A1601">
            <v>6276</v>
          </cell>
          <cell r="B1601" t="str">
            <v>Breaker caja moldeada de 2P-80A</v>
          </cell>
          <cell r="C1601" t="str">
            <v>u</v>
          </cell>
          <cell r="D1601">
            <v>1</v>
          </cell>
          <cell r="E1601">
            <v>63.19</v>
          </cell>
        </row>
        <row r="1602">
          <cell r="A1602">
            <v>6277</v>
          </cell>
          <cell r="B1602" t="str">
            <v>Acometida 2(2x1/0+1x1/0 +1x2)  TTU   AWG sin tubería</v>
          </cell>
          <cell r="C1602" t="str">
            <v>m</v>
          </cell>
          <cell r="D1602">
            <v>1</v>
          </cell>
          <cell r="E1602">
            <v>64.180000000000007</v>
          </cell>
        </row>
        <row r="1603">
          <cell r="A1603">
            <v>6278</v>
          </cell>
          <cell r="B1603" t="str">
            <v>Acometida 3(2x3/0+1x3/0 +1x2/0)  TTU   AWG sin tubería</v>
          </cell>
          <cell r="C1603" t="str">
            <v>m</v>
          </cell>
          <cell r="D1603">
            <v>1</v>
          </cell>
          <cell r="E1603">
            <v>159.54</v>
          </cell>
        </row>
        <row r="1604">
          <cell r="A1604">
            <v>6279</v>
          </cell>
          <cell r="B1604" t="str">
            <v>Acometida 2x2+1x2 +1x6  TTU   AWG sin tubería</v>
          </cell>
          <cell r="C1604" t="str">
            <v>m</v>
          </cell>
          <cell r="D1604">
            <v>1</v>
          </cell>
          <cell r="E1604">
            <v>21.31</v>
          </cell>
        </row>
        <row r="1605">
          <cell r="A1605">
            <v>6280</v>
          </cell>
          <cell r="B1605" t="str">
            <v>Acometida (2x1/0+1x1/0 +1x2)  TTU   AWG sin tubería</v>
          </cell>
          <cell r="C1605" t="str">
            <v>m</v>
          </cell>
          <cell r="D1605">
            <v>1</v>
          </cell>
          <cell r="E1605">
            <v>33.18</v>
          </cell>
        </row>
        <row r="1606">
          <cell r="A1606">
            <v>6281</v>
          </cell>
          <cell r="B1606" t="str">
            <v>Acometida 2x1/0+2x1/0 +1x4  TTU AWG sin tubería</v>
          </cell>
          <cell r="C1606" t="str">
            <v>m</v>
          </cell>
          <cell r="D1606">
            <v>1</v>
          </cell>
          <cell r="E1606">
            <v>43.31</v>
          </cell>
        </row>
        <row r="1607">
          <cell r="A1607">
            <v>6282</v>
          </cell>
          <cell r="B1607" t="str">
            <v>Acometida 2#4+1#4 +1#6  sin tubería</v>
          </cell>
          <cell r="C1607" t="str">
            <v>m</v>
          </cell>
          <cell r="D1607">
            <v>1</v>
          </cell>
          <cell r="E1607">
            <v>14.29</v>
          </cell>
        </row>
        <row r="1608">
          <cell r="A1608">
            <v>6283</v>
          </cell>
          <cell r="B1608" t="str">
            <v>Acometida 2(2x1/0+1x1/0 +1x4)  TTU   AWG sin tubería</v>
          </cell>
          <cell r="C1608" t="str">
            <v>m</v>
          </cell>
          <cell r="D1608">
            <v>1</v>
          </cell>
          <cell r="E1608">
            <v>60.57</v>
          </cell>
        </row>
        <row r="1609">
          <cell r="A1609">
            <v>6284</v>
          </cell>
          <cell r="B1609" t="str">
            <v>Acometida 2(2x2/0+1x2/0 +1x1/0)  TTU   AWG sin tubería</v>
          </cell>
          <cell r="C1609" t="str">
            <v>m</v>
          </cell>
          <cell r="D1609">
            <v>1</v>
          </cell>
          <cell r="E1609">
            <v>84.37</v>
          </cell>
        </row>
        <row r="1610">
          <cell r="A1610">
            <v>6285</v>
          </cell>
          <cell r="B1610" t="str">
            <v>Alimentador a ducha eléctrica 2#8+1#10  con tubería PVC 1"</v>
          </cell>
          <cell r="C1610" t="str">
            <v>m</v>
          </cell>
          <cell r="D1610">
            <v>1</v>
          </cell>
          <cell r="E1610">
            <v>5.83</v>
          </cell>
        </row>
        <row r="1611">
          <cell r="A1611">
            <v>6286</v>
          </cell>
          <cell r="B1611" t="str">
            <v>Acometida UPS 15 KVA 2x#6+1x#6N +1x#8T  THHN sin tubería</v>
          </cell>
          <cell r="C1611" t="str">
            <v>m</v>
          </cell>
          <cell r="D1611">
            <v>1</v>
          </cell>
          <cell r="E1611">
            <v>9.7200000000000006</v>
          </cell>
        </row>
        <row r="1612">
          <cell r="A1612">
            <v>6287</v>
          </cell>
          <cell r="B1612" t="str">
            <v>Acometida UPS 10KVA 2x#8+1x#8N +1x#10T  THHN sin tubería</v>
          </cell>
          <cell r="C1612" t="str">
            <v>m</v>
          </cell>
          <cell r="D1612">
            <v>1</v>
          </cell>
          <cell r="E1612">
            <v>5.63</v>
          </cell>
        </row>
        <row r="1613">
          <cell r="A1613">
            <v>6288</v>
          </cell>
          <cell r="B1613" t="str">
            <v xml:space="preserve">Luminaria dulux 1x50W </v>
          </cell>
          <cell r="C1613" t="str">
            <v>u</v>
          </cell>
          <cell r="D1613">
            <v>1</v>
          </cell>
          <cell r="E1613">
            <v>33.119999999999997</v>
          </cell>
        </row>
        <row r="1614">
          <cell r="A1614">
            <v>6289</v>
          </cell>
          <cell r="B1614" t="str">
            <v>Breaker enchufable 2 polos 50 A</v>
          </cell>
          <cell r="C1614" t="str">
            <v>u</v>
          </cell>
          <cell r="D1614">
            <v>1</v>
          </cell>
          <cell r="E1614">
            <v>15.17</v>
          </cell>
        </row>
        <row r="1615">
          <cell r="A1615">
            <v>6290</v>
          </cell>
          <cell r="B1615" t="str">
            <v>Breaker caja moldeada 2 polos 70 A</v>
          </cell>
          <cell r="C1615" t="str">
            <v>u</v>
          </cell>
          <cell r="D1615">
            <v>1</v>
          </cell>
          <cell r="E1615">
            <v>63.19</v>
          </cell>
        </row>
        <row r="1616">
          <cell r="A1616">
            <v>6291</v>
          </cell>
          <cell r="B1616" t="str">
            <v>Breaker caja moldeada de 3P-350A</v>
          </cell>
          <cell r="C1616" t="str">
            <v>m</v>
          </cell>
          <cell r="D1616">
            <v>1</v>
          </cell>
          <cell r="E1616">
            <v>783.34</v>
          </cell>
        </row>
        <row r="1617">
          <cell r="A1617">
            <v>6292</v>
          </cell>
          <cell r="B1617" t="str">
            <v>Pozo eléctrico de 0,80x0,80x0,80 con tapa con cerco metálico</v>
          </cell>
          <cell r="C1617" t="str">
            <v>u</v>
          </cell>
          <cell r="D1617">
            <v>1</v>
          </cell>
          <cell r="E1617">
            <v>179.4</v>
          </cell>
        </row>
        <row r="1618">
          <cell r="A1618">
            <v>6293</v>
          </cell>
          <cell r="B1618" t="str">
            <v>Pozo eléctrico de 0,40x0,40x0,40 con tapa con cerco metálico</v>
          </cell>
          <cell r="C1618" t="str">
            <v>u</v>
          </cell>
          <cell r="D1618">
            <v>1</v>
          </cell>
          <cell r="E1618">
            <v>94.04</v>
          </cell>
        </row>
        <row r="1619">
          <cell r="A1619">
            <v>6294</v>
          </cell>
          <cell r="B1619" t="str">
            <v>Alimentador TTU 3(2x1/0+1x1/0 +1x2)  AWG sin tubería</v>
          </cell>
          <cell r="C1619" t="str">
            <v>m</v>
          </cell>
          <cell r="D1619">
            <v>1</v>
          </cell>
          <cell r="E1619">
            <v>95.71</v>
          </cell>
        </row>
        <row r="1620">
          <cell r="A1620">
            <v>6295</v>
          </cell>
          <cell r="B1620" t="str">
            <v>Alimentador TTU 2x4)  AWG ø2"</v>
          </cell>
          <cell r="C1620" t="str">
            <v>m</v>
          </cell>
          <cell r="D1620">
            <v>1</v>
          </cell>
          <cell r="E1620">
            <v>19.64</v>
          </cell>
        </row>
        <row r="1621">
          <cell r="A1621">
            <v>6296</v>
          </cell>
          <cell r="B1621" t="str">
            <v>Alimentador THHN 2x12)  AWG sin tubería</v>
          </cell>
          <cell r="C1621" t="str">
            <v>m</v>
          </cell>
          <cell r="D1621">
            <v>1</v>
          </cell>
          <cell r="E1621">
            <v>1.97</v>
          </cell>
        </row>
        <row r="1622">
          <cell r="A1622">
            <v>6297</v>
          </cell>
          <cell r="B1622" t="str">
            <v>Acometida media tensión 3x2+1x4 desnudo EMT 3"</v>
          </cell>
          <cell r="C1622" t="str">
            <v>m</v>
          </cell>
          <cell r="D1622">
            <v>1</v>
          </cell>
          <cell r="E1622">
            <v>49.49</v>
          </cell>
        </row>
        <row r="1623">
          <cell r="A1623">
            <v>6298</v>
          </cell>
          <cell r="B1623" t="str">
            <v>Alimentador 3x3/0 TTU+N#2 AWG TTU+#4 TTU</v>
          </cell>
          <cell r="C1623" t="str">
            <v>m</v>
          </cell>
          <cell r="D1623">
            <v>1</v>
          </cell>
          <cell r="E1623">
            <v>51.92</v>
          </cell>
        </row>
        <row r="1624">
          <cell r="A1624">
            <v>6299</v>
          </cell>
          <cell r="B1624" t="str">
            <v>Aislador PIN ANSI 54-3</v>
          </cell>
          <cell r="C1624" t="str">
            <v>m</v>
          </cell>
          <cell r="D1624">
            <v>1</v>
          </cell>
          <cell r="E1624">
            <v>7.22</v>
          </cell>
        </row>
        <row r="1625">
          <cell r="A1625">
            <v>6300</v>
          </cell>
          <cell r="B1625" t="str">
            <v>Generador de 100KVA incluye tablero</v>
          </cell>
          <cell r="C1625" t="str">
            <v>u</v>
          </cell>
          <cell r="D1625">
            <v>1</v>
          </cell>
          <cell r="E1625">
            <v>39165.480000000003</v>
          </cell>
        </row>
        <row r="1626">
          <cell r="A1626">
            <v>6301</v>
          </cell>
          <cell r="B1626" t="str">
            <v>Caja de revisión eléctrica 90 x 90 cm, con tapa cerco metálico</v>
          </cell>
          <cell r="C1626" t="str">
            <v>u</v>
          </cell>
          <cell r="D1626">
            <v>1</v>
          </cell>
          <cell r="E1626">
            <v>129.80000000000001</v>
          </cell>
        </row>
        <row r="1627">
          <cell r="A1627">
            <v>6302</v>
          </cell>
          <cell r="B1627" t="str">
            <v>Punto de iluminación tubería EMT 1/2 y tomacorriente doble 110V</v>
          </cell>
          <cell r="C1627" t="str">
            <v>pto</v>
          </cell>
          <cell r="D1627">
            <v>1</v>
          </cell>
          <cell r="E1627">
            <v>35.979999999999997</v>
          </cell>
        </row>
        <row r="1628">
          <cell r="A1628">
            <v>6303</v>
          </cell>
          <cell r="B1628" t="str">
            <v>Punto de iluminación tubería EMT 1/2</v>
          </cell>
          <cell r="C1628" t="str">
            <v>pto</v>
          </cell>
          <cell r="D1628">
            <v>1</v>
          </cell>
          <cell r="E1628">
            <v>28.1</v>
          </cell>
        </row>
        <row r="1629">
          <cell r="A1629">
            <v>6304</v>
          </cell>
          <cell r="B1629" t="str">
            <v>Punto de iluminación 220V  tubería EMT 3/4"</v>
          </cell>
          <cell r="C1629" t="str">
            <v>pto</v>
          </cell>
          <cell r="D1629">
            <v>1</v>
          </cell>
          <cell r="E1629">
            <v>30.92</v>
          </cell>
        </row>
        <row r="1630">
          <cell r="A1630">
            <v>6305</v>
          </cell>
          <cell r="B1630" t="str">
            <v>Punto de iluminación luminaria 2x14TW tubería EMT 1/2</v>
          </cell>
          <cell r="C1630" t="str">
            <v>pto</v>
          </cell>
          <cell r="D1630">
            <v>1</v>
          </cell>
          <cell r="E1630">
            <v>21.63</v>
          </cell>
        </row>
        <row r="1631">
          <cell r="A1631">
            <v>6306</v>
          </cell>
          <cell r="B1631" t="str">
            <v>Conductor de Al desn. ACSR 4 AWG</v>
          </cell>
          <cell r="C1631" t="str">
            <v>m</v>
          </cell>
          <cell r="D1631">
            <v>1</v>
          </cell>
          <cell r="E1631">
            <v>1.1299999999999999</v>
          </cell>
        </row>
        <row r="1632">
          <cell r="A1632">
            <v>6307</v>
          </cell>
          <cell r="B1632" t="str">
            <v>Alimentador  2#6+1#8+1#10 THHN AWG sin tubería</v>
          </cell>
          <cell r="C1632" t="str">
            <v>m</v>
          </cell>
          <cell r="D1632">
            <v>1</v>
          </cell>
          <cell r="E1632">
            <v>7.36</v>
          </cell>
        </row>
        <row r="1633">
          <cell r="A1633">
            <v>6308</v>
          </cell>
          <cell r="B1633" t="str">
            <v xml:space="preserve">Punto de iluminación luminaria 2x14 TW con tubería EMT de 1/2" </v>
          </cell>
          <cell r="C1633" t="str">
            <v>pto</v>
          </cell>
          <cell r="D1633">
            <v>1</v>
          </cell>
          <cell r="E1633">
            <v>21.63</v>
          </cell>
        </row>
        <row r="1634">
          <cell r="A1634">
            <v>6309</v>
          </cell>
          <cell r="B1634" t="str">
            <v xml:space="preserve">Punto de iluminación luminaria 2x12 TW con tubería EMT de 1/2" </v>
          </cell>
          <cell r="C1634" t="str">
            <v>pto</v>
          </cell>
          <cell r="D1634">
            <v>1</v>
          </cell>
          <cell r="E1634">
            <v>24.27</v>
          </cell>
        </row>
        <row r="1635">
          <cell r="A1635">
            <v>6310</v>
          </cell>
          <cell r="B1635" t="str">
            <v>Punto de iluminación para luminarias AP de 100W</v>
          </cell>
          <cell r="C1635" t="str">
            <v>pto</v>
          </cell>
          <cell r="D1635">
            <v>1</v>
          </cell>
          <cell r="E1635">
            <v>161.99</v>
          </cell>
        </row>
        <row r="1636">
          <cell r="A1636">
            <v>6311</v>
          </cell>
          <cell r="B1636" t="str">
            <v>Punto de tomacorriente reguladas</v>
          </cell>
          <cell r="C1636" t="str">
            <v>pto</v>
          </cell>
          <cell r="D1636">
            <v>1</v>
          </cell>
          <cell r="E1636">
            <v>31.49</v>
          </cell>
        </row>
        <row r="1637">
          <cell r="A1637">
            <v>6312</v>
          </cell>
          <cell r="B1637" t="str">
            <v>Punto de tomacorriente doble normal polarizado a 120V</v>
          </cell>
          <cell r="C1637" t="str">
            <v>pto</v>
          </cell>
          <cell r="D1637">
            <v>1</v>
          </cell>
          <cell r="E1637">
            <v>28.9</v>
          </cell>
        </row>
        <row r="1638">
          <cell r="A1638">
            <v>6313</v>
          </cell>
          <cell r="B1638" t="str">
            <v>Punto de tomacorriente Especial trifásico 208/120v 3#6+1#8</v>
          </cell>
          <cell r="C1638" t="str">
            <v>pto</v>
          </cell>
          <cell r="D1638">
            <v>1</v>
          </cell>
          <cell r="E1638">
            <v>71.739999999999995</v>
          </cell>
        </row>
        <row r="1639">
          <cell r="A1639">
            <v>6314</v>
          </cell>
          <cell r="B1639" t="str">
            <v>Punto de tomacorriente especial 240/120V 2#8+1#10</v>
          </cell>
          <cell r="C1639" t="str">
            <v>pto</v>
          </cell>
          <cell r="D1639">
            <v>1</v>
          </cell>
          <cell r="E1639">
            <v>37.18</v>
          </cell>
        </row>
        <row r="1640">
          <cell r="A1640">
            <v>6315</v>
          </cell>
          <cell r="B1640" t="str">
            <v>Punto de tomacorriente regulado UPS polarizado a 120V</v>
          </cell>
          <cell r="C1640" t="str">
            <v>pto</v>
          </cell>
          <cell r="D1640">
            <v>1</v>
          </cell>
          <cell r="E1640">
            <v>39.43</v>
          </cell>
        </row>
        <row r="1641">
          <cell r="A1641">
            <v>6316</v>
          </cell>
          <cell r="B1641" t="str">
            <v>Toma mixta interruptor + tomacorriente</v>
          </cell>
          <cell r="C1641" t="str">
            <v>u</v>
          </cell>
          <cell r="D1641">
            <v>1</v>
          </cell>
          <cell r="E1641">
            <v>8.3800000000000008</v>
          </cell>
        </row>
        <row r="1642">
          <cell r="A1642">
            <v>6317</v>
          </cell>
          <cell r="B1642" t="str">
            <v>Punto de tomacorriente reguladas de techo</v>
          </cell>
          <cell r="C1642" t="str">
            <v>pto</v>
          </cell>
          <cell r="D1642">
            <v>1</v>
          </cell>
          <cell r="E1642">
            <v>31.49</v>
          </cell>
        </row>
        <row r="1643">
          <cell r="A1643">
            <v>6318</v>
          </cell>
          <cell r="B1643" t="str">
            <v>Punto de tomacorriente reguladas de PISO</v>
          </cell>
          <cell r="C1643" t="str">
            <v>pto</v>
          </cell>
          <cell r="D1643">
            <v>1</v>
          </cell>
          <cell r="E1643">
            <v>36.17</v>
          </cell>
        </row>
        <row r="1644">
          <cell r="A1644">
            <v>6319</v>
          </cell>
          <cell r="B1644" t="str">
            <v>Alimentador  2#6+1#8 THHN AWG sin tubería</v>
          </cell>
          <cell r="C1644" t="str">
            <v>m</v>
          </cell>
          <cell r="D1644">
            <v>1</v>
          </cell>
          <cell r="E1644">
            <v>6.57</v>
          </cell>
        </row>
        <row r="1645">
          <cell r="A1645">
            <v>6320</v>
          </cell>
          <cell r="B1645" t="str">
            <v>Alimentador 2#10+1#12 THHN AWG sin tubería</v>
          </cell>
          <cell r="C1645" t="str">
            <v>m</v>
          </cell>
          <cell r="D1645">
            <v>1</v>
          </cell>
          <cell r="E1645">
            <v>2.86</v>
          </cell>
        </row>
        <row r="1646">
          <cell r="A1646">
            <v>6321</v>
          </cell>
          <cell r="B1646" t="str">
            <v>Conjunto encendido rele-fotocelula 3KW 220V</v>
          </cell>
          <cell r="C1646" t="str">
            <v>u</v>
          </cell>
          <cell r="D1646">
            <v>1</v>
          </cell>
          <cell r="E1646">
            <v>101.32</v>
          </cell>
        </row>
        <row r="1647">
          <cell r="A1647">
            <v>6322</v>
          </cell>
          <cell r="B1647" t="str">
            <v>Alimentador  3x2 THHN+T#4 AWG THHN sin tubería</v>
          </cell>
          <cell r="C1647" t="str">
            <v>m</v>
          </cell>
          <cell r="D1647">
            <v>1</v>
          </cell>
          <cell r="E1647">
            <v>20.27</v>
          </cell>
        </row>
        <row r="1648">
          <cell r="A1648">
            <v>6323</v>
          </cell>
          <cell r="B1648" t="str">
            <v>Reflector halógeno 500W a 220V</v>
          </cell>
          <cell r="C1648" t="str">
            <v>u</v>
          </cell>
          <cell r="D1648">
            <v>1</v>
          </cell>
          <cell r="E1648">
            <v>185.17</v>
          </cell>
        </row>
        <row r="1649">
          <cell r="A1649">
            <v>6324</v>
          </cell>
          <cell r="B1649" t="str">
            <v>Reflector cuadrado metal halide 150w 220v</v>
          </cell>
          <cell r="C1649" t="str">
            <v>m</v>
          </cell>
          <cell r="D1649">
            <v>1</v>
          </cell>
          <cell r="E1649">
            <v>133.61000000000001</v>
          </cell>
        </row>
        <row r="1650">
          <cell r="A1650">
            <v>6325</v>
          </cell>
          <cell r="B1650" t="str">
            <v>Reflector exterior para cancha deportiva 250w 220v</v>
          </cell>
          <cell r="C1650" t="str">
            <v>u</v>
          </cell>
          <cell r="D1650">
            <v>1</v>
          </cell>
          <cell r="E1650">
            <v>236.68</v>
          </cell>
        </row>
        <row r="1651">
          <cell r="A1651">
            <v>6326</v>
          </cell>
          <cell r="B1651" t="str">
            <v>Accesorios de Red de media tensión aérea</v>
          </cell>
          <cell r="C1651" t="str">
            <v>u</v>
          </cell>
          <cell r="D1651">
            <v>1</v>
          </cell>
          <cell r="E1651">
            <v>294.06</v>
          </cell>
        </row>
        <row r="1652">
          <cell r="A1652">
            <v>6327</v>
          </cell>
          <cell r="B1652" t="str">
            <v>Luminaria cerrada de sodio alto rendimiento 150W auto cont</v>
          </cell>
          <cell r="C1652" t="str">
            <v>u</v>
          </cell>
          <cell r="D1652">
            <v>1</v>
          </cell>
          <cell r="E1652">
            <v>329.75</v>
          </cell>
        </row>
        <row r="1653">
          <cell r="A1653">
            <v>6328</v>
          </cell>
          <cell r="B1653" t="str">
            <v>Alimentador  3x8 THHN+1x10 AWG THHN sin tubería</v>
          </cell>
          <cell r="C1653" t="str">
            <v>m</v>
          </cell>
          <cell r="D1653">
            <v>1</v>
          </cell>
          <cell r="E1653">
            <v>5.87</v>
          </cell>
        </row>
        <row r="1654">
          <cell r="A1654">
            <v>6329</v>
          </cell>
          <cell r="B1654" t="str">
            <v>Alimentador 2#8+1#10 THHN AWG sin tubería</v>
          </cell>
          <cell r="C1654" t="str">
            <v>m</v>
          </cell>
          <cell r="D1654">
            <v>1</v>
          </cell>
          <cell r="E1654">
            <v>4.28</v>
          </cell>
        </row>
        <row r="1655">
          <cell r="A1655">
            <v>6330</v>
          </cell>
          <cell r="B1655" t="str">
            <v>Salida de secador de  manos 120v</v>
          </cell>
          <cell r="C1655" t="str">
            <v>u</v>
          </cell>
          <cell r="D1655">
            <v>1</v>
          </cell>
          <cell r="E1655">
            <v>43.92</v>
          </cell>
        </row>
        <row r="1656">
          <cell r="A1656">
            <v>6331</v>
          </cell>
          <cell r="B1656" t="str">
            <v>Salida para secadora  240/120V (2x#12F+#14T)</v>
          </cell>
          <cell r="C1656" t="str">
            <v>u</v>
          </cell>
          <cell r="D1656">
            <v>1</v>
          </cell>
          <cell r="E1656">
            <v>69.28</v>
          </cell>
        </row>
        <row r="1657">
          <cell r="A1657">
            <v>6332</v>
          </cell>
          <cell r="B1657" t="str">
            <v>Salida para duchas eléctricas</v>
          </cell>
          <cell r="C1657" t="str">
            <v>u</v>
          </cell>
          <cell r="D1657">
            <v>1</v>
          </cell>
          <cell r="E1657">
            <v>65.37</v>
          </cell>
        </row>
        <row r="1658">
          <cell r="A1658">
            <v>6333</v>
          </cell>
          <cell r="B1658" t="str">
            <v>Salida para bomba monofásica</v>
          </cell>
          <cell r="C1658" t="str">
            <v>u</v>
          </cell>
          <cell r="D1658">
            <v>1</v>
          </cell>
          <cell r="E1658">
            <v>52.5</v>
          </cell>
        </row>
        <row r="1659">
          <cell r="A1659">
            <v>6334</v>
          </cell>
          <cell r="B1659" t="str">
            <v>Salida para equipo aire acondicionado 2x#10+1x#12T</v>
          </cell>
          <cell r="C1659" t="str">
            <v>u</v>
          </cell>
          <cell r="D1659">
            <v>1</v>
          </cell>
          <cell r="E1659">
            <v>66.28</v>
          </cell>
        </row>
        <row r="1660">
          <cell r="A1660">
            <v>6335</v>
          </cell>
          <cell r="B1660" t="str">
            <v>Salida especial 240V para proyectores (2x#12 F+#14T)</v>
          </cell>
          <cell r="C1660" t="str">
            <v>u</v>
          </cell>
          <cell r="D1660">
            <v>1</v>
          </cell>
          <cell r="E1660">
            <v>74.17</v>
          </cell>
        </row>
        <row r="1661">
          <cell r="A1661">
            <v>6336</v>
          </cell>
          <cell r="B1661" t="str">
            <v>Salida iluminación jardines (2x12)F + 1x14N</v>
          </cell>
          <cell r="C1661" t="str">
            <v>m</v>
          </cell>
          <cell r="D1661">
            <v>1</v>
          </cell>
          <cell r="E1661">
            <v>4.5999999999999996</v>
          </cell>
        </row>
        <row r="1662">
          <cell r="A1662">
            <v>6337</v>
          </cell>
          <cell r="B1662" t="str">
            <v>Salida iluminación con lámpara industrial 250W-220V(2x12)F + 1x14N</v>
          </cell>
          <cell r="C1662" t="str">
            <v>u</v>
          </cell>
          <cell r="D1662">
            <v>1</v>
          </cell>
          <cell r="E1662">
            <v>149.36000000000001</v>
          </cell>
        </row>
        <row r="1663">
          <cell r="A1663">
            <v>6338</v>
          </cell>
          <cell r="B1663" t="str">
            <v>Bandeja tipo escalerilla 200x100mm incluye tapa y accesorios</v>
          </cell>
          <cell r="C1663" t="str">
            <v>m</v>
          </cell>
          <cell r="D1663">
            <v>1</v>
          </cell>
          <cell r="E1663">
            <v>29.71</v>
          </cell>
        </row>
        <row r="1664">
          <cell r="A1664">
            <v>6339</v>
          </cell>
          <cell r="B1664" t="str">
            <v>Estructura  UP</v>
          </cell>
          <cell r="C1664" t="str">
            <v>u</v>
          </cell>
          <cell r="D1664">
            <v>1</v>
          </cell>
          <cell r="E1664">
            <v>52.1</v>
          </cell>
        </row>
        <row r="1665">
          <cell r="A1665">
            <v>6340</v>
          </cell>
          <cell r="B1665" t="str">
            <v>Estructura  UR</v>
          </cell>
          <cell r="C1665" t="str">
            <v>u</v>
          </cell>
          <cell r="D1665">
            <v>1</v>
          </cell>
          <cell r="E1665">
            <v>62.63</v>
          </cell>
        </row>
        <row r="1666">
          <cell r="A1666">
            <v>6341</v>
          </cell>
          <cell r="B1666" t="str">
            <v>Estructura  ES3</v>
          </cell>
          <cell r="C1666" t="str">
            <v>u</v>
          </cell>
          <cell r="D1666">
            <v>1</v>
          </cell>
          <cell r="E1666">
            <v>29.15</v>
          </cell>
        </row>
        <row r="1667">
          <cell r="A1667">
            <v>6342</v>
          </cell>
          <cell r="B1667" t="str">
            <v>Tensor TTD</v>
          </cell>
          <cell r="C1667" t="str">
            <v>u</v>
          </cell>
          <cell r="D1667">
            <v>1</v>
          </cell>
          <cell r="E1667">
            <v>61.28</v>
          </cell>
        </row>
        <row r="1668">
          <cell r="A1668">
            <v>6343</v>
          </cell>
          <cell r="B1668" t="str">
            <v>Seccionador S1</v>
          </cell>
          <cell r="C1668" t="str">
            <v>u</v>
          </cell>
          <cell r="D1668">
            <v>1</v>
          </cell>
          <cell r="E1668">
            <v>130.55000000000001</v>
          </cell>
        </row>
        <row r="1669">
          <cell r="A1669">
            <v>6344</v>
          </cell>
          <cell r="B1669" t="str">
            <v>Pararrayo distribución</v>
          </cell>
          <cell r="C1669" t="str">
            <v>u</v>
          </cell>
          <cell r="D1669">
            <v>1</v>
          </cell>
          <cell r="E1669">
            <v>97.86</v>
          </cell>
        </row>
        <row r="1670">
          <cell r="A1670">
            <v>6345</v>
          </cell>
          <cell r="B1670" t="str">
            <v>Punta terminal para exterior ,cable de Cu 2AWG</v>
          </cell>
          <cell r="C1670" t="str">
            <v>u</v>
          </cell>
          <cell r="D1670">
            <v>1</v>
          </cell>
          <cell r="E1670">
            <v>136.1</v>
          </cell>
        </row>
        <row r="1671">
          <cell r="A1671">
            <v>6346</v>
          </cell>
          <cell r="B1671" t="str">
            <v>Alimentador THHN 3x8+1x8+1x10 sin tubería</v>
          </cell>
          <cell r="C1671" t="str">
            <v>m</v>
          </cell>
          <cell r="D1671">
            <v>1</v>
          </cell>
          <cell r="E1671">
            <v>7.03</v>
          </cell>
        </row>
        <row r="1672">
          <cell r="A1672">
            <v>6347</v>
          </cell>
          <cell r="B1672" t="str">
            <v>Alimentador THHN 3x1/0+1x1/0+1x2 sin tubería</v>
          </cell>
          <cell r="C1672" t="str">
            <v>m</v>
          </cell>
          <cell r="D1672">
            <v>1</v>
          </cell>
          <cell r="E1672">
            <v>40.81</v>
          </cell>
        </row>
        <row r="1673">
          <cell r="A1673">
            <v>6348</v>
          </cell>
          <cell r="B1673" t="str">
            <v>Alimentador THHN 2x12+1x12+1x14 sin tubería</v>
          </cell>
          <cell r="C1673" t="str">
            <v>m</v>
          </cell>
          <cell r="D1673">
            <v>1</v>
          </cell>
          <cell r="E1673">
            <v>2.71</v>
          </cell>
        </row>
        <row r="1674">
          <cell r="A1674">
            <v>6349</v>
          </cell>
          <cell r="B1674" t="str">
            <v>Alimentador THHN 3x10+1x10+1x12 sin tubería</v>
          </cell>
          <cell r="C1674" t="str">
            <v>m</v>
          </cell>
          <cell r="D1674">
            <v>1</v>
          </cell>
          <cell r="E1674">
            <v>4.8</v>
          </cell>
        </row>
        <row r="1675">
          <cell r="A1675">
            <v>6350</v>
          </cell>
          <cell r="B1675" t="str">
            <v>ALIMENTADOR THHN(3x4 + 1x4 + 1x6)</v>
          </cell>
          <cell r="C1675" t="str">
            <v>m</v>
          </cell>
          <cell r="D1675">
            <v>1</v>
          </cell>
          <cell r="E1675">
            <v>16.739999999999998</v>
          </cell>
        </row>
        <row r="1676">
          <cell r="A1676">
            <v>6351</v>
          </cell>
          <cell r="B1676" t="str">
            <v>Alimentador THHN 2x10 flexible tubería emt 1/2"</v>
          </cell>
          <cell r="C1676" t="str">
            <v>m</v>
          </cell>
          <cell r="D1676">
            <v>1</v>
          </cell>
          <cell r="E1676">
            <v>5.87</v>
          </cell>
        </row>
        <row r="1677">
          <cell r="A1677">
            <v>6352</v>
          </cell>
          <cell r="B1677" t="str">
            <v>Alimentador THHN 6x10 flexible tubería emt 3/4"</v>
          </cell>
          <cell r="C1677" t="str">
            <v>m</v>
          </cell>
          <cell r="D1677">
            <v>1</v>
          </cell>
          <cell r="E1677">
            <v>9.8800000000000008</v>
          </cell>
        </row>
        <row r="1678">
          <cell r="A1678">
            <v>6353</v>
          </cell>
          <cell r="B1678" t="str">
            <v>Alimentador THHN 3x8+1x10 flexible tubería emt 3/4"</v>
          </cell>
          <cell r="C1678" t="str">
            <v>m</v>
          </cell>
          <cell r="D1678">
            <v>1</v>
          </cell>
          <cell r="E1678">
            <v>9.93</v>
          </cell>
        </row>
        <row r="1679">
          <cell r="A1679">
            <v>6354</v>
          </cell>
          <cell r="B1679" t="str">
            <v>Salida para bombas 2x10+1x12  THHN EMT 1"</v>
          </cell>
          <cell r="C1679" t="str">
            <v>m</v>
          </cell>
          <cell r="D1679">
            <v>1</v>
          </cell>
          <cell r="E1679">
            <v>6.46</v>
          </cell>
        </row>
        <row r="1680">
          <cell r="A1680">
            <v>6355</v>
          </cell>
          <cell r="B1680" t="str">
            <v>Salida para UPS 1x10+1x10+1x12 THHN tubería EMT3/4"</v>
          </cell>
          <cell r="C1680" t="str">
            <v>m</v>
          </cell>
          <cell r="D1680">
            <v>1</v>
          </cell>
          <cell r="E1680">
            <v>6.66</v>
          </cell>
        </row>
        <row r="1681">
          <cell r="A1681">
            <v>6356</v>
          </cell>
          <cell r="B1681" t="str">
            <v>Alimentador THHN 3x10+1x10+1x12  tubería PVC 2"</v>
          </cell>
          <cell r="C1681" t="str">
            <v>m</v>
          </cell>
          <cell r="D1681">
            <v>1</v>
          </cell>
          <cell r="E1681">
            <v>8.1300000000000008</v>
          </cell>
        </row>
        <row r="1682">
          <cell r="A1682">
            <v>6357</v>
          </cell>
          <cell r="B1682" t="str">
            <v>Acometida TTU 3x2+1x4 tubería EMT 1" A.T secundarios</v>
          </cell>
          <cell r="C1682" t="str">
            <v>m</v>
          </cell>
          <cell r="D1682">
            <v>1</v>
          </cell>
          <cell r="E1682">
            <v>35.630000000000003</v>
          </cell>
        </row>
        <row r="1683">
          <cell r="A1683">
            <v>6358</v>
          </cell>
          <cell r="B1683" t="str">
            <v>Alimentador 2x3#2/0 TTU+2x#1/0TTU+2x2 Cu desn  PVC 4"</v>
          </cell>
          <cell r="C1683" t="str">
            <v>m</v>
          </cell>
          <cell r="D1683">
            <v>1</v>
          </cell>
          <cell r="E1683">
            <v>92.21</v>
          </cell>
        </row>
        <row r="1684">
          <cell r="A1684">
            <v>6359</v>
          </cell>
          <cell r="B1684" t="str">
            <v>Alimentador (3x2 TTU) +1X4TTU+1X6 Cu desn Manguera  2"</v>
          </cell>
          <cell r="C1684" t="str">
            <v>m</v>
          </cell>
          <cell r="D1684">
            <v>1</v>
          </cell>
          <cell r="E1684">
            <v>31.45</v>
          </cell>
        </row>
        <row r="1685">
          <cell r="A1685">
            <v>6360</v>
          </cell>
          <cell r="B1685" t="str">
            <v>Alimentador (3x8 TTU)+1X10TTU+1X12Cu desn. En manguera 2"</v>
          </cell>
          <cell r="C1685" t="str">
            <v>m</v>
          </cell>
          <cell r="D1685">
            <v>1</v>
          </cell>
          <cell r="E1685">
            <v>8.75</v>
          </cell>
        </row>
        <row r="1686">
          <cell r="A1686">
            <v>6361</v>
          </cell>
          <cell r="B1686" t="str">
            <v>Breakers caja moldeada 3P-16A</v>
          </cell>
          <cell r="C1686" t="str">
            <v>u</v>
          </cell>
          <cell r="D1686">
            <v>1</v>
          </cell>
          <cell r="E1686">
            <v>74.489999999999995</v>
          </cell>
        </row>
        <row r="1687">
          <cell r="A1687">
            <v>6362</v>
          </cell>
          <cell r="B1687" t="str">
            <v>Alimentador (3x10 TTU)+1X12TTU+1X14 Cu desn. En manguera 2"</v>
          </cell>
          <cell r="C1687" t="str">
            <v>m</v>
          </cell>
          <cell r="D1687">
            <v>1</v>
          </cell>
          <cell r="E1687">
            <v>8.23</v>
          </cell>
        </row>
        <row r="1688">
          <cell r="A1688">
            <v>6363</v>
          </cell>
          <cell r="B1688" t="str">
            <v>Alimentador (3F#1/0TTU) sin tubería</v>
          </cell>
          <cell r="C1688" t="str">
            <v>m</v>
          </cell>
          <cell r="D1688">
            <v>1</v>
          </cell>
          <cell r="E1688">
            <v>26.89</v>
          </cell>
        </row>
        <row r="1689">
          <cell r="A1689">
            <v>6364</v>
          </cell>
          <cell r="B1689" t="str">
            <v>Alimentador 3F#2/0 TTU)+1N#1/0 TTU en manguera 2"</v>
          </cell>
          <cell r="C1689" t="str">
            <v>m</v>
          </cell>
          <cell r="D1689">
            <v>1</v>
          </cell>
          <cell r="E1689">
            <v>43.19</v>
          </cell>
        </row>
        <row r="1690">
          <cell r="A1690">
            <v>6365</v>
          </cell>
          <cell r="B1690" t="str">
            <v>Alimentador 3F#6 TTU)+1N#8 TTU en manguera 2"</v>
          </cell>
          <cell r="C1690" t="str">
            <v>m</v>
          </cell>
          <cell r="D1690">
            <v>1</v>
          </cell>
          <cell r="E1690">
            <v>10.07</v>
          </cell>
        </row>
        <row r="1691">
          <cell r="A1691">
            <v>6366</v>
          </cell>
          <cell r="B1691" t="str">
            <v>Alimentador THHN (4x16)AWG sin tubería</v>
          </cell>
          <cell r="C1691" t="str">
            <v>m</v>
          </cell>
          <cell r="D1691">
            <v>1</v>
          </cell>
          <cell r="E1691">
            <v>1.99</v>
          </cell>
        </row>
        <row r="1692">
          <cell r="A1692">
            <v>6367</v>
          </cell>
          <cell r="B1692" t="str">
            <v>Alimentador THHN (2x12+1x12)AWG EMT ø3/4"</v>
          </cell>
          <cell r="C1692" t="str">
            <v>m</v>
          </cell>
          <cell r="D1692">
            <v>1</v>
          </cell>
          <cell r="E1692">
            <v>5.18</v>
          </cell>
        </row>
        <row r="1693">
          <cell r="A1693">
            <v>6368</v>
          </cell>
          <cell r="B1693" t="str">
            <v>Alimentador THHN(3x8+2x10)AWG sin tubería</v>
          </cell>
          <cell r="C1693" t="str">
            <v>m</v>
          </cell>
          <cell r="D1693">
            <v>1</v>
          </cell>
          <cell r="E1693">
            <v>6.19</v>
          </cell>
        </row>
        <row r="1694">
          <cell r="A1694">
            <v>6369</v>
          </cell>
          <cell r="B1694" t="str">
            <v>Suelda termofundente de conexión y acople, incluye accesorios</v>
          </cell>
          <cell r="C1694" t="str">
            <v>u</v>
          </cell>
          <cell r="D1694">
            <v>1</v>
          </cell>
          <cell r="E1694">
            <v>35.03</v>
          </cell>
        </row>
        <row r="1695">
          <cell r="A1695">
            <v>6370</v>
          </cell>
          <cell r="B1695" t="str">
            <v>Suministro e instalación varilla copperweld L=2,00m</v>
          </cell>
          <cell r="C1695" t="str">
            <v>u</v>
          </cell>
          <cell r="D1695">
            <v>1</v>
          </cell>
          <cell r="E1695">
            <v>32.89</v>
          </cell>
        </row>
        <row r="1696">
          <cell r="A1696">
            <v>6371</v>
          </cell>
          <cell r="B1696" t="str">
            <v>Sistema de tierra para UPS</v>
          </cell>
          <cell r="C1696" t="str">
            <v>u</v>
          </cell>
          <cell r="D1696">
            <v>1</v>
          </cell>
          <cell r="E1696">
            <v>115.25</v>
          </cell>
        </row>
        <row r="1697">
          <cell r="A1697">
            <v>6372</v>
          </cell>
          <cell r="B1697" t="str">
            <v>Sistema de tierra para UPS</v>
          </cell>
          <cell r="C1697" t="str">
            <v>pto</v>
          </cell>
          <cell r="D1697">
            <v>1</v>
          </cell>
          <cell r="E1697">
            <v>438.91</v>
          </cell>
        </row>
        <row r="1698">
          <cell r="A1698">
            <v>6373</v>
          </cell>
          <cell r="B1698" t="str">
            <v>Sistema de puesta a tierra de poste</v>
          </cell>
          <cell r="C1698" t="str">
            <v>u</v>
          </cell>
          <cell r="D1698">
            <v>1</v>
          </cell>
          <cell r="E1698">
            <v>81.52</v>
          </cell>
        </row>
        <row r="1699">
          <cell r="A1699">
            <v>6374</v>
          </cell>
          <cell r="B1699" t="str">
            <v>Alimentador THHN(3x8+2x10)AWG EMT 1"</v>
          </cell>
          <cell r="C1699" t="str">
            <v>m</v>
          </cell>
          <cell r="D1699">
            <v>1</v>
          </cell>
          <cell r="E1699">
            <v>10.8</v>
          </cell>
        </row>
        <row r="1700">
          <cell r="A1700">
            <v>6375</v>
          </cell>
          <cell r="B1700" t="str">
            <v xml:space="preserve">Subtablero de UPS Sups </v>
          </cell>
          <cell r="C1700" t="str">
            <v>u</v>
          </cell>
          <cell r="D1700">
            <v>1</v>
          </cell>
          <cell r="E1700">
            <v>2315.1999999999998</v>
          </cell>
        </row>
        <row r="1701">
          <cell r="A1701">
            <v>6376</v>
          </cell>
          <cell r="B1701" t="str">
            <v>Generador trifásico 150KVA</v>
          </cell>
          <cell r="C1701" t="str">
            <v>u</v>
          </cell>
          <cell r="D1701">
            <v>1</v>
          </cell>
          <cell r="E1701">
            <v>44922.92</v>
          </cell>
        </row>
        <row r="1702">
          <cell r="A1702">
            <v>6377</v>
          </cell>
          <cell r="B1702" t="str">
            <v>Suministro e instalación de estructura tipo EST-3CR</v>
          </cell>
          <cell r="C1702" t="str">
            <v>u</v>
          </cell>
          <cell r="D1702">
            <v>1</v>
          </cell>
          <cell r="E1702">
            <v>394.9</v>
          </cell>
        </row>
        <row r="1703">
          <cell r="A1703">
            <v>6378</v>
          </cell>
          <cell r="B1703" t="str">
            <v>Suministro e instalación de estructura tipo EST-3CD</v>
          </cell>
          <cell r="C1703" t="str">
            <v>u</v>
          </cell>
          <cell r="D1703">
            <v>1</v>
          </cell>
          <cell r="E1703">
            <v>525.91</v>
          </cell>
        </row>
        <row r="1704">
          <cell r="A1704">
            <v>6379</v>
          </cell>
          <cell r="B1704" t="str">
            <v>Suministro e instalación de estructura tipo EST-3CP</v>
          </cell>
          <cell r="C1704" t="str">
            <v>u</v>
          </cell>
          <cell r="D1704">
            <v>1</v>
          </cell>
          <cell r="E1704">
            <v>171.53</v>
          </cell>
        </row>
        <row r="1705">
          <cell r="A1705">
            <v>6380</v>
          </cell>
          <cell r="B1705" t="str">
            <v>Tablero general a baja tensión a 500A</v>
          </cell>
          <cell r="C1705" t="str">
            <v>u</v>
          </cell>
          <cell r="D1705">
            <v>1</v>
          </cell>
          <cell r="E1705">
            <v>831.4</v>
          </cell>
        </row>
        <row r="1706">
          <cell r="A1706">
            <v>6381</v>
          </cell>
          <cell r="B1706" t="str">
            <v>Suministro e instalación de tablero metálico de distribución con barras</v>
          </cell>
          <cell r="C1706" t="str">
            <v>u</v>
          </cell>
          <cell r="D1706">
            <v>1</v>
          </cell>
          <cell r="E1706">
            <v>1157.1300000000001</v>
          </cell>
        </row>
        <row r="1707">
          <cell r="A1707">
            <v>6382</v>
          </cell>
          <cell r="B1707" t="str">
            <v>Tablero bypass 10 KVA para UPS</v>
          </cell>
          <cell r="C1707" t="str">
            <v>u</v>
          </cell>
          <cell r="D1707">
            <v>1</v>
          </cell>
          <cell r="E1707">
            <v>594.15</v>
          </cell>
        </row>
        <row r="1708">
          <cell r="A1708">
            <v>6383</v>
          </cell>
          <cell r="B1708" t="str">
            <v>Tablero bypass 12 KVA para UPS</v>
          </cell>
          <cell r="C1708" t="str">
            <v>u</v>
          </cell>
          <cell r="D1708">
            <v>1</v>
          </cell>
          <cell r="E1708">
            <v>657.02</v>
          </cell>
        </row>
        <row r="1709">
          <cell r="A1709">
            <v>6384</v>
          </cell>
          <cell r="B1709" t="str">
            <v>Tablero bypass 15 KVA para UPS</v>
          </cell>
          <cell r="C1709" t="str">
            <v>u</v>
          </cell>
          <cell r="D1709">
            <v>1</v>
          </cell>
          <cell r="E1709">
            <v>933.66</v>
          </cell>
        </row>
        <row r="1710">
          <cell r="A1710">
            <v>6385</v>
          </cell>
          <cell r="B1710" t="str">
            <v>Tablero bypass 25 KVA para UPS</v>
          </cell>
          <cell r="C1710" t="str">
            <v>u</v>
          </cell>
          <cell r="D1710">
            <v>1</v>
          </cell>
          <cell r="E1710">
            <v>1251.17</v>
          </cell>
        </row>
        <row r="1711">
          <cell r="A1711">
            <v>6386</v>
          </cell>
          <cell r="B1711" t="str">
            <v>Tablero bypass 6 KVA</v>
          </cell>
          <cell r="C1711" t="str">
            <v>u</v>
          </cell>
          <cell r="D1711">
            <v>1</v>
          </cell>
          <cell r="E1711">
            <v>458.97</v>
          </cell>
        </row>
        <row r="1712">
          <cell r="A1712">
            <v>6387</v>
          </cell>
          <cell r="B1712" t="str">
            <v>Tablero bypass 7.5 KVA</v>
          </cell>
          <cell r="C1712" t="str">
            <v>u</v>
          </cell>
          <cell r="D1712">
            <v>1</v>
          </cell>
          <cell r="E1712">
            <v>521.85</v>
          </cell>
        </row>
        <row r="1713">
          <cell r="A1713">
            <v>6388</v>
          </cell>
          <cell r="B1713" t="str">
            <v>Tablero de control de iluminación con contactor</v>
          </cell>
          <cell r="C1713" t="str">
            <v>u</v>
          </cell>
          <cell r="D1713">
            <v>1</v>
          </cell>
          <cell r="E1713">
            <v>249.18</v>
          </cell>
        </row>
        <row r="1714">
          <cell r="A1714">
            <v>6389</v>
          </cell>
          <cell r="B1714" t="str">
            <v>Tablero de control de iluminación con Temporizador</v>
          </cell>
          <cell r="C1714" t="str">
            <v>u</v>
          </cell>
          <cell r="D1714">
            <v>1</v>
          </cell>
          <cell r="E1714">
            <v>296.95999999999998</v>
          </cell>
        </row>
        <row r="1715">
          <cell r="A1715">
            <v>6390</v>
          </cell>
          <cell r="B1715" t="str">
            <v>Tablero bypass 20 KVA para UPS</v>
          </cell>
          <cell r="C1715" t="str">
            <v>u</v>
          </cell>
          <cell r="D1715">
            <v>1</v>
          </cell>
          <cell r="E1715">
            <v>1087.7</v>
          </cell>
        </row>
        <row r="1716">
          <cell r="A1716">
            <v>6391</v>
          </cell>
          <cell r="B1716" t="str">
            <v>Tablero bypass 5 KVA para UPS</v>
          </cell>
          <cell r="C1716" t="str">
            <v>u</v>
          </cell>
          <cell r="D1716">
            <v>1</v>
          </cell>
          <cell r="E1716">
            <v>396.1</v>
          </cell>
        </row>
        <row r="1717">
          <cell r="A1717">
            <v>6392</v>
          </cell>
          <cell r="B1717" t="str">
            <v>Gabinete metálico con barras de 500A</v>
          </cell>
          <cell r="C1717" t="str">
            <v>u</v>
          </cell>
          <cell r="D1717">
            <v>1</v>
          </cell>
          <cell r="E1717">
            <v>1312.53</v>
          </cell>
        </row>
        <row r="1718">
          <cell r="A1718">
            <v>6393</v>
          </cell>
          <cell r="B1718" t="str">
            <v>Tensor TVA-OTS</v>
          </cell>
          <cell r="C1718" t="str">
            <v>u</v>
          </cell>
          <cell r="D1718">
            <v>1</v>
          </cell>
          <cell r="E1718">
            <v>79.319999999999993</v>
          </cell>
        </row>
        <row r="1719">
          <cell r="A1719">
            <v>6394</v>
          </cell>
          <cell r="B1719" t="str">
            <v>Luminaria  reflector  MH 700W 120V</v>
          </cell>
          <cell r="C1719" t="str">
            <v>u</v>
          </cell>
          <cell r="D1719">
            <v>1</v>
          </cell>
          <cell r="E1719">
            <v>1645.49</v>
          </cell>
        </row>
        <row r="1720">
          <cell r="A1720">
            <v>6395</v>
          </cell>
          <cell r="B1720" t="str">
            <v>Tablero bypass trifásico 30 KVA para UPS</v>
          </cell>
          <cell r="C1720" t="str">
            <v>u</v>
          </cell>
          <cell r="D1720">
            <v>1</v>
          </cell>
          <cell r="E1720">
            <v>1565.53</v>
          </cell>
        </row>
        <row r="1721">
          <cell r="A1721">
            <v>6396</v>
          </cell>
          <cell r="B1721" t="str">
            <v>Tomacorriente monofásico polarizado 20A 250V</v>
          </cell>
          <cell r="C1721" t="str">
            <v>u</v>
          </cell>
          <cell r="D1721">
            <v>1</v>
          </cell>
          <cell r="E1721">
            <v>5.89</v>
          </cell>
        </row>
        <row r="1722">
          <cell r="A1722">
            <v>6397</v>
          </cell>
          <cell r="B1722" t="str">
            <v>Tomacorriente bifásico polarizado 20A 250V</v>
          </cell>
          <cell r="C1722" t="str">
            <v>u</v>
          </cell>
          <cell r="D1722">
            <v>1</v>
          </cell>
          <cell r="E1722">
            <v>8.27</v>
          </cell>
        </row>
        <row r="1723">
          <cell r="A1723">
            <v>6398</v>
          </cell>
          <cell r="B1723" t="str">
            <v>Tomacorriente tripolar tipo industrial con tapa IP23, 25A</v>
          </cell>
          <cell r="C1723" t="str">
            <v>u</v>
          </cell>
          <cell r="D1723">
            <v>1</v>
          </cell>
          <cell r="E1723">
            <v>23.36</v>
          </cell>
        </row>
        <row r="1724">
          <cell r="A1724">
            <v>6399</v>
          </cell>
          <cell r="B1724" t="str">
            <v>Tomacorriente bi o tripolar tipo intemperie , con tapa IP23, 25A</v>
          </cell>
          <cell r="C1724" t="str">
            <v>u</v>
          </cell>
          <cell r="D1724">
            <v>1</v>
          </cell>
          <cell r="E1724">
            <v>23.36</v>
          </cell>
        </row>
        <row r="1725">
          <cell r="A1725">
            <v>6400</v>
          </cell>
          <cell r="B1725" t="str">
            <v>Tubería politubo flexible 1/2"</v>
          </cell>
          <cell r="C1725" t="str">
            <v>u</v>
          </cell>
          <cell r="D1725">
            <v>1</v>
          </cell>
          <cell r="E1725">
            <v>2.0699999999999998</v>
          </cell>
        </row>
        <row r="1726">
          <cell r="A1726">
            <v>6401</v>
          </cell>
          <cell r="B1726" t="str">
            <v>Tubería politubo flexible 3/4"</v>
          </cell>
          <cell r="C1726" t="str">
            <v>u</v>
          </cell>
          <cell r="D1726">
            <v>1</v>
          </cell>
          <cell r="E1726">
            <v>2.82</v>
          </cell>
        </row>
        <row r="1727">
          <cell r="A1727">
            <v>6402</v>
          </cell>
          <cell r="B1727" t="str">
            <v>Tubería politubo flexible 1"</v>
          </cell>
          <cell r="C1727" t="str">
            <v>u</v>
          </cell>
          <cell r="D1727">
            <v>1</v>
          </cell>
          <cell r="E1727">
            <v>3.55</v>
          </cell>
        </row>
        <row r="1728">
          <cell r="A1728">
            <v>6403</v>
          </cell>
          <cell r="B1728" t="str">
            <v>Tubería politubo flexible 2"</v>
          </cell>
          <cell r="C1728" t="str">
            <v>u</v>
          </cell>
          <cell r="D1728">
            <v>1</v>
          </cell>
          <cell r="E1728">
            <v>4.8</v>
          </cell>
        </row>
        <row r="1729">
          <cell r="A1729">
            <v>6404</v>
          </cell>
          <cell r="B1729" t="str">
            <v>Suministro e Instalación Estructura ESE-1ER</v>
          </cell>
          <cell r="C1729" t="str">
            <v>u</v>
          </cell>
          <cell r="D1729">
            <v>1</v>
          </cell>
          <cell r="E1729">
            <v>26.49</v>
          </cell>
        </row>
        <row r="1730">
          <cell r="A1730">
            <v>6405</v>
          </cell>
          <cell r="B1730" t="str">
            <v>Suministro e Instalación Estructura ESE-2ER</v>
          </cell>
          <cell r="C1730" t="str">
            <v>u</v>
          </cell>
          <cell r="D1730">
            <v>1</v>
          </cell>
          <cell r="E1730">
            <v>45.2</v>
          </cell>
        </row>
        <row r="1731">
          <cell r="A1731">
            <v>6406</v>
          </cell>
          <cell r="B1731" t="str">
            <v>Suministro e Instalación Estructura ESE-3ER</v>
          </cell>
          <cell r="C1731" t="str">
            <v>u</v>
          </cell>
          <cell r="D1731">
            <v>1</v>
          </cell>
          <cell r="E1731">
            <v>63.14</v>
          </cell>
        </row>
        <row r="1732">
          <cell r="A1732">
            <v>6407</v>
          </cell>
          <cell r="B1732" t="str">
            <v>Suministro e Instalación Estructura ESE-4ER</v>
          </cell>
          <cell r="C1732" t="str">
            <v>u</v>
          </cell>
          <cell r="D1732">
            <v>1</v>
          </cell>
          <cell r="E1732">
            <v>82.63</v>
          </cell>
        </row>
        <row r="1733">
          <cell r="A1733">
            <v>6408</v>
          </cell>
          <cell r="B1733" t="str">
            <v>Suministro e Instalación Estructura ESE-1ED</v>
          </cell>
          <cell r="C1733" t="str">
            <v>u</v>
          </cell>
          <cell r="D1733">
            <v>1</v>
          </cell>
          <cell r="E1733">
            <v>39.68</v>
          </cell>
        </row>
        <row r="1734">
          <cell r="A1734">
            <v>6409</v>
          </cell>
          <cell r="B1734" t="str">
            <v>Suministro e Instalación Estructura ESE-2ED</v>
          </cell>
          <cell r="C1734" t="str">
            <v>u</v>
          </cell>
          <cell r="D1734">
            <v>1</v>
          </cell>
          <cell r="E1734">
            <v>71.569999999999993</v>
          </cell>
        </row>
        <row r="1735">
          <cell r="A1735">
            <v>6410</v>
          </cell>
          <cell r="B1735" t="str">
            <v>Suministro e Instalación Estructura ESE-3ED</v>
          </cell>
          <cell r="C1735" t="str">
            <v>u</v>
          </cell>
          <cell r="D1735">
            <v>1</v>
          </cell>
          <cell r="E1735">
            <v>102.69</v>
          </cell>
        </row>
        <row r="1736">
          <cell r="A1736">
            <v>6411</v>
          </cell>
          <cell r="B1736" t="str">
            <v>Suministro e Instalación Estructura ESE-4ED</v>
          </cell>
          <cell r="C1736" t="str">
            <v>u</v>
          </cell>
          <cell r="D1736">
            <v>1</v>
          </cell>
          <cell r="E1736">
            <v>130.69999999999999</v>
          </cell>
        </row>
        <row r="1737">
          <cell r="A1737">
            <v>6412</v>
          </cell>
          <cell r="B1737" t="str">
            <v>Suministro e Instalación Estructura ESE-1EP</v>
          </cell>
          <cell r="C1737" t="str">
            <v>u</v>
          </cell>
          <cell r="D1737">
            <v>1</v>
          </cell>
          <cell r="E1737">
            <v>27.21</v>
          </cell>
        </row>
        <row r="1738">
          <cell r="A1738">
            <v>6413</v>
          </cell>
          <cell r="B1738" t="str">
            <v>Suministro e Instalación Estructura ESE-2EP</v>
          </cell>
          <cell r="C1738" t="str">
            <v>u</v>
          </cell>
          <cell r="D1738">
            <v>1</v>
          </cell>
          <cell r="E1738">
            <v>46.64</v>
          </cell>
        </row>
        <row r="1739">
          <cell r="A1739">
            <v>6414</v>
          </cell>
          <cell r="B1739" t="str">
            <v>Suministro e Instalación Estructura ESE-3EP</v>
          </cell>
          <cell r="C1739" t="str">
            <v>u</v>
          </cell>
          <cell r="D1739">
            <v>1</v>
          </cell>
          <cell r="E1739">
            <v>65.290000000000006</v>
          </cell>
        </row>
        <row r="1740">
          <cell r="A1740">
            <v>6415</v>
          </cell>
          <cell r="B1740" t="str">
            <v>Suministro e Instalación Estructura ESE-4EP</v>
          </cell>
          <cell r="C1740" t="str">
            <v>u</v>
          </cell>
          <cell r="D1740">
            <v>1</v>
          </cell>
          <cell r="E1740">
            <v>85.5</v>
          </cell>
        </row>
        <row r="1741">
          <cell r="A1741">
            <v>6416</v>
          </cell>
          <cell r="B1741" t="str">
            <v>Tablero de control #1 (con breakers C.M 3F; 1 de 325A; 9 de 80A; 2de 20A) incluye aisladores</v>
          </cell>
          <cell r="C1741" t="str">
            <v>u</v>
          </cell>
          <cell r="D1741">
            <v>1</v>
          </cell>
          <cell r="E1741">
            <v>5105.09</v>
          </cell>
        </row>
        <row r="1742">
          <cell r="A1742">
            <v>6417</v>
          </cell>
          <cell r="B1742" t="str">
            <v>Tablero de distribución principal , trifásico, 2000 A, incluye aisladores</v>
          </cell>
          <cell r="C1742" t="str">
            <v>u</v>
          </cell>
          <cell r="D1742">
            <v>1</v>
          </cell>
          <cell r="E1742">
            <v>2236.71</v>
          </cell>
        </row>
        <row r="1743">
          <cell r="A1743">
            <v>6418</v>
          </cell>
          <cell r="B1743" t="str">
            <v>Tablero principal de emergencia</v>
          </cell>
          <cell r="C1743" t="str">
            <v>u</v>
          </cell>
          <cell r="D1743">
            <v>1</v>
          </cell>
          <cell r="E1743">
            <v>2290.67</v>
          </cell>
        </row>
        <row r="1744">
          <cell r="A1744">
            <v>6419</v>
          </cell>
          <cell r="B1744" t="str">
            <v>Tablero de distribución TD2</v>
          </cell>
          <cell r="C1744" t="str">
            <v>u</v>
          </cell>
          <cell r="D1744">
            <v>1</v>
          </cell>
          <cell r="E1744">
            <v>810.15</v>
          </cell>
        </row>
        <row r="1745">
          <cell r="A1745">
            <v>6420</v>
          </cell>
          <cell r="B1745" t="str">
            <v xml:space="preserve">Tablero para aire acondicionado principal </v>
          </cell>
          <cell r="C1745" t="str">
            <v>u</v>
          </cell>
          <cell r="D1745">
            <v>1</v>
          </cell>
          <cell r="E1745">
            <v>2290.67</v>
          </cell>
        </row>
        <row r="1746">
          <cell r="A1746">
            <v>6421</v>
          </cell>
          <cell r="B1746" t="str">
            <v>Tablero de medidor 60x60x20 abertura circular</v>
          </cell>
          <cell r="C1746" t="str">
            <v>u</v>
          </cell>
          <cell r="D1746">
            <v>1</v>
          </cell>
          <cell r="E1746">
            <v>519.71</v>
          </cell>
        </row>
        <row r="1747">
          <cell r="A1747">
            <v>6422</v>
          </cell>
          <cell r="B1747" t="str">
            <v>Tablero de distribución principal 600A con barras</v>
          </cell>
          <cell r="C1747" t="str">
            <v>u</v>
          </cell>
          <cell r="D1747">
            <v>1</v>
          </cell>
          <cell r="E1747">
            <v>2451.2399999999998</v>
          </cell>
        </row>
        <row r="1748">
          <cell r="A1748">
            <v>6423</v>
          </cell>
          <cell r="B1748" t="str">
            <v>Gabinete metálico de 80x80x30 con sistema a tierra</v>
          </cell>
          <cell r="C1748" t="str">
            <v>u</v>
          </cell>
          <cell r="D1748">
            <v>1</v>
          </cell>
          <cell r="E1748">
            <v>503.55</v>
          </cell>
        </row>
        <row r="1749">
          <cell r="A1749">
            <v>6424</v>
          </cell>
          <cell r="B1749" t="str">
            <v>Tablero de distribución principal en BT 800A con barras</v>
          </cell>
          <cell r="C1749" t="str">
            <v>u</v>
          </cell>
          <cell r="D1749">
            <v>1</v>
          </cell>
          <cell r="E1749">
            <v>1022.5</v>
          </cell>
        </row>
        <row r="1750">
          <cell r="A1750">
            <v>6425</v>
          </cell>
          <cell r="B1750" t="str">
            <v>Tablero de distribución principal en BT 400A con barras</v>
          </cell>
          <cell r="C1750" t="str">
            <v>u</v>
          </cell>
          <cell r="D1750">
            <v>1</v>
          </cell>
          <cell r="E1750">
            <v>796.16</v>
          </cell>
        </row>
        <row r="1751">
          <cell r="A1751">
            <v>6426</v>
          </cell>
          <cell r="B1751" t="str">
            <v>Tablero de medidor clase 20A trifásico</v>
          </cell>
          <cell r="C1751" t="str">
            <v>u</v>
          </cell>
          <cell r="D1751">
            <v>1</v>
          </cell>
          <cell r="E1751">
            <v>807.56</v>
          </cell>
        </row>
        <row r="1752">
          <cell r="A1752">
            <v>6427</v>
          </cell>
          <cell r="B1752" t="str">
            <v>Tablero de control #3(con breakers C.M 3F; 1de 50A)</v>
          </cell>
          <cell r="C1752" t="str">
            <v>u</v>
          </cell>
          <cell r="D1752">
            <v>1</v>
          </cell>
          <cell r="E1752">
            <v>2298.84</v>
          </cell>
        </row>
        <row r="1753">
          <cell r="A1753">
            <v>6428</v>
          </cell>
          <cell r="B1753" t="str">
            <v>Tablero de control #2(con breakers C.M 3F; 1de 100A)</v>
          </cell>
          <cell r="C1753" t="str">
            <v>u</v>
          </cell>
          <cell r="D1753">
            <v>1</v>
          </cell>
          <cell r="E1753">
            <v>2343.63</v>
          </cell>
        </row>
        <row r="1754">
          <cell r="A1754">
            <v>6429</v>
          </cell>
          <cell r="B1754" t="str">
            <v>Breaker caja moldeada 3 polos 70 A</v>
          </cell>
          <cell r="C1754" t="str">
            <v>u</v>
          </cell>
          <cell r="D1754">
            <v>1</v>
          </cell>
          <cell r="E1754">
            <v>187.49</v>
          </cell>
        </row>
        <row r="1755">
          <cell r="A1755">
            <v>6430</v>
          </cell>
          <cell r="B1755" t="str">
            <v>Breaker caja moldeada 3 polos 90 A</v>
          </cell>
          <cell r="C1755" t="str">
            <v>u</v>
          </cell>
          <cell r="D1755">
            <v>1</v>
          </cell>
          <cell r="E1755">
            <v>232.12</v>
          </cell>
        </row>
        <row r="1756">
          <cell r="A1756">
            <v>6431</v>
          </cell>
          <cell r="B1756" t="str">
            <v>Breaker caja moldeada 3 polos 200 A</v>
          </cell>
          <cell r="C1756" t="str">
            <v>u</v>
          </cell>
          <cell r="D1756">
            <v>1</v>
          </cell>
          <cell r="E1756">
            <v>584.72</v>
          </cell>
        </row>
        <row r="1757">
          <cell r="A1757">
            <v>6432</v>
          </cell>
          <cell r="B1757" t="str">
            <v>Breaker caja moldeada 3 polos 400 A</v>
          </cell>
          <cell r="C1757" t="str">
            <v>u</v>
          </cell>
          <cell r="D1757">
            <v>1</v>
          </cell>
          <cell r="E1757">
            <v>823.63</v>
          </cell>
        </row>
        <row r="1758">
          <cell r="A1758">
            <v>6433</v>
          </cell>
          <cell r="B1758" t="str">
            <v>Tablero de transferencia  automático  1000A</v>
          </cell>
          <cell r="C1758" t="str">
            <v>u</v>
          </cell>
          <cell r="D1758">
            <v>1</v>
          </cell>
          <cell r="E1758">
            <v>9083.3799999999992</v>
          </cell>
        </row>
        <row r="1759">
          <cell r="A1759">
            <v>6434</v>
          </cell>
          <cell r="B1759" t="str">
            <v>Tablero de transferencia  automático  800A</v>
          </cell>
          <cell r="C1759" t="str">
            <v>u</v>
          </cell>
          <cell r="D1759">
            <v>1</v>
          </cell>
          <cell r="E1759">
            <v>8138.34</v>
          </cell>
        </row>
        <row r="1760">
          <cell r="A1760">
            <v>6435</v>
          </cell>
          <cell r="B1760" t="str">
            <v>Tablero de transferencia 100A</v>
          </cell>
          <cell r="C1760" t="str">
            <v>u</v>
          </cell>
          <cell r="D1760">
            <v>1</v>
          </cell>
          <cell r="E1760">
            <v>2314.86</v>
          </cell>
        </row>
        <row r="1761">
          <cell r="A1761">
            <v>6436</v>
          </cell>
          <cell r="B1761" t="str">
            <v>Tablero de transferencia 600A</v>
          </cell>
          <cell r="C1761" t="str">
            <v>u</v>
          </cell>
          <cell r="D1761">
            <v>1</v>
          </cell>
          <cell r="E1761">
            <v>7031.78</v>
          </cell>
        </row>
        <row r="1762">
          <cell r="A1762">
            <v>6437</v>
          </cell>
          <cell r="B1762" t="str">
            <v>Alimentador THHN 3(8x500MCM)+1(8x500MCM)+1(6x500MCM)</v>
          </cell>
          <cell r="C1762" t="str">
            <v>m</v>
          </cell>
          <cell r="D1762">
            <v>120</v>
          </cell>
          <cell r="E1762">
            <v>1580.52</v>
          </cell>
        </row>
        <row r="1763">
          <cell r="A1763">
            <v>6438</v>
          </cell>
          <cell r="B1763" t="str">
            <v>Alimentador THHN 3(7x500MCM)+1(7x500MCM)+1(5x500MCM)</v>
          </cell>
          <cell r="C1763" t="str">
            <v>m</v>
          </cell>
          <cell r="D1763">
            <v>1</v>
          </cell>
          <cell r="E1763">
            <v>1366.39</v>
          </cell>
        </row>
        <row r="1764">
          <cell r="A1764">
            <v>6439</v>
          </cell>
          <cell r="B1764" t="str">
            <v>Alimentador THHN 3(5x500MCM)+1(5x500MCM)+1(3x500MCM)</v>
          </cell>
          <cell r="C1764" t="str">
            <v>m</v>
          </cell>
          <cell r="D1764">
            <v>1</v>
          </cell>
          <cell r="E1764">
            <v>956.2</v>
          </cell>
        </row>
        <row r="1765">
          <cell r="A1765">
            <v>6440</v>
          </cell>
          <cell r="B1765" t="str">
            <v>Alimentador THHN 3(3x500MCM)+1(3x500MCM)+1(2x500MCM)</v>
          </cell>
          <cell r="C1765" t="str">
            <v>m</v>
          </cell>
          <cell r="D1765">
            <v>1</v>
          </cell>
          <cell r="E1765">
            <v>586.62</v>
          </cell>
        </row>
        <row r="1766">
          <cell r="A1766">
            <v>6441</v>
          </cell>
          <cell r="B1766" t="str">
            <v>Alimentador THHN 3(2x500MCM)+1(2x500MCM)+1(1x500MCM)</v>
          </cell>
          <cell r="C1766" t="str">
            <v>m</v>
          </cell>
          <cell r="D1766">
            <v>1</v>
          </cell>
          <cell r="E1766">
            <v>380.85</v>
          </cell>
        </row>
        <row r="1767">
          <cell r="A1767">
            <v>6442</v>
          </cell>
          <cell r="B1767" t="str">
            <v>Alimentador THHN (3x500MCM+1x500MCM+1x500MCM)</v>
          </cell>
          <cell r="C1767" t="str">
            <v>m</v>
          </cell>
          <cell r="D1767">
            <v>1</v>
          </cell>
          <cell r="E1767">
            <v>215.31</v>
          </cell>
        </row>
        <row r="1768">
          <cell r="A1768">
            <v>6443</v>
          </cell>
          <cell r="B1768" t="str">
            <v>Alimentador THHN  (3x3/0+2x2/0)AWG EMT ø2"</v>
          </cell>
          <cell r="C1768" t="str">
            <v>m</v>
          </cell>
          <cell r="D1768">
            <v>1</v>
          </cell>
          <cell r="E1768">
            <v>75.849999999999994</v>
          </cell>
        </row>
        <row r="1769">
          <cell r="A1769">
            <v>6444</v>
          </cell>
          <cell r="B1769" t="str">
            <v>AlimentadorTHHN  (3x1/0+2x2)AWG sin tubería</v>
          </cell>
          <cell r="C1769" t="str">
            <v>m</v>
          </cell>
          <cell r="D1769">
            <v>1</v>
          </cell>
          <cell r="E1769">
            <v>37.700000000000003</v>
          </cell>
        </row>
        <row r="1770">
          <cell r="A1770">
            <v>6445</v>
          </cell>
          <cell r="B1770" t="str">
            <v>Alimentador THHN (3x2+2x4)AWG sin tubería</v>
          </cell>
          <cell r="C1770" t="str">
            <v>m</v>
          </cell>
          <cell r="D1770">
            <v>1</v>
          </cell>
          <cell r="E1770">
            <v>23.66</v>
          </cell>
        </row>
        <row r="1771">
          <cell r="A1771">
            <v>6446</v>
          </cell>
          <cell r="B1771" t="str">
            <v>Alimentador THHN (3x2+2x4)AWG EMT ø2"</v>
          </cell>
          <cell r="C1771" t="str">
            <v>m</v>
          </cell>
          <cell r="D1771">
            <v>1</v>
          </cell>
          <cell r="E1771">
            <v>34.39</v>
          </cell>
        </row>
        <row r="1772">
          <cell r="A1772">
            <v>6447</v>
          </cell>
          <cell r="B1772" t="str">
            <v>Alimentador THHN (3x4+2x6)AWG sin tubería</v>
          </cell>
          <cell r="C1772" t="str">
            <v>m</v>
          </cell>
          <cell r="D1772">
            <v>1</v>
          </cell>
          <cell r="E1772">
            <v>15.6</v>
          </cell>
        </row>
        <row r="1773">
          <cell r="A1773">
            <v>6448</v>
          </cell>
          <cell r="B1773" t="str">
            <v>Alimentador THHN (3x4+2x6)AWG EMT ø 1 1/2"</v>
          </cell>
          <cell r="C1773" t="str">
            <v>m</v>
          </cell>
          <cell r="D1773">
            <v>1</v>
          </cell>
          <cell r="E1773">
            <v>23.22</v>
          </cell>
        </row>
        <row r="1774">
          <cell r="A1774">
            <v>6449</v>
          </cell>
          <cell r="B1774" t="str">
            <v>Alimentador THHN (3x6+2x8)AWG EMT ø 1 1/2"</v>
          </cell>
          <cell r="C1774" t="str">
            <v>m</v>
          </cell>
          <cell r="D1774">
            <v>1</v>
          </cell>
          <cell r="E1774">
            <v>18</v>
          </cell>
        </row>
        <row r="1775">
          <cell r="A1775">
            <v>6450</v>
          </cell>
          <cell r="B1775" t="str">
            <v>Alimentador THHN (3x6+2x8)AWG sin tubería</v>
          </cell>
          <cell r="C1775" t="str">
            <v>m</v>
          </cell>
          <cell r="D1775">
            <v>1</v>
          </cell>
          <cell r="E1775">
            <v>10.38</v>
          </cell>
        </row>
        <row r="1776">
          <cell r="A1776">
            <v>6451</v>
          </cell>
          <cell r="B1776" t="str">
            <v>Alimentador THHN (3x10+2x12)AWG sin tubería</v>
          </cell>
          <cell r="C1776" t="str">
            <v>m</v>
          </cell>
          <cell r="D1776">
            <v>1</v>
          </cell>
          <cell r="E1776">
            <v>5.13</v>
          </cell>
        </row>
        <row r="1777">
          <cell r="A1777">
            <v>6452</v>
          </cell>
          <cell r="B1777" t="str">
            <v>Alimentador THHN (3x3/0+2x3/0)AWG sin tubería</v>
          </cell>
          <cell r="C1777" t="str">
            <v>m</v>
          </cell>
          <cell r="D1777">
            <v>1</v>
          </cell>
          <cell r="E1777">
            <v>69.39</v>
          </cell>
        </row>
        <row r="1778">
          <cell r="A1778">
            <v>6453</v>
          </cell>
          <cell r="B1778" t="str">
            <v>Tomacorriente bifásico de 220V</v>
          </cell>
          <cell r="C1778" t="str">
            <v>pto</v>
          </cell>
          <cell r="D1778">
            <v>1</v>
          </cell>
          <cell r="E1778">
            <v>29.28</v>
          </cell>
        </row>
        <row r="1779">
          <cell r="A1779">
            <v>6454</v>
          </cell>
          <cell r="B1779" t="str">
            <v>Breaker caja moldeada 3 polos 1250 A</v>
          </cell>
          <cell r="C1779" t="str">
            <v>u</v>
          </cell>
          <cell r="D1779">
            <v>1</v>
          </cell>
          <cell r="E1779">
            <v>1314.04</v>
          </cell>
        </row>
        <row r="1780">
          <cell r="A1780">
            <v>6455</v>
          </cell>
          <cell r="B1780" t="str">
            <v>Breaker caja moldeada 3 polos 2000 A</v>
          </cell>
          <cell r="C1780" t="str">
            <v>u</v>
          </cell>
          <cell r="D1780">
            <v>1</v>
          </cell>
          <cell r="E1780">
            <v>1942.76</v>
          </cell>
        </row>
        <row r="1781">
          <cell r="A1781">
            <v>6456</v>
          </cell>
          <cell r="B1781" t="str">
            <v>Breaker caja moldeada 3 polos 3000 A</v>
          </cell>
          <cell r="C1781" t="str">
            <v>u</v>
          </cell>
          <cell r="D1781">
            <v>1</v>
          </cell>
          <cell r="E1781">
            <v>2571.4899999999998</v>
          </cell>
        </row>
        <row r="1782">
          <cell r="A1782">
            <v>6457</v>
          </cell>
          <cell r="B1782" t="str">
            <v>Breaker caja moldeada 3 polos 650 A</v>
          </cell>
          <cell r="C1782" t="str">
            <v>u</v>
          </cell>
          <cell r="D1782">
            <v>1</v>
          </cell>
          <cell r="E1782">
            <v>899.08</v>
          </cell>
        </row>
        <row r="1783">
          <cell r="A1783">
            <v>6458</v>
          </cell>
          <cell r="B1783" t="str">
            <v>Breaker caja moldeada 3 polos 450 A</v>
          </cell>
          <cell r="C1783" t="str">
            <v>u</v>
          </cell>
          <cell r="D1783">
            <v>1</v>
          </cell>
          <cell r="E1783">
            <v>836.21</v>
          </cell>
        </row>
        <row r="1784">
          <cell r="A1784">
            <v>6459</v>
          </cell>
          <cell r="B1784" t="str">
            <v>Breaker caja moldeada 3 polos 250 A</v>
          </cell>
          <cell r="C1784" t="str">
            <v>u</v>
          </cell>
          <cell r="D1784">
            <v>1</v>
          </cell>
          <cell r="E1784">
            <v>710.46</v>
          </cell>
        </row>
        <row r="1785">
          <cell r="A1785">
            <v>6460</v>
          </cell>
          <cell r="B1785" t="str">
            <v>Transformador 3ø de 1200KVA;208/120</v>
          </cell>
          <cell r="C1785" t="str">
            <v>u</v>
          </cell>
          <cell r="D1785">
            <v>1</v>
          </cell>
          <cell r="E1785">
            <v>31829.43</v>
          </cell>
        </row>
        <row r="1786">
          <cell r="A1786">
            <v>6461</v>
          </cell>
          <cell r="B1786" t="str">
            <v>Transformador seco 3ø de 440 a 220V de 100KVA</v>
          </cell>
          <cell r="C1786" t="str">
            <v>u</v>
          </cell>
          <cell r="D1786">
            <v>1</v>
          </cell>
          <cell r="E1786">
            <v>5583.91</v>
          </cell>
        </row>
        <row r="1787">
          <cell r="A1787">
            <v>6462</v>
          </cell>
          <cell r="B1787" t="str">
            <v>Transformador seco 3ø de 440 a 220V de 1500KVA</v>
          </cell>
          <cell r="C1787" t="str">
            <v>u</v>
          </cell>
          <cell r="D1787">
            <v>1</v>
          </cell>
          <cell r="E1787">
            <v>37421.599999999999</v>
          </cell>
        </row>
        <row r="1788">
          <cell r="A1788">
            <v>6463</v>
          </cell>
          <cell r="B1788" t="str">
            <v>Transformador Trifásico Fabr. Local de 100 KVA</v>
          </cell>
          <cell r="C1788" t="str">
            <v>u</v>
          </cell>
          <cell r="D1788">
            <v>1</v>
          </cell>
          <cell r="E1788">
            <v>7517.05</v>
          </cell>
        </row>
        <row r="1789">
          <cell r="A1789">
            <v>6464</v>
          </cell>
          <cell r="B1789" t="str">
            <v>Transformador monofásico convencional 37,5KVA</v>
          </cell>
          <cell r="C1789" t="str">
            <v>u</v>
          </cell>
          <cell r="D1789">
            <v>1</v>
          </cell>
          <cell r="E1789">
            <v>3328.74</v>
          </cell>
        </row>
        <row r="1790">
          <cell r="A1790">
            <v>6465</v>
          </cell>
          <cell r="B1790" t="str">
            <v>Transformador Trifásico Fabr. Local de 50 KVA</v>
          </cell>
          <cell r="C1790" t="str">
            <v>u</v>
          </cell>
          <cell r="D1790">
            <v>1</v>
          </cell>
          <cell r="E1790">
            <v>5358.94</v>
          </cell>
        </row>
        <row r="1791">
          <cell r="A1791">
            <v>6466</v>
          </cell>
          <cell r="B1791" t="str">
            <v>Transformador trifásico 150 KVA dos devanados</v>
          </cell>
          <cell r="C1791" t="str">
            <v>u</v>
          </cell>
          <cell r="D1791">
            <v>1</v>
          </cell>
          <cell r="E1791">
            <v>8883.19</v>
          </cell>
        </row>
        <row r="1792">
          <cell r="A1792">
            <v>6467</v>
          </cell>
          <cell r="B1792" t="str">
            <v>Transformador de 75 KVA</v>
          </cell>
          <cell r="C1792" t="str">
            <v>u</v>
          </cell>
          <cell r="D1792">
            <v>1</v>
          </cell>
          <cell r="E1792">
            <v>4399.62</v>
          </cell>
        </row>
        <row r="1793">
          <cell r="A1793">
            <v>6468</v>
          </cell>
          <cell r="B1793" t="str">
            <v>Transformador trifásico 125 KVA</v>
          </cell>
          <cell r="C1793" t="str">
            <v>u</v>
          </cell>
          <cell r="D1793">
            <v>1</v>
          </cell>
          <cell r="E1793">
            <v>8608.01</v>
          </cell>
        </row>
        <row r="1794">
          <cell r="A1794">
            <v>6469</v>
          </cell>
          <cell r="B1794" t="str">
            <v xml:space="preserve">Transformador trifásico autoprotegido de 200 KVA </v>
          </cell>
          <cell r="C1794" t="str">
            <v>u</v>
          </cell>
          <cell r="D1794">
            <v>1</v>
          </cell>
          <cell r="E1794">
            <v>9947.76</v>
          </cell>
        </row>
        <row r="1795">
          <cell r="A1795">
            <v>6470</v>
          </cell>
          <cell r="B1795" t="str">
            <v>Transformador trifásico 200 KVA  FABRIC. LOCAL CON SISTEMA A TIERRA</v>
          </cell>
          <cell r="C1795" t="str">
            <v>u</v>
          </cell>
          <cell r="D1795">
            <v>1</v>
          </cell>
          <cell r="E1795">
            <v>10431.200000000001</v>
          </cell>
        </row>
        <row r="1796">
          <cell r="A1796">
            <v>6471</v>
          </cell>
          <cell r="B1796" t="str">
            <v>Transformador trifásico 250 KVA (PAD MOUNTED)</v>
          </cell>
          <cell r="C1796" t="str">
            <v>u</v>
          </cell>
          <cell r="D1796">
            <v>1</v>
          </cell>
        </row>
        <row r="1797">
          <cell r="A1797">
            <v>6472</v>
          </cell>
          <cell r="B1797" t="str">
            <v>Transformador trifásico 350 KVA (PAD MOUNTED) con sistema puesta a tierra</v>
          </cell>
          <cell r="C1797" t="str">
            <v>u</v>
          </cell>
          <cell r="D1797">
            <v>1</v>
          </cell>
          <cell r="E1797">
            <v>16209.12</v>
          </cell>
        </row>
        <row r="1798">
          <cell r="A1798">
            <v>6473</v>
          </cell>
          <cell r="B1798" t="str">
            <v>Transformador Trifásico Fabr. Local de 400 KVA padmouted con sistema puesta a tierra</v>
          </cell>
          <cell r="C1798" t="str">
            <v>u</v>
          </cell>
          <cell r="D1798">
            <v>1</v>
          </cell>
          <cell r="E1798">
            <v>16057.14</v>
          </cell>
        </row>
        <row r="1799">
          <cell r="A1799">
            <v>6474</v>
          </cell>
          <cell r="B1799" t="str">
            <v>Transformador Trifásico Fabr. Local de 450 KVA padmouted con sistema puesta a tierra</v>
          </cell>
          <cell r="C1799" t="str">
            <v>u</v>
          </cell>
          <cell r="D1799">
            <v>1</v>
          </cell>
          <cell r="E1799">
            <v>24488.15</v>
          </cell>
        </row>
        <row r="1800">
          <cell r="A1800">
            <v>6475</v>
          </cell>
          <cell r="B1800" t="str">
            <v>Tubería  EMT 1/2" y accesorios</v>
          </cell>
          <cell r="C1800" t="str">
            <v>m</v>
          </cell>
          <cell r="D1800">
            <v>1</v>
          </cell>
          <cell r="E1800">
            <v>3.3</v>
          </cell>
        </row>
        <row r="1801">
          <cell r="A1801">
            <v>6476</v>
          </cell>
          <cell r="B1801" t="str">
            <v>Tubería  EMT 3/4" y accesorios</v>
          </cell>
          <cell r="C1801" t="str">
            <v>m</v>
          </cell>
          <cell r="D1801">
            <v>1</v>
          </cell>
          <cell r="E1801">
            <v>4.72</v>
          </cell>
        </row>
        <row r="1802">
          <cell r="A1802">
            <v>6477</v>
          </cell>
          <cell r="B1802" t="str">
            <v>Tubería  EMT 1" y accesorios</v>
          </cell>
          <cell r="C1802" t="str">
            <v>m</v>
          </cell>
          <cell r="D1802">
            <v>1</v>
          </cell>
          <cell r="E1802">
            <v>6</v>
          </cell>
        </row>
        <row r="1803">
          <cell r="A1803">
            <v>6478</v>
          </cell>
          <cell r="B1803" t="str">
            <v>Tubería  EMT 1 1/4 y accesorios</v>
          </cell>
          <cell r="C1803" t="str">
            <v>m</v>
          </cell>
          <cell r="D1803">
            <v>1</v>
          </cell>
          <cell r="E1803">
            <v>8.26</v>
          </cell>
        </row>
        <row r="1804">
          <cell r="A1804">
            <v>6479</v>
          </cell>
          <cell r="B1804" t="str">
            <v>Tubería  EMT 1 1/2" y accesorios</v>
          </cell>
          <cell r="C1804" t="str">
            <v>m</v>
          </cell>
          <cell r="D1804">
            <v>1</v>
          </cell>
          <cell r="E1804">
            <v>9.5299999999999994</v>
          </cell>
        </row>
        <row r="1805">
          <cell r="A1805">
            <v>6480</v>
          </cell>
          <cell r="B1805" t="str">
            <v>Tubería  EMT  2" y accesorios</v>
          </cell>
          <cell r="C1805" t="str">
            <v>m</v>
          </cell>
          <cell r="D1805">
            <v>1</v>
          </cell>
          <cell r="E1805">
            <v>13.6</v>
          </cell>
        </row>
        <row r="1806">
          <cell r="A1806">
            <v>6481</v>
          </cell>
          <cell r="B1806" t="str">
            <v>Tubería  EMT 2 1/2" mm y accesorios</v>
          </cell>
          <cell r="C1806" t="str">
            <v>m</v>
          </cell>
          <cell r="D1806">
            <v>1</v>
          </cell>
          <cell r="E1806">
            <v>12.29</v>
          </cell>
        </row>
        <row r="1807">
          <cell r="A1807">
            <v>6482</v>
          </cell>
          <cell r="B1807" t="str">
            <v>Tubería  EMT 3" mm y accesorios</v>
          </cell>
          <cell r="C1807" t="str">
            <v>m</v>
          </cell>
          <cell r="D1807">
            <v>1</v>
          </cell>
          <cell r="E1807">
            <v>20.75</v>
          </cell>
        </row>
        <row r="1808">
          <cell r="A1808">
            <v>6483</v>
          </cell>
          <cell r="B1808" t="str">
            <v>Tubería  EMT  4" mm y accesorios</v>
          </cell>
          <cell r="C1808" t="str">
            <v>m</v>
          </cell>
          <cell r="D1808">
            <v>1</v>
          </cell>
          <cell r="E1808">
            <v>36.520000000000003</v>
          </cell>
        </row>
        <row r="1809">
          <cell r="A1809">
            <v>6484</v>
          </cell>
          <cell r="B1809" t="str">
            <v>Tubería conduit EMT  1/2" con accesorios</v>
          </cell>
          <cell r="C1809" t="str">
            <v>m</v>
          </cell>
          <cell r="D1809">
            <v>1</v>
          </cell>
          <cell r="E1809">
            <v>2.48</v>
          </cell>
        </row>
        <row r="1810">
          <cell r="A1810">
            <v>6485</v>
          </cell>
          <cell r="B1810" t="str">
            <v>Tubería conduit EMT  3/4" con accesorios</v>
          </cell>
          <cell r="C1810" t="str">
            <v>m</v>
          </cell>
          <cell r="D1810">
            <v>1</v>
          </cell>
          <cell r="E1810">
            <v>3.14</v>
          </cell>
        </row>
        <row r="1811">
          <cell r="A1811">
            <v>6486</v>
          </cell>
          <cell r="B1811" t="str">
            <v>Tubería conduit EMT  1" con accesorios</v>
          </cell>
          <cell r="C1811" t="str">
            <v>m</v>
          </cell>
          <cell r="D1811">
            <v>1</v>
          </cell>
          <cell r="E1811">
            <v>4.71</v>
          </cell>
        </row>
        <row r="1812">
          <cell r="A1812">
            <v>6487</v>
          </cell>
          <cell r="B1812" t="str">
            <v>Tubería conduit EMT  1 1/4" con accesorios</v>
          </cell>
          <cell r="C1812" t="str">
            <v>m</v>
          </cell>
          <cell r="D1812">
            <v>1</v>
          </cell>
          <cell r="E1812">
            <v>6.48</v>
          </cell>
        </row>
        <row r="1813">
          <cell r="A1813">
            <v>6488</v>
          </cell>
          <cell r="B1813" t="str">
            <v>Tubería conduit EMT  1 1/2" con accesorios</v>
          </cell>
          <cell r="C1813" t="str">
            <v>m</v>
          </cell>
          <cell r="D1813">
            <v>1</v>
          </cell>
          <cell r="E1813">
            <v>7.43</v>
          </cell>
        </row>
        <row r="1814">
          <cell r="A1814">
            <v>6489</v>
          </cell>
          <cell r="B1814" t="str">
            <v>Tubería conduit EMT   2" con accesorios</v>
          </cell>
          <cell r="C1814" t="str">
            <v>m</v>
          </cell>
          <cell r="D1814">
            <v>1</v>
          </cell>
          <cell r="E1814">
            <v>10.35</v>
          </cell>
        </row>
        <row r="1815">
          <cell r="A1815">
            <v>6490</v>
          </cell>
          <cell r="B1815" t="str">
            <v>Tubería conduit EMT  2 1/2" con accesorios</v>
          </cell>
          <cell r="C1815" t="str">
            <v>m</v>
          </cell>
          <cell r="D1815">
            <v>1</v>
          </cell>
          <cell r="E1815">
            <v>16.37</v>
          </cell>
        </row>
        <row r="1816">
          <cell r="A1816">
            <v>6491</v>
          </cell>
          <cell r="B1816" t="str">
            <v>Tubería conduit EMT  3" con accesorios</v>
          </cell>
          <cell r="C1816" t="str">
            <v>m</v>
          </cell>
          <cell r="D1816">
            <v>1</v>
          </cell>
          <cell r="E1816">
            <v>20.260000000000002</v>
          </cell>
        </row>
        <row r="1817">
          <cell r="A1817">
            <v>6492</v>
          </cell>
          <cell r="B1817" t="str">
            <v>Tubería  PVC 3/4" y accesorios</v>
          </cell>
          <cell r="C1817" t="str">
            <v>m</v>
          </cell>
          <cell r="D1817">
            <v>1</v>
          </cell>
          <cell r="E1817">
            <v>1.61</v>
          </cell>
        </row>
        <row r="1818">
          <cell r="A1818">
            <v>6493</v>
          </cell>
          <cell r="B1818" t="str">
            <v>Tubería  PVC 2" y accesorios</v>
          </cell>
          <cell r="C1818" t="str">
            <v>m</v>
          </cell>
          <cell r="D1818">
            <v>1</v>
          </cell>
          <cell r="E1818">
            <v>2.81</v>
          </cell>
        </row>
        <row r="1819">
          <cell r="A1819">
            <v>6494</v>
          </cell>
          <cell r="B1819" t="str">
            <v>Tubería  PVC 1" y accesorios</v>
          </cell>
          <cell r="C1819" t="str">
            <v>m</v>
          </cell>
          <cell r="D1819">
            <v>1</v>
          </cell>
          <cell r="E1819">
            <v>2.1800000000000002</v>
          </cell>
        </row>
        <row r="1820">
          <cell r="A1820">
            <v>6495</v>
          </cell>
          <cell r="B1820" t="str">
            <v>Tubería  PVC 4" y accesorios</v>
          </cell>
          <cell r="C1820" t="str">
            <v>m</v>
          </cell>
          <cell r="D1820">
            <v>1</v>
          </cell>
          <cell r="E1820">
            <v>5.35</v>
          </cell>
        </row>
        <row r="1821">
          <cell r="A1821">
            <v>6496</v>
          </cell>
          <cell r="B1821" t="str">
            <v>Varilla coperweld y conector 16x1,80m(provisión y montaje)</v>
          </cell>
          <cell r="C1821" t="str">
            <v>u</v>
          </cell>
          <cell r="D1821">
            <v>1</v>
          </cell>
          <cell r="E1821">
            <v>32.299999999999997</v>
          </cell>
        </row>
        <row r="1822">
          <cell r="A1822">
            <v>6497</v>
          </cell>
          <cell r="B1822" t="str">
            <v>Tubo galvanizado para protección de cables eléctricos de 4" con reversible y flejes</v>
          </cell>
          <cell r="C1822" t="str">
            <v>u</v>
          </cell>
          <cell r="D1822">
            <v>1</v>
          </cell>
          <cell r="E1822">
            <v>257.94</v>
          </cell>
        </row>
        <row r="1823">
          <cell r="A1823">
            <v>6498</v>
          </cell>
          <cell r="B1823" t="str">
            <v>UPS de 6 KVA online</v>
          </cell>
          <cell r="C1823" t="str">
            <v>u</v>
          </cell>
          <cell r="D1823">
            <v>1</v>
          </cell>
          <cell r="E1823">
            <v>7412.67</v>
          </cell>
        </row>
        <row r="1824">
          <cell r="A1824">
            <v>6499</v>
          </cell>
          <cell r="B1824" t="str">
            <v>UPS de 3 KVA online</v>
          </cell>
          <cell r="C1824" t="str">
            <v>u</v>
          </cell>
          <cell r="D1824">
            <v>1</v>
          </cell>
          <cell r="E1824">
            <v>1937.74</v>
          </cell>
        </row>
        <row r="1825">
          <cell r="A1825">
            <v>6500</v>
          </cell>
          <cell r="B1825" t="str">
            <v>Tubería  PVC 3" y accesorios</v>
          </cell>
          <cell r="C1825" t="str">
            <v>m</v>
          </cell>
          <cell r="D1825">
            <v>1</v>
          </cell>
          <cell r="E1825">
            <v>4.05</v>
          </cell>
        </row>
        <row r="1826">
          <cell r="A1826">
            <v>6501</v>
          </cell>
          <cell r="B1826" t="str">
            <v>UPS Bifásica  210 V 60 HZ, 6 KVA</v>
          </cell>
          <cell r="C1826" t="str">
            <v>u</v>
          </cell>
          <cell r="D1826">
            <v>1</v>
          </cell>
          <cell r="E1826">
            <v>8013.1</v>
          </cell>
        </row>
        <row r="1827">
          <cell r="A1827">
            <v>6502</v>
          </cell>
          <cell r="B1827" t="str">
            <v>UPS de 15 KVA para RACK</v>
          </cell>
          <cell r="C1827" t="str">
            <v>u</v>
          </cell>
          <cell r="D1827">
            <v>1</v>
          </cell>
          <cell r="E1827">
            <v>15774.72</v>
          </cell>
        </row>
        <row r="1828">
          <cell r="A1828">
            <v>6503</v>
          </cell>
          <cell r="B1828" t="str">
            <v>UPS Trifásica de 20 KVA</v>
          </cell>
          <cell r="C1828" t="str">
            <v>u</v>
          </cell>
          <cell r="D1828">
            <v>1</v>
          </cell>
          <cell r="E1828">
            <v>20818.669999999998</v>
          </cell>
        </row>
        <row r="1829">
          <cell r="A1829">
            <v>6504</v>
          </cell>
          <cell r="B1829" t="str">
            <v>UPS de 25 KVA</v>
          </cell>
          <cell r="C1829" t="str">
            <v>u</v>
          </cell>
          <cell r="D1829">
            <v>1</v>
          </cell>
          <cell r="E1829">
            <v>20295.259999999998</v>
          </cell>
        </row>
        <row r="1830">
          <cell r="A1830">
            <v>6505</v>
          </cell>
          <cell r="B1830" t="str">
            <v>UPS BIFASICO 8 KVA</v>
          </cell>
          <cell r="C1830" t="str">
            <v>u</v>
          </cell>
          <cell r="D1830">
            <v>1</v>
          </cell>
          <cell r="E1830">
            <v>13099.49</v>
          </cell>
        </row>
        <row r="1831">
          <cell r="A1831">
            <v>6506</v>
          </cell>
          <cell r="B1831" t="str">
            <v>UPS 5 KVA a 220V de alimentación incluido puesta a tierra</v>
          </cell>
          <cell r="C1831" t="str">
            <v>u</v>
          </cell>
          <cell r="D1831">
            <v>1</v>
          </cell>
          <cell r="E1831">
            <v>4401.08</v>
          </cell>
        </row>
        <row r="1832">
          <cell r="A1832">
            <v>6507</v>
          </cell>
          <cell r="B1832" t="str">
            <v>UPS trifásico de 30KVA</v>
          </cell>
          <cell r="C1832" t="str">
            <v>u</v>
          </cell>
          <cell r="D1832">
            <v>1</v>
          </cell>
          <cell r="E1832">
            <v>22598.01</v>
          </cell>
        </row>
        <row r="1833">
          <cell r="A1833">
            <v>6508</v>
          </cell>
          <cell r="B1833" t="str">
            <v>UPS de 12 KVA online</v>
          </cell>
          <cell r="C1833" t="str">
            <v>u</v>
          </cell>
          <cell r="D1833">
            <v>1</v>
          </cell>
          <cell r="E1833">
            <v>11499.39</v>
          </cell>
        </row>
        <row r="1834">
          <cell r="A1834">
            <v>6509</v>
          </cell>
          <cell r="B1834" t="str">
            <v xml:space="preserve">UPS de 10 KVA online </v>
          </cell>
          <cell r="C1834" t="str">
            <v>u</v>
          </cell>
          <cell r="D1834">
            <v>1</v>
          </cell>
          <cell r="E1834">
            <v>10870.66</v>
          </cell>
        </row>
        <row r="1835">
          <cell r="A1835">
            <v>6510</v>
          </cell>
          <cell r="B1835" t="str">
            <v>UPS  para PC escritorio</v>
          </cell>
          <cell r="C1835" t="str">
            <v>u</v>
          </cell>
          <cell r="D1835">
            <v>1</v>
          </cell>
          <cell r="E1835">
            <v>97.73</v>
          </cell>
        </row>
        <row r="1836">
          <cell r="A1836">
            <v>6511</v>
          </cell>
          <cell r="B1836" t="str">
            <v>Tensor trifásico en V "TV"</v>
          </cell>
          <cell r="C1836" t="str">
            <v>u</v>
          </cell>
          <cell r="D1836">
            <v>1</v>
          </cell>
          <cell r="E1836">
            <v>124.43</v>
          </cell>
        </row>
        <row r="1837">
          <cell r="A1837">
            <v>6512</v>
          </cell>
          <cell r="B1837" t="str">
            <v>UPS trifásico de 50KVA</v>
          </cell>
          <cell r="C1837" t="str">
            <v>u</v>
          </cell>
          <cell r="D1837">
            <v>1</v>
          </cell>
          <cell r="E1837">
            <v>49833.06</v>
          </cell>
        </row>
        <row r="1838">
          <cell r="A1838">
            <v>6513</v>
          </cell>
          <cell r="B1838" t="str">
            <v>UPS trifásico de 60KVA</v>
          </cell>
          <cell r="C1838" t="str">
            <v>u</v>
          </cell>
          <cell r="D1838">
            <v>1</v>
          </cell>
          <cell r="E1838">
            <v>52882.38</v>
          </cell>
        </row>
        <row r="1839">
          <cell r="A1839">
            <v>6514</v>
          </cell>
          <cell r="B1839" t="str">
            <v>UPS BIFASICO 10 KVA</v>
          </cell>
          <cell r="C1839" t="str">
            <v>u</v>
          </cell>
          <cell r="D1839">
            <v>1</v>
          </cell>
          <cell r="E1839">
            <v>14378.32</v>
          </cell>
        </row>
        <row r="1840">
          <cell r="A1840">
            <v>6515</v>
          </cell>
          <cell r="B1840" t="str">
            <v>UPS BIFASICO 12 KVA</v>
          </cell>
          <cell r="C1840" t="str">
            <v>u</v>
          </cell>
          <cell r="D1840">
            <v>1</v>
          </cell>
          <cell r="E1840">
            <v>15027.16</v>
          </cell>
        </row>
        <row r="1841">
          <cell r="A1841">
            <v>6516</v>
          </cell>
          <cell r="B1841" t="str">
            <v>UPS BIFASICO 15 KVA</v>
          </cell>
          <cell r="C1841" t="str">
            <v>u</v>
          </cell>
          <cell r="D1841">
            <v>1</v>
          </cell>
          <cell r="E1841">
            <v>15584.84</v>
          </cell>
        </row>
        <row r="1842">
          <cell r="A1842">
            <v>6517</v>
          </cell>
          <cell r="B1842" t="str">
            <v>UPS BIFASICO 7,5 KVA</v>
          </cell>
          <cell r="C1842" t="str">
            <v>u</v>
          </cell>
          <cell r="D1842">
            <v>1</v>
          </cell>
          <cell r="E1842">
            <v>8830.4500000000007</v>
          </cell>
        </row>
        <row r="1843">
          <cell r="A1843">
            <v>6518</v>
          </cell>
          <cell r="B1843" t="str">
            <v>UPS BIFASICO 1 KVA</v>
          </cell>
          <cell r="C1843" t="str">
            <v>u</v>
          </cell>
          <cell r="D1843">
            <v>1</v>
          </cell>
          <cell r="E1843">
            <v>1266.5</v>
          </cell>
        </row>
        <row r="1844">
          <cell r="A1844">
            <v>6519</v>
          </cell>
          <cell r="B1844" t="str">
            <v>UPS trifásico de 40KVA</v>
          </cell>
          <cell r="C1844" t="str">
            <v>u</v>
          </cell>
          <cell r="D1844">
            <v>1</v>
          </cell>
          <cell r="E1844">
            <v>44080.23</v>
          </cell>
        </row>
        <row r="1845">
          <cell r="A1845">
            <v>6520</v>
          </cell>
          <cell r="B1845" t="str">
            <v>Tablero bypass 40 KVA trifásico</v>
          </cell>
          <cell r="C1845" t="str">
            <v>u</v>
          </cell>
          <cell r="D1845">
            <v>1</v>
          </cell>
          <cell r="E1845">
            <v>1691.28</v>
          </cell>
        </row>
        <row r="1846">
          <cell r="A1846">
            <v>6521</v>
          </cell>
          <cell r="B1846" t="str">
            <v>Tablero bypass 60 KVA trifásico</v>
          </cell>
          <cell r="C1846" t="str">
            <v>u</v>
          </cell>
          <cell r="D1846">
            <v>1</v>
          </cell>
          <cell r="E1846">
            <v>1942.77</v>
          </cell>
        </row>
        <row r="1847">
          <cell r="A1847">
            <v>6522</v>
          </cell>
          <cell r="B1847" t="str">
            <v xml:space="preserve">Tablero bypass 3 KVA </v>
          </cell>
          <cell r="C1847" t="str">
            <v>u</v>
          </cell>
          <cell r="D1847">
            <v>1</v>
          </cell>
          <cell r="E1847">
            <v>303.36</v>
          </cell>
        </row>
        <row r="1848">
          <cell r="A1848">
            <v>6523</v>
          </cell>
          <cell r="B1848" t="str">
            <v>Tablero general con barras para 1300A</v>
          </cell>
          <cell r="C1848" t="str">
            <v>u</v>
          </cell>
          <cell r="D1848">
            <v>1</v>
          </cell>
          <cell r="E1848">
            <v>2556.58</v>
          </cell>
        </row>
        <row r="1849">
          <cell r="A1849">
            <v>6524</v>
          </cell>
          <cell r="B1849" t="str">
            <v>Tablero general con barras para 800A</v>
          </cell>
          <cell r="C1849" t="str">
            <v>u</v>
          </cell>
          <cell r="D1849">
            <v>1</v>
          </cell>
          <cell r="E1849">
            <v>2430.84</v>
          </cell>
        </row>
        <row r="1850">
          <cell r="A1850">
            <v>6525</v>
          </cell>
          <cell r="B1850" t="str">
            <v>Tablero general con barras para 600A</v>
          </cell>
          <cell r="C1850" t="str">
            <v>u</v>
          </cell>
          <cell r="D1850">
            <v>1</v>
          </cell>
          <cell r="E1850">
            <v>2291.1999999999998</v>
          </cell>
        </row>
        <row r="1851">
          <cell r="A1851">
            <v>6526</v>
          </cell>
          <cell r="B1851" t="str">
            <v>Tablero general con barras para 400A</v>
          </cell>
          <cell r="C1851" t="str">
            <v>u</v>
          </cell>
          <cell r="D1851">
            <v>1</v>
          </cell>
          <cell r="E1851">
            <v>1026.8</v>
          </cell>
        </row>
        <row r="1852">
          <cell r="A1852">
            <v>6527</v>
          </cell>
          <cell r="B1852" t="str">
            <v>Alimentador THHN (3x4/0+2x3/0)AWG sin tubería</v>
          </cell>
          <cell r="C1852" t="str">
            <v>m</v>
          </cell>
          <cell r="D1852">
            <v>1</v>
          </cell>
          <cell r="E1852">
            <v>79.73</v>
          </cell>
        </row>
        <row r="1853">
          <cell r="A1853">
            <v>6528</v>
          </cell>
          <cell r="B1853" t="str">
            <v>Alimentador TTU (2x6+1x6+1x8)AWG sin tubería</v>
          </cell>
          <cell r="C1853" t="str">
            <v>m</v>
          </cell>
          <cell r="D1853">
            <v>1</v>
          </cell>
          <cell r="E1853">
            <v>10.24</v>
          </cell>
        </row>
        <row r="1854">
          <cell r="A1854">
            <v>6529</v>
          </cell>
          <cell r="B1854" t="str">
            <v>Alimentador TTU (2x2/0+1x2/0)AWG sin tubería</v>
          </cell>
          <cell r="C1854" t="str">
            <v>m</v>
          </cell>
          <cell r="D1854">
            <v>1</v>
          </cell>
          <cell r="E1854">
            <v>34.69</v>
          </cell>
        </row>
        <row r="1855">
          <cell r="A1855">
            <v>6530</v>
          </cell>
          <cell r="B1855" t="str">
            <v>Alimentador THHN 2x10+1x#12 EMT 3/4" coc.electric y lavadora</v>
          </cell>
          <cell r="C1855" t="str">
            <v>m</v>
          </cell>
          <cell r="D1855">
            <v>1</v>
          </cell>
          <cell r="E1855">
            <v>7.08</v>
          </cell>
        </row>
        <row r="1856">
          <cell r="A1856">
            <v>6531</v>
          </cell>
          <cell r="B1856" t="str">
            <v>Alimentador THHN 2x8 EMT 3/4" Emt 3/4" para ducha</v>
          </cell>
          <cell r="C1856" t="str">
            <v>m</v>
          </cell>
          <cell r="D1856">
            <v>1</v>
          </cell>
          <cell r="E1856">
            <v>7.67</v>
          </cell>
        </row>
        <row r="1857">
          <cell r="A1857">
            <v>6532</v>
          </cell>
          <cell r="B1857" t="str">
            <v>Breakers caja moldeada 2P-90A</v>
          </cell>
          <cell r="C1857" t="str">
            <v>u</v>
          </cell>
          <cell r="D1857">
            <v>1</v>
          </cell>
          <cell r="E1857">
            <v>84.88</v>
          </cell>
        </row>
        <row r="1858">
          <cell r="A1858">
            <v>6533</v>
          </cell>
          <cell r="B1858" t="str">
            <v>Breakers caja moldeada 3P-325A</v>
          </cell>
          <cell r="C1858" t="str">
            <v>u</v>
          </cell>
          <cell r="D1858">
            <v>1</v>
          </cell>
          <cell r="E1858">
            <v>748.18</v>
          </cell>
        </row>
        <row r="1859">
          <cell r="A1859">
            <v>6534</v>
          </cell>
          <cell r="B1859" t="str">
            <v>Sistema de tierra con tres varillas en triangulo de 2,5m de lado</v>
          </cell>
          <cell r="C1859" t="str">
            <v>u</v>
          </cell>
          <cell r="D1859">
            <v>1</v>
          </cell>
          <cell r="E1859">
            <v>239.66</v>
          </cell>
        </row>
        <row r="1860">
          <cell r="A1860">
            <v>6535</v>
          </cell>
          <cell r="B1860" t="str">
            <v>Tomacorriente dobles polarizado grado hospital</v>
          </cell>
          <cell r="C1860" t="str">
            <v>u</v>
          </cell>
          <cell r="D1860">
            <v>1</v>
          </cell>
          <cell r="E1860">
            <v>39.130000000000003</v>
          </cell>
        </row>
        <row r="1861">
          <cell r="A1861">
            <v>6536</v>
          </cell>
          <cell r="B1861" t="str">
            <v>Generador trifásico 200KVA con tablero de transferencia Automática de 200KVA</v>
          </cell>
          <cell r="C1861" t="str">
            <v>u</v>
          </cell>
          <cell r="D1861">
            <v>1</v>
          </cell>
          <cell r="E1861">
            <v>76455.23</v>
          </cell>
        </row>
        <row r="1862">
          <cell r="A1862">
            <v>6537</v>
          </cell>
          <cell r="B1862" t="str">
            <v>Luminarias Fluorescente antideslumbrantes 2x54 W para quirófanos</v>
          </cell>
          <cell r="C1862" t="str">
            <v>u</v>
          </cell>
          <cell r="D1862">
            <v>1</v>
          </cell>
          <cell r="E1862">
            <v>323.42</v>
          </cell>
        </row>
        <row r="1863">
          <cell r="A1863">
            <v>6538</v>
          </cell>
          <cell r="B1863" t="str">
            <v>Luminaria incandescente 100W plafón</v>
          </cell>
          <cell r="C1863" t="str">
            <v>u</v>
          </cell>
          <cell r="D1863">
            <v>1</v>
          </cell>
          <cell r="E1863">
            <v>4.6399999999999997</v>
          </cell>
        </row>
        <row r="1864">
          <cell r="A1864">
            <v>6539</v>
          </cell>
          <cell r="B1864" t="str">
            <v>Pozo eléctrico de 0,40x0,40x0,60 con tapa con cerco metálico</v>
          </cell>
          <cell r="C1864" t="str">
            <v>u</v>
          </cell>
          <cell r="D1864">
            <v>1</v>
          </cell>
          <cell r="E1864">
            <v>73.22</v>
          </cell>
        </row>
        <row r="1865">
          <cell r="A1865">
            <v>6540</v>
          </cell>
          <cell r="B1865" t="str">
            <v>Salida especial 220V  (2x#10 F+#12T) conduit pesado 1"</v>
          </cell>
          <cell r="C1865" t="str">
            <v>u</v>
          </cell>
          <cell r="D1865">
            <v>1</v>
          </cell>
          <cell r="E1865">
            <v>66.28</v>
          </cell>
        </row>
        <row r="1866">
          <cell r="A1866">
            <v>6541</v>
          </cell>
          <cell r="B1866" t="str">
            <v>Salida para extractor  (2x#10 F+#12T) EMT 3/4"</v>
          </cell>
          <cell r="C1866" t="str">
            <v>u</v>
          </cell>
          <cell r="D1866">
            <v>1</v>
          </cell>
          <cell r="E1866">
            <v>75.69</v>
          </cell>
        </row>
        <row r="1867">
          <cell r="A1867">
            <v>6542</v>
          </cell>
          <cell r="B1867" t="str">
            <v>Alimentador 3x2+1x2+1x4 TTU tubería PVC 2"</v>
          </cell>
          <cell r="C1867" t="str">
            <v>m</v>
          </cell>
          <cell r="D1867">
            <v>1</v>
          </cell>
          <cell r="E1867">
            <v>39.29</v>
          </cell>
        </row>
        <row r="1868">
          <cell r="A1868">
            <v>6543</v>
          </cell>
          <cell r="B1868" t="str">
            <v>Alimentador TTU 3x1/0+1x2+1x4 AWG tubería PVC 2"</v>
          </cell>
          <cell r="C1868" t="str">
            <v>m</v>
          </cell>
          <cell r="D1868">
            <v>1</v>
          </cell>
          <cell r="E1868">
            <v>40.56</v>
          </cell>
        </row>
        <row r="1869">
          <cell r="A1869">
            <v>6544</v>
          </cell>
          <cell r="B1869" t="str">
            <v>Alimentador TTU 2x6 tubería 2"</v>
          </cell>
          <cell r="C1869" t="str">
            <v>m</v>
          </cell>
          <cell r="D1869">
            <v>1</v>
          </cell>
          <cell r="E1869">
            <v>9.84</v>
          </cell>
        </row>
        <row r="1870">
          <cell r="A1870">
            <v>6545</v>
          </cell>
          <cell r="B1870" t="str">
            <v>Breaker DIN tripolar 20A</v>
          </cell>
          <cell r="C1870" t="str">
            <v>u</v>
          </cell>
          <cell r="D1870">
            <v>1</v>
          </cell>
          <cell r="E1870">
            <v>38.159999999999997</v>
          </cell>
        </row>
        <row r="1871">
          <cell r="A1871">
            <v>6546</v>
          </cell>
          <cell r="B1871" t="str">
            <v>Breaker DIN tripolar 32A</v>
          </cell>
          <cell r="C1871" t="str">
            <v>u</v>
          </cell>
          <cell r="D1871">
            <v>1</v>
          </cell>
          <cell r="E1871">
            <v>36.47</v>
          </cell>
        </row>
        <row r="1872">
          <cell r="A1872">
            <v>6547</v>
          </cell>
          <cell r="B1872" t="str">
            <v>Breaker 3P 15A</v>
          </cell>
          <cell r="C1872" t="str">
            <v>u</v>
          </cell>
          <cell r="D1872">
            <v>1</v>
          </cell>
          <cell r="E1872">
            <v>36.93</v>
          </cell>
        </row>
        <row r="1873">
          <cell r="A1873">
            <v>6548</v>
          </cell>
          <cell r="B1873" t="str">
            <v>Alimentador TTU 2x2 tubería PVC 2"</v>
          </cell>
          <cell r="C1873" t="str">
            <v>m</v>
          </cell>
          <cell r="D1873">
            <v>1</v>
          </cell>
          <cell r="E1873">
            <v>16.53</v>
          </cell>
        </row>
        <row r="1874">
          <cell r="A1874">
            <v>6549</v>
          </cell>
          <cell r="B1874" t="str">
            <v>Alimentador TTU 2x10 tubería PVC 2"</v>
          </cell>
          <cell r="C1874" t="str">
            <v>m</v>
          </cell>
          <cell r="D1874">
            <v>1</v>
          </cell>
          <cell r="E1874">
            <v>6.53</v>
          </cell>
        </row>
        <row r="1875">
          <cell r="A1875">
            <v>6550</v>
          </cell>
          <cell r="B1875" t="str">
            <v>Alimentador TTU 3x4+1x2 tubería PVC 2"</v>
          </cell>
          <cell r="C1875" t="str">
            <v>m</v>
          </cell>
          <cell r="D1875">
            <v>1</v>
          </cell>
          <cell r="E1875">
            <v>20.94</v>
          </cell>
        </row>
        <row r="1876">
          <cell r="A1876">
            <v>6551</v>
          </cell>
          <cell r="B1876" t="str">
            <v>Alimentador TTU 3x8+1x8+1x10 AWG tubería de 2"</v>
          </cell>
          <cell r="C1876" t="str">
            <v>m</v>
          </cell>
          <cell r="D1876">
            <v>1</v>
          </cell>
          <cell r="E1876">
            <v>11.98</v>
          </cell>
        </row>
        <row r="1877">
          <cell r="A1877">
            <v>6552</v>
          </cell>
          <cell r="B1877" t="str">
            <v>Ampliación de cámara de transformación de 250KVA a 550KVA, con dos transformadores de 150KVA incluye gestión en empresa eléctrica</v>
          </cell>
          <cell r="C1877" t="str">
            <v>u</v>
          </cell>
          <cell r="D1877">
            <v>1</v>
          </cell>
          <cell r="E1877">
            <v>20844.91</v>
          </cell>
        </row>
        <row r="1878">
          <cell r="A1878">
            <v>6553</v>
          </cell>
          <cell r="B1878" t="str">
            <v>Alimentador THHN  (2x#10 F+#10T) EMT 3/4"</v>
          </cell>
          <cell r="C1878" t="str">
            <v>m</v>
          </cell>
          <cell r="D1878">
            <v>1</v>
          </cell>
          <cell r="E1878">
            <v>6.93</v>
          </cell>
        </row>
        <row r="1879">
          <cell r="A1879">
            <v>6554</v>
          </cell>
          <cell r="B1879" t="str">
            <v>Alimentador THHN  (2x#10 F+#10T) BX 3/4"</v>
          </cell>
          <cell r="C1879" t="str">
            <v>m</v>
          </cell>
          <cell r="D1879">
            <v>1</v>
          </cell>
          <cell r="E1879">
            <v>5.79</v>
          </cell>
        </row>
        <row r="1880">
          <cell r="A1880">
            <v>6555</v>
          </cell>
          <cell r="B1880" t="str">
            <v>Alimentador THHN  (2x#12 F+#12T) BX 1/2"</v>
          </cell>
          <cell r="C1880" t="str">
            <v>m</v>
          </cell>
          <cell r="D1880">
            <v>1</v>
          </cell>
          <cell r="E1880">
            <v>3.93</v>
          </cell>
        </row>
        <row r="1881">
          <cell r="A1881">
            <v>6556</v>
          </cell>
          <cell r="B1881" t="str">
            <v>Alimentador THHN  (2x#12 F+#12T) EMT 1/2"</v>
          </cell>
          <cell r="C1881" t="str">
            <v>m</v>
          </cell>
          <cell r="D1881">
            <v>1</v>
          </cell>
          <cell r="E1881">
            <v>4.6399999999999997</v>
          </cell>
        </row>
        <row r="1882">
          <cell r="A1882">
            <v>6557</v>
          </cell>
          <cell r="B1882" t="str">
            <v>Alimentador THHN  (2x#6 F+#6T) EMT  1 1/2"</v>
          </cell>
          <cell r="C1882" t="str">
            <v>m</v>
          </cell>
          <cell r="D1882">
            <v>1</v>
          </cell>
          <cell r="E1882">
            <v>15.89</v>
          </cell>
        </row>
        <row r="1883">
          <cell r="A1883">
            <v>6558</v>
          </cell>
          <cell r="B1883" t="str">
            <v>Alimentador THHN 3x10+1x10</v>
          </cell>
          <cell r="C1883" t="str">
            <v>m</v>
          </cell>
          <cell r="D1883">
            <v>1</v>
          </cell>
          <cell r="E1883">
            <v>4.29</v>
          </cell>
        </row>
        <row r="1884">
          <cell r="A1884">
            <v>6559</v>
          </cell>
          <cell r="B1884" t="str">
            <v>Acometida THHN 2x1/0+1x2+1x4 AWG</v>
          </cell>
          <cell r="C1884" t="str">
            <v>m</v>
          </cell>
          <cell r="D1884">
            <v>1</v>
          </cell>
          <cell r="E1884">
            <v>26.28</v>
          </cell>
        </row>
        <row r="1885">
          <cell r="A1885">
            <v>6560</v>
          </cell>
          <cell r="B1885" t="str">
            <v>Poste de hormigón de 10X500KG incluye montaje</v>
          </cell>
          <cell r="C1885" t="str">
            <v>u</v>
          </cell>
          <cell r="D1885">
            <v>1</v>
          </cell>
          <cell r="E1885">
            <v>307.56</v>
          </cell>
        </row>
        <row r="1886">
          <cell r="A1886">
            <v>6561</v>
          </cell>
          <cell r="B1886" t="str">
            <v>Luminaria tipo globo de 70W Na- a220V</v>
          </cell>
          <cell r="C1886" t="str">
            <v>u</v>
          </cell>
          <cell r="D1886">
            <v>1</v>
          </cell>
          <cell r="E1886">
            <v>120.93</v>
          </cell>
        </row>
        <row r="1887">
          <cell r="A1887">
            <v>6562</v>
          </cell>
          <cell r="B1887" t="str">
            <v>Alimentador cable sucre # 12, tubería PVC 3/4"</v>
          </cell>
          <cell r="C1887" t="str">
            <v>m</v>
          </cell>
          <cell r="D1887">
            <v>1</v>
          </cell>
          <cell r="E1887">
            <v>5.22</v>
          </cell>
        </row>
        <row r="1888">
          <cell r="A1888">
            <v>6563</v>
          </cell>
          <cell r="B1888" t="str">
            <v>Alimentador TTU 3x2 + 2x4 AWG</v>
          </cell>
          <cell r="C1888" t="str">
            <v>m</v>
          </cell>
          <cell r="D1888">
            <v>1</v>
          </cell>
          <cell r="E1888">
            <v>27.02</v>
          </cell>
        </row>
        <row r="1889">
          <cell r="A1889">
            <v>6564</v>
          </cell>
          <cell r="B1889" t="str">
            <v>Tubería PVC 1 1/2" y accesorios</v>
          </cell>
          <cell r="C1889" t="str">
            <v>m</v>
          </cell>
          <cell r="D1889">
            <v>1</v>
          </cell>
          <cell r="E1889">
            <v>2.35</v>
          </cell>
        </row>
        <row r="1890">
          <cell r="A1890">
            <v>6565</v>
          </cell>
          <cell r="B1890" t="str">
            <v>Alimentador TTU 3x2 + 1x4 AWG</v>
          </cell>
          <cell r="C1890" t="str">
            <v>m</v>
          </cell>
          <cell r="D1890">
            <v>1</v>
          </cell>
          <cell r="E1890">
            <v>22.44</v>
          </cell>
        </row>
        <row r="1891">
          <cell r="A1891">
            <v>6566</v>
          </cell>
          <cell r="B1891" t="str">
            <v>Acometida (3#4TTU)+1T#6</v>
          </cell>
          <cell r="C1891" t="str">
            <v>m</v>
          </cell>
          <cell r="D1891">
            <v>1</v>
          </cell>
          <cell r="E1891">
            <v>15.57</v>
          </cell>
        </row>
        <row r="1892">
          <cell r="A1892">
            <v>6567</v>
          </cell>
          <cell r="B1892" t="str">
            <v>Tablero de distribución 300 A</v>
          </cell>
          <cell r="C1892" t="str">
            <v>u</v>
          </cell>
          <cell r="D1892">
            <v>1</v>
          </cell>
          <cell r="E1892">
            <v>749.01</v>
          </cell>
        </row>
        <row r="1893">
          <cell r="A1893">
            <v>6568</v>
          </cell>
          <cell r="B1893" t="str">
            <v>Tablero de distribución 200 A</v>
          </cell>
          <cell r="C1893" t="str">
            <v>u</v>
          </cell>
          <cell r="D1893">
            <v>1</v>
          </cell>
          <cell r="E1893">
            <v>749.01</v>
          </cell>
        </row>
        <row r="1894">
          <cell r="A1894">
            <v>6569</v>
          </cell>
          <cell r="B1894" t="str">
            <v>Breaker caja moldeada 3P, regulable de 750A</v>
          </cell>
          <cell r="C1894" t="str">
            <v>u</v>
          </cell>
          <cell r="D1894">
            <v>1</v>
          </cell>
          <cell r="E1894">
            <v>1846.98</v>
          </cell>
        </row>
        <row r="1895">
          <cell r="A1895">
            <v>6570</v>
          </cell>
          <cell r="B1895" t="str">
            <v>Tablero de distribución de 600 A</v>
          </cell>
          <cell r="C1895" t="str">
            <v>u</v>
          </cell>
          <cell r="D1895">
            <v>1</v>
          </cell>
          <cell r="E1895">
            <v>912.47</v>
          </cell>
        </row>
        <row r="1896">
          <cell r="A1896">
            <v>6571</v>
          </cell>
          <cell r="B1896" t="str">
            <v>Tablero de distribución de 800 A</v>
          </cell>
          <cell r="C1896" t="str">
            <v>u</v>
          </cell>
          <cell r="D1896">
            <v>1</v>
          </cell>
          <cell r="E1896">
            <v>912.47</v>
          </cell>
        </row>
        <row r="1897">
          <cell r="A1897">
            <v>6572</v>
          </cell>
          <cell r="B1897" t="str">
            <v>Tablero de distribución de 1000 A</v>
          </cell>
          <cell r="C1897" t="str">
            <v>u</v>
          </cell>
          <cell r="D1897">
            <v>1</v>
          </cell>
          <cell r="E1897">
            <v>1604.07</v>
          </cell>
        </row>
        <row r="1898">
          <cell r="A1898">
            <v>6573</v>
          </cell>
          <cell r="B1898" t="str">
            <v>Alimentador THHN 2 (3x3/0+2x2/0)AWG</v>
          </cell>
          <cell r="C1898" t="str">
            <v>m</v>
          </cell>
          <cell r="D1898">
            <v>1</v>
          </cell>
          <cell r="E1898">
            <v>140.21</v>
          </cell>
        </row>
        <row r="1899">
          <cell r="A1899">
            <v>6574</v>
          </cell>
          <cell r="B1899" t="str">
            <v>Alimentador THHN 3 (3x3/0+2x2/0)AWG</v>
          </cell>
          <cell r="C1899" t="str">
            <v>m</v>
          </cell>
          <cell r="D1899">
            <v>1</v>
          </cell>
          <cell r="E1899">
            <v>205.87</v>
          </cell>
        </row>
        <row r="1900">
          <cell r="A1900">
            <v>6575</v>
          </cell>
          <cell r="B1900" t="str">
            <v>Acometida con Cable XLPE 25KV con aislamiento para uso subterráneo</v>
          </cell>
          <cell r="C1900" t="str">
            <v>m</v>
          </cell>
          <cell r="D1900">
            <v>1</v>
          </cell>
          <cell r="E1900">
            <v>14.43</v>
          </cell>
        </row>
        <row r="1901">
          <cell r="A1901">
            <v>6576</v>
          </cell>
          <cell r="B1901" t="str">
            <v>Transformador trifásico 250KVA PADMOUNTED 13200 KV / 220 V</v>
          </cell>
          <cell r="C1901" t="str">
            <v>u</v>
          </cell>
          <cell r="D1901">
            <v>1</v>
          </cell>
          <cell r="E1901">
            <v>16101.95</v>
          </cell>
        </row>
        <row r="1902">
          <cell r="A1902">
            <v>6577</v>
          </cell>
          <cell r="B1902" t="str">
            <v>Transformador trifásico 150KVA PADMOUNTED 13200 KV / 220 V</v>
          </cell>
          <cell r="C1902" t="str">
            <v>u</v>
          </cell>
          <cell r="D1902">
            <v>1</v>
          </cell>
          <cell r="E1902">
            <v>14215.77</v>
          </cell>
        </row>
        <row r="1903">
          <cell r="A1903">
            <v>6578</v>
          </cell>
          <cell r="B1903" t="str">
            <v>Alimentador ST-UPS3 y AA THHN (3x4+1x6N+1x6T)AWG EMT 1"</v>
          </cell>
          <cell r="C1903" t="str">
            <v>m</v>
          </cell>
          <cell r="D1903">
            <v>1</v>
          </cell>
          <cell r="E1903">
            <v>20.25</v>
          </cell>
        </row>
        <row r="1904">
          <cell r="A1904">
            <v>6579</v>
          </cell>
          <cell r="B1904" t="str">
            <v>Transformador trifásico  PADMOUNTED 75KVA 380/400/440/480</v>
          </cell>
          <cell r="C1904" t="str">
            <v>u</v>
          </cell>
          <cell r="D1904">
            <v>1</v>
          </cell>
          <cell r="E1904">
            <v>5791.49</v>
          </cell>
        </row>
        <row r="1905">
          <cell r="A1905">
            <v>6580</v>
          </cell>
          <cell r="B1905" t="str">
            <v>Alimentador UPS 3x1/0+1x1/0+1x2 THHN</v>
          </cell>
          <cell r="C1905" t="str">
            <v>m</v>
          </cell>
          <cell r="D1905">
            <v>1</v>
          </cell>
          <cell r="E1905">
            <v>40.83</v>
          </cell>
        </row>
        <row r="1906">
          <cell r="A1906">
            <v>6581</v>
          </cell>
          <cell r="B1906" t="str">
            <v>Alimentador para cortinas de aire 2x12+1x14T  THHN EMT 1/2"</v>
          </cell>
          <cell r="C1906" t="str">
            <v>m</v>
          </cell>
          <cell r="D1906">
            <v>1</v>
          </cell>
          <cell r="E1906">
            <v>4.03</v>
          </cell>
        </row>
        <row r="1907">
          <cell r="A1907">
            <v>6582</v>
          </cell>
          <cell r="B1907" t="str">
            <v>Tablero de distribución con barras 125A</v>
          </cell>
          <cell r="C1907" t="str">
            <v>u</v>
          </cell>
          <cell r="D1907">
            <v>1</v>
          </cell>
          <cell r="E1907">
            <v>807.57</v>
          </cell>
        </row>
        <row r="1908">
          <cell r="A1908">
            <v>6583</v>
          </cell>
          <cell r="B1908" t="str">
            <v>Alimentador TTU 3x6 + 2x8 AWG</v>
          </cell>
          <cell r="C1908" t="str">
            <v>m</v>
          </cell>
          <cell r="D1908">
            <v>1</v>
          </cell>
          <cell r="E1908">
            <v>12.47</v>
          </cell>
        </row>
        <row r="1909">
          <cell r="A1909">
            <v>6584</v>
          </cell>
          <cell r="B1909" t="str">
            <v>Alimentador TTU 3x4 + 2x2 AWG</v>
          </cell>
          <cell r="C1909" t="str">
            <v>m</v>
          </cell>
          <cell r="D1909">
            <v>1</v>
          </cell>
          <cell r="E1909">
            <v>24.86</v>
          </cell>
        </row>
        <row r="1910">
          <cell r="A1910">
            <v>6585</v>
          </cell>
          <cell r="B1910" t="str">
            <v>Tablero bypass 50 KVA para UPS</v>
          </cell>
          <cell r="C1910" t="str">
            <v>u</v>
          </cell>
          <cell r="D1910">
            <v>1</v>
          </cell>
          <cell r="E1910">
            <v>1817.02</v>
          </cell>
        </row>
        <row r="1911">
          <cell r="A1911">
            <v>6586</v>
          </cell>
          <cell r="B1911" t="str">
            <v>Generador trifásico 220V/127V 75KVA</v>
          </cell>
          <cell r="C1911" t="str">
            <v>u</v>
          </cell>
          <cell r="D1911">
            <v>1</v>
          </cell>
          <cell r="E1911">
            <v>25528.49</v>
          </cell>
        </row>
        <row r="1912">
          <cell r="A1912">
            <v>6587</v>
          </cell>
          <cell r="B1912" t="str">
            <v>Alimentador TTU 3x1/0+2x2</v>
          </cell>
          <cell r="C1912" t="str">
            <v>m</v>
          </cell>
          <cell r="D1912">
            <v>1</v>
          </cell>
          <cell r="E1912">
            <v>40.32</v>
          </cell>
        </row>
        <row r="1913">
          <cell r="A1913">
            <v>6588</v>
          </cell>
          <cell r="B1913" t="str">
            <v xml:space="preserve">Alimentador THHN 3x2/0 + 2 x!/0 </v>
          </cell>
          <cell r="C1913" t="str">
            <v xml:space="preserve">m </v>
          </cell>
          <cell r="D1913">
            <v>1</v>
          </cell>
          <cell r="E1913">
            <v>53.13</v>
          </cell>
        </row>
        <row r="1914">
          <cell r="A1914">
            <v>6589</v>
          </cell>
          <cell r="B1914" t="str">
            <v xml:space="preserve">Acometida en baja tensión THHN 2(3x3/0 + 2x2/0 AWG) </v>
          </cell>
          <cell r="C1914" t="str">
            <v xml:space="preserve">m </v>
          </cell>
          <cell r="D1914">
            <v>1</v>
          </cell>
          <cell r="E1914">
            <v>127.08</v>
          </cell>
        </row>
        <row r="1915">
          <cell r="A1915">
            <v>6590</v>
          </cell>
          <cell r="B1915" t="str">
            <v xml:space="preserve">Acometida en baja tensión THHN 2(3x2/0 + 2x1/0 AWG) </v>
          </cell>
          <cell r="C1915" t="str">
            <v>m</v>
          </cell>
          <cell r="D1915">
            <v>1</v>
          </cell>
          <cell r="E1915">
            <v>101.07</v>
          </cell>
        </row>
        <row r="1916">
          <cell r="A1916">
            <v>6591</v>
          </cell>
          <cell r="B1916" t="str">
            <v>Tablero de distribución de 400 A</v>
          </cell>
          <cell r="C1916" t="str">
            <v>U</v>
          </cell>
          <cell r="D1916">
            <v>1</v>
          </cell>
          <cell r="E1916">
            <v>834.51</v>
          </cell>
        </row>
        <row r="1917">
          <cell r="A1917">
            <v>6592</v>
          </cell>
          <cell r="B1917" t="str">
            <v>Tablero de transferencia automática de 75 KVA</v>
          </cell>
          <cell r="C1917" t="str">
            <v>u</v>
          </cell>
          <cell r="D1917">
            <v>1</v>
          </cell>
          <cell r="E1917">
            <v>5527.71</v>
          </cell>
        </row>
        <row r="1918">
          <cell r="A1918">
            <v>6593</v>
          </cell>
          <cell r="B1918" t="str">
            <v>Transformador trifásico 125KVA PADMOUNTED 13200 KV / 220 V</v>
          </cell>
          <cell r="C1918" t="str">
            <v>u</v>
          </cell>
          <cell r="D1918">
            <v>1</v>
          </cell>
          <cell r="E1918">
            <v>12832.58</v>
          </cell>
        </row>
        <row r="1919">
          <cell r="A1919">
            <v>6594</v>
          </cell>
          <cell r="B1919" t="str">
            <v>Alimentador 2#6 + 1#10 pvc 1"</v>
          </cell>
          <cell r="C1919" t="str">
            <v>m</v>
          </cell>
          <cell r="D1919">
            <v>1</v>
          </cell>
          <cell r="E1919">
            <v>8.84</v>
          </cell>
        </row>
        <row r="1920">
          <cell r="A1920">
            <v>6595</v>
          </cell>
          <cell r="B1920" t="str">
            <v xml:space="preserve">Alimentador 3x12 </v>
          </cell>
          <cell r="C1920" t="str">
            <v>m</v>
          </cell>
          <cell r="D1920">
            <v>1</v>
          </cell>
          <cell r="E1920">
            <v>5.64</v>
          </cell>
        </row>
        <row r="1921">
          <cell r="A1921">
            <v>6596</v>
          </cell>
          <cell r="B1921" t="str">
            <v>Manguera de 1"</v>
          </cell>
          <cell r="C1921" t="str">
            <v>m</v>
          </cell>
          <cell r="D1921">
            <v>1</v>
          </cell>
          <cell r="E1921">
            <v>1.1000000000000001</v>
          </cell>
        </row>
        <row r="1922">
          <cell r="A1922">
            <v>6597</v>
          </cell>
          <cell r="B1922" t="str">
            <v>Tomacorriente normal polarizado GFCI</v>
          </cell>
          <cell r="C1922" t="str">
            <v>u</v>
          </cell>
          <cell r="D1922">
            <v>1</v>
          </cell>
          <cell r="E1922">
            <v>31.65</v>
          </cell>
        </row>
        <row r="1923">
          <cell r="A1923">
            <v>6598</v>
          </cell>
          <cell r="B1923" t="str">
            <v>Lámpara fluorescente T5 56W HO</v>
          </cell>
          <cell r="C1923" t="str">
            <v>u</v>
          </cell>
          <cell r="D1923">
            <v>1</v>
          </cell>
          <cell r="E1923">
            <v>148.66</v>
          </cell>
        </row>
        <row r="1924">
          <cell r="A1924">
            <v>6599</v>
          </cell>
          <cell r="B1924" t="str">
            <v>Conmutador 4 vías</v>
          </cell>
          <cell r="C1924" t="str">
            <v>u</v>
          </cell>
          <cell r="D1924">
            <v>1</v>
          </cell>
          <cell r="E1924">
            <v>24.52</v>
          </cell>
        </row>
        <row r="1925">
          <cell r="A1925">
            <v>6600</v>
          </cell>
          <cell r="B1925" t="str">
            <v>Tablero de Bypass  con selector de 50A un polo</v>
          </cell>
          <cell r="C1925" t="str">
            <v>u</v>
          </cell>
          <cell r="D1925">
            <v>1</v>
          </cell>
          <cell r="E1925">
            <v>310.60000000000002</v>
          </cell>
        </row>
        <row r="1926">
          <cell r="A1926">
            <v>6601</v>
          </cell>
          <cell r="B1926" t="str">
            <v>Caja de revisión de 60x60 eléctrico con tapa y cerco metálico</v>
          </cell>
          <cell r="C1926" t="str">
            <v>u</v>
          </cell>
          <cell r="D1926">
            <v>1</v>
          </cell>
          <cell r="E1926">
            <v>91.8</v>
          </cell>
        </row>
        <row r="1927">
          <cell r="A1927">
            <v>6602</v>
          </cell>
          <cell r="B1927" t="str">
            <v>Lampara de piso tipo LED 6w ip-68</v>
          </cell>
          <cell r="C1927" t="str">
            <v>u</v>
          </cell>
          <cell r="D1927">
            <v>1</v>
          </cell>
          <cell r="E1927">
            <v>82.17</v>
          </cell>
        </row>
        <row r="1928">
          <cell r="A1928">
            <v>6603</v>
          </cell>
          <cell r="B1928" t="str">
            <v>Acometida 2x#12+1x#14T  THHN tubería EMT 3/4</v>
          </cell>
          <cell r="C1928" t="str">
            <v>m</v>
          </cell>
          <cell r="D1928">
            <v>1</v>
          </cell>
          <cell r="E1928">
            <v>4.55</v>
          </cell>
        </row>
        <row r="1929">
          <cell r="A1929">
            <v>6604</v>
          </cell>
          <cell r="B1929" t="str">
            <v>Acometida TTU 3x6 + 2x8 AWG PVC 4"</v>
          </cell>
          <cell r="C1929" t="str">
            <v>m</v>
          </cell>
          <cell r="D1929">
            <v>1</v>
          </cell>
          <cell r="E1929">
            <v>17.05</v>
          </cell>
        </row>
        <row r="1930">
          <cell r="A1930">
            <v>6605</v>
          </cell>
          <cell r="B1930" t="str">
            <v>Acometida 2x#8+1x#10T  THHN tubería EMT 3/4</v>
          </cell>
          <cell r="C1930" t="str">
            <v>m</v>
          </cell>
          <cell r="D1930">
            <v>1</v>
          </cell>
          <cell r="E1930">
            <v>7.68</v>
          </cell>
        </row>
        <row r="1931">
          <cell r="A1931">
            <v>6606</v>
          </cell>
          <cell r="B1931" t="str">
            <v>Tablero de distribucion principal con 2breakers de 3P 50A</v>
          </cell>
          <cell r="C1931" t="str">
            <v>u</v>
          </cell>
          <cell r="D1931">
            <v>1</v>
          </cell>
          <cell r="E1931">
            <v>307.95999999999998</v>
          </cell>
        </row>
        <row r="1932">
          <cell r="A1932">
            <v>6607</v>
          </cell>
          <cell r="B1932" t="str">
            <v>Acometida TTU 2x8 + 1x8 +1x10 AWG PVC 2"</v>
          </cell>
          <cell r="C1932" t="str">
            <v>m</v>
          </cell>
          <cell r="D1932">
            <v>1</v>
          </cell>
          <cell r="E1932">
            <v>10.210000000000001</v>
          </cell>
        </row>
        <row r="1933">
          <cell r="A1933">
            <v>6608</v>
          </cell>
          <cell r="B1933" t="str">
            <v>Acometida en BT 3#2TTU</v>
          </cell>
          <cell r="C1933" t="str">
            <v>m</v>
          </cell>
          <cell r="D1933">
            <v>1</v>
          </cell>
          <cell r="E1933">
            <v>18.899999999999999</v>
          </cell>
        </row>
        <row r="1934">
          <cell r="A1934">
            <v>6609</v>
          </cell>
          <cell r="B1934" t="str">
            <v xml:space="preserve">Boquilla de baquelita y foco ahorrador </v>
          </cell>
          <cell r="C1934" t="str">
            <v>u</v>
          </cell>
          <cell r="D1934">
            <v>1</v>
          </cell>
          <cell r="E1934">
            <v>6.45</v>
          </cell>
        </row>
        <row r="1935">
          <cell r="A1935">
            <v>6610</v>
          </cell>
          <cell r="B1935" t="str">
            <v>Manguera negra de 2"</v>
          </cell>
          <cell r="C1935" t="str">
            <v>u</v>
          </cell>
          <cell r="D1935">
            <v>1</v>
          </cell>
          <cell r="E1935">
            <v>5.03</v>
          </cell>
        </row>
        <row r="1936">
          <cell r="A1936">
            <v>6611</v>
          </cell>
          <cell r="B1936" t="str">
            <v>Alimentador SUPERFLEX (2x8+1x8+1x8) AWG</v>
          </cell>
          <cell r="C1936" t="str">
            <v>m</v>
          </cell>
          <cell r="D1936">
            <v>1</v>
          </cell>
          <cell r="E1936">
            <v>7.94</v>
          </cell>
        </row>
        <row r="1937">
          <cell r="A1937">
            <v>6612</v>
          </cell>
          <cell r="B1937" t="str">
            <v>Canalizacion con 6 tuberias PVC tipo TDP de 4"</v>
          </cell>
          <cell r="C1937" t="str">
            <v>m</v>
          </cell>
          <cell r="D1937">
            <v>1</v>
          </cell>
          <cell r="E1937">
            <v>33.590000000000003</v>
          </cell>
        </row>
        <row r="1938">
          <cell r="A1938">
            <v>6613</v>
          </cell>
          <cell r="B1938" t="str">
            <v>Canalizacion con 3 tuberias PVC tipo TDP de 4"</v>
          </cell>
          <cell r="C1938" t="str">
            <v>m</v>
          </cell>
          <cell r="D1938">
            <v>1</v>
          </cell>
          <cell r="E1938">
            <v>17.899999999999999</v>
          </cell>
        </row>
        <row r="1939">
          <cell r="A1939">
            <v>6614</v>
          </cell>
          <cell r="B1939" t="str">
            <v>Canalizacion con 5 tuberias PVC tipo TDP de 2"</v>
          </cell>
          <cell r="C1939" t="str">
            <v>m</v>
          </cell>
          <cell r="D1939">
            <v>1</v>
          </cell>
          <cell r="E1939">
            <v>28.91</v>
          </cell>
        </row>
        <row r="1940">
          <cell r="A1940">
            <v>6615</v>
          </cell>
          <cell r="B1940" t="str">
            <v>Canalizacion con 4 tuberias PVC tipo TDP de 2"</v>
          </cell>
          <cell r="C1940" t="str">
            <v>m</v>
          </cell>
          <cell r="D1940">
            <v>1</v>
          </cell>
          <cell r="E1940">
            <v>24.24</v>
          </cell>
        </row>
        <row r="1941">
          <cell r="A1941">
            <v>6616</v>
          </cell>
          <cell r="B1941" t="str">
            <v>Canalizacion con 2 tuberias PVC tipo TDP de 2"</v>
          </cell>
          <cell r="C1941" t="str">
            <v>m</v>
          </cell>
          <cell r="D1941">
            <v>1</v>
          </cell>
          <cell r="E1941">
            <v>10.09</v>
          </cell>
        </row>
        <row r="1942">
          <cell r="A1942">
            <v>6617</v>
          </cell>
          <cell r="B1942" t="str">
            <v>Breaker MCCB trifásico regulable 800-1000A</v>
          </cell>
          <cell r="C1942" t="str">
            <v>u</v>
          </cell>
          <cell r="D1942">
            <v>1</v>
          </cell>
          <cell r="E1942">
            <v>1864.91</v>
          </cell>
        </row>
        <row r="1943">
          <cell r="A1943">
            <v>6618</v>
          </cell>
          <cell r="B1943" t="str">
            <v>Bandeja metalica 300x100mm</v>
          </cell>
          <cell r="C1943" t="str">
            <v>m</v>
          </cell>
          <cell r="D1943">
            <v>1</v>
          </cell>
          <cell r="E1943">
            <v>37.11</v>
          </cell>
        </row>
        <row r="1944">
          <cell r="A1944">
            <v>6619</v>
          </cell>
          <cell r="B1944" t="str">
            <v>Modulo de 4tomacorrientes dobles polarizados grado hospital</v>
          </cell>
          <cell r="C1944" t="str">
            <v>m</v>
          </cell>
          <cell r="D1944">
            <v>1</v>
          </cell>
          <cell r="E1944">
            <v>397.15</v>
          </cell>
        </row>
        <row r="1945">
          <cell r="A1945">
            <v>6620</v>
          </cell>
          <cell r="B1945" t="str">
            <v>Conmutador 3 vías simple 15A/120v</v>
          </cell>
          <cell r="C1945" t="str">
            <v>u</v>
          </cell>
          <cell r="D1945">
            <v>1</v>
          </cell>
          <cell r="E1945">
            <v>22.01</v>
          </cell>
        </row>
        <row r="1946">
          <cell r="A1946">
            <v>6621</v>
          </cell>
          <cell r="B1946" t="str">
            <v>Luminaria ornamental para piso 1x70w-220v IP 68</v>
          </cell>
          <cell r="C1946" t="str">
            <v>u</v>
          </cell>
          <cell r="D1946">
            <v>1</v>
          </cell>
          <cell r="E1946">
            <v>119.89</v>
          </cell>
        </row>
        <row r="1947">
          <cell r="A1947">
            <v>6622</v>
          </cell>
          <cell r="B1947" t="str">
            <v>Luminaria de alumbrado publico 1x250w-220v sodio-brazo decorativo</v>
          </cell>
          <cell r="C1947" t="str">
            <v>u</v>
          </cell>
          <cell r="D1947">
            <v>1</v>
          </cell>
          <cell r="E1947">
            <v>459.07</v>
          </cell>
        </row>
        <row r="1948">
          <cell r="A1948">
            <v>6623</v>
          </cell>
          <cell r="B1948" t="str">
            <v xml:space="preserve">Pararrayos ionico </v>
          </cell>
          <cell r="C1948" t="str">
            <v>u</v>
          </cell>
          <cell r="D1948">
            <v>1</v>
          </cell>
          <cell r="E1948">
            <v>3283.09</v>
          </cell>
        </row>
        <row r="1949">
          <cell r="A1949">
            <v>6624</v>
          </cell>
          <cell r="B1949" t="str">
            <v>Manguera negra de 3/4"</v>
          </cell>
          <cell r="C1949" t="str">
            <v>m</v>
          </cell>
          <cell r="D1949">
            <v>1</v>
          </cell>
          <cell r="E1949">
            <v>0.92</v>
          </cell>
        </row>
        <row r="1950">
          <cell r="A1950">
            <v>6625</v>
          </cell>
          <cell r="B1950" t="str">
            <v>Superflex 5(3x4/0+1x4/0)+2(1x4/0)</v>
          </cell>
          <cell r="C1950" t="str">
            <v>m</v>
          </cell>
          <cell r="D1950">
            <v>1</v>
          </cell>
          <cell r="E1950">
            <v>403.44</v>
          </cell>
        </row>
        <row r="1951">
          <cell r="A1951">
            <v>6626</v>
          </cell>
          <cell r="B1951" t="str">
            <v>Alimentador THHN (3x6+1x6+1x10)AWG</v>
          </cell>
          <cell r="C1951" t="str">
            <v>m</v>
          </cell>
          <cell r="D1951">
            <v>1</v>
          </cell>
          <cell r="E1951">
            <v>12.73</v>
          </cell>
        </row>
        <row r="1952">
          <cell r="A1952">
            <v>6627</v>
          </cell>
          <cell r="B1952" t="str">
            <v>Alimentador THHN (3x4+1x4+1x8)AWG</v>
          </cell>
          <cell r="C1952" t="str">
            <v>m</v>
          </cell>
          <cell r="D1952">
            <v>1</v>
          </cell>
          <cell r="E1952">
            <v>18.21</v>
          </cell>
        </row>
        <row r="1953">
          <cell r="A1953">
            <v>6628</v>
          </cell>
          <cell r="B1953" t="str">
            <v>Alimentador THHN (3x8+1x8+1x12)AWG</v>
          </cell>
          <cell r="C1953" t="str">
            <v>m</v>
          </cell>
          <cell r="D1953">
            <v>1</v>
          </cell>
          <cell r="E1953">
            <v>8.32</v>
          </cell>
        </row>
        <row r="1954">
          <cell r="A1954">
            <v>6629</v>
          </cell>
          <cell r="B1954" t="str">
            <v>Superflex (3x1/0+1x1/0)+(1x4)AWG</v>
          </cell>
          <cell r="C1954" t="str">
            <v>m</v>
          </cell>
          <cell r="D1954">
            <v>1</v>
          </cell>
          <cell r="E1954">
            <v>45.59</v>
          </cell>
        </row>
        <row r="1955">
          <cell r="A1955">
            <v>6630</v>
          </cell>
          <cell r="B1955" t="str">
            <v>Superflex (3x2+1x2)+(1x6)AWG</v>
          </cell>
          <cell r="C1955" t="str">
            <v>m</v>
          </cell>
          <cell r="D1955">
            <v>1</v>
          </cell>
          <cell r="E1955">
            <v>27.19</v>
          </cell>
        </row>
        <row r="1956">
          <cell r="A1956">
            <v>6631</v>
          </cell>
          <cell r="B1956" t="str">
            <v>Superflex 2(3x2/0)+(1x2/0)AWG</v>
          </cell>
          <cell r="C1956" t="str">
            <v>m</v>
          </cell>
          <cell r="D1956">
            <v>1</v>
          </cell>
          <cell r="E1956">
            <v>85.44</v>
          </cell>
        </row>
        <row r="1957">
          <cell r="A1957">
            <v>6632</v>
          </cell>
          <cell r="B1957" t="str">
            <v>Superflex 2(3x3/0)+(1x3/0)AWG</v>
          </cell>
          <cell r="C1957" t="str">
            <v>m</v>
          </cell>
          <cell r="D1957">
            <v>1</v>
          </cell>
          <cell r="E1957">
            <v>108.2</v>
          </cell>
        </row>
        <row r="1958">
          <cell r="A1958">
            <v>6633</v>
          </cell>
          <cell r="B1958" t="str">
            <v>Alimentador THHn FLEX (3x4+1x6)AWG</v>
          </cell>
          <cell r="C1958" t="str">
            <v>m</v>
          </cell>
          <cell r="D1958">
            <v>1</v>
          </cell>
          <cell r="E1958">
            <v>16.100000000000001</v>
          </cell>
        </row>
        <row r="1959">
          <cell r="A1959">
            <v>6634</v>
          </cell>
          <cell r="B1959" t="str">
            <v>Alimentador THHn FLEX (3x6+1x8)AWG</v>
          </cell>
          <cell r="C1959" t="str">
            <v>m</v>
          </cell>
          <cell r="D1959">
            <v>1</v>
          </cell>
          <cell r="E1959">
            <v>11.47</v>
          </cell>
        </row>
        <row r="1960">
          <cell r="A1960">
            <v>6635</v>
          </cell>
          <cell r="B1960" t="str">
            <v>Alimentador THHn FLEX (3x10+1x12)AWG</v>
          </cell>
          <cell r="C1960" t="str">
            <v>m</v>
          </cell>
          <cell r="D1960">
            <v>1</v>
          </cell>
          <cell r="E1960">
            <v>5.32</v>
          </cell>
        </row>
        <row r="1961">
          <cell r="A1961">
            <v>6636</v>
          </cell>
          <cell r="B1961" t="str">
            <v>Alimentador THHn FLEX (3x8+1x10)AWG</v>
          </cell>
          <cell r="C1961" t="str">
            <v>m</v>
          </cell>
          <cell r="D1961">
            <v>1</v>
          </cell>
          <cell r="E1961">
            <v>7.49</v>
          </cell>
        </row>
        <row r="1962">
          <cell r="A1962">
            <v>6637</v>
          </cell>
          <cell r="B1962" t="str">
            <v>Alimentador THHn FLEX (2x10+1x12)AWG</v>
          </cell>
          <cell r="C1962" t="str">
            <v>m</v>
          </cell>
          <cell r="D1962">
            <v>1</v>
          </cell>
          <cell r="E1962">
            <v>4.46</v>
          </cell>
        </row>
        <row r="1963">
          <cell r="A1963">
            <v>6638</v>
          </cell>
          <cell r="B1963" t="str">
            <v>Superflex 4(3x4/0+1x4/0)+2(1x4/0)</v>
          </cell>
          <cell r="C1963" t="str">
            <v>m</v>
          </cell>
          <cell r="D1963">
            <v>1</v>
          </cell>
          <cell r="E1963">
            <v>331.91</v>
          </cell>
        </row>
        <row r="1964">
          <cell r="A1964">
            <v>6639</v>
          </cell>
          <cell r="B1964" t="str">
            <v>Canalizacion con 3 tuberias PVC tipo TDP de 2"</v>
          </cell>
          <cell r="C1964" t="str">
            <v>m</v>
          </cell>
          <cell r="D1964">
            <v>1</v>
          </cell>
          <cell r="E1964">
            <v>12.58</v>
          </cell>
        </row>
        <row r="1965">
          <cell r="A1965">
            <v>6640</v>
          </cell>
          <cell r="B1965" t="str">
            <v>Celda de proteccion principal</v>
          </cell>
          <cell r="C1965" t="str">
            <v>u</v>
          </cell>
          <cell r="D1965">
            <v>1</v>
          </cell>
          <cell r="E1965">
            <v>8907.15</v>
          </cell>
        </row>
        <row r="1966">
          <cell r="A1966">
            <v>6641</v>
          </cell>
          <cell r="B1966" t="str">
            <v>Celda de medicion</v>
          </cell>
          <cell r="C1966" t="str">
            <v>u</v>
          </cell>
          <cell r="D1966">
            <v>1</v>
          </cell>
          <cell r="E1966">
            <v>16010.74</v>
          </cell>
        </row>
        <row r="1967">
          <cell r="A1967">
            <v>6642</v>
          </cell>
          <cell r="B1967" t="str">
            <v>Celda de remonte</v>
          </cell>
          <cell r="C1967" t="str">
            <v>u</v>
          </cell>
          <cell r="D1967">
            <v>1</v>
          </cell>
          <cell r="E1967">
            <v>837.98</v>
          </cell>
        </row>
        <row r="1968">
          <cell r="A1968">
            <v>6643</v>
          </cell>
          <cell r="B1968" t="str">
            <v>Celda de proteccion C1 y C2</v>
          </cell>
          <cell r="C1968" t="str">
            <v>u</v>
          </cell>
          <cell r="D1968">
            <v>1</v>
          </cell>
          <cell r="E1968">
            <v>8718.61</v>
          </cell>
        </row>
        <row r="1969">
          <cell r="A1969">
            <v>6644</v>
          </cell>
          <cell r="B1969" t="str">
            <v>Poste de polimero 12m de largo deflexion &lt;5%</v>
          </cell>
          <cell r="C1969" t="str">
            <v>u</v>
          </cell>
          <cell r="D1969">
            <v>1</v>
          </cell>
          <cell r="E1969">
            <v>712.1</v>
          </cell>
        </row>
        <row r="1970">
          <cell r="A1970">
            <v>6645</v>
          </cell>
          <cell r="B1970" t="str">
            <v>Brazo metalico (HN) de 1 luminaria con revestimiento epoxico</v>
          </cell>
          <cell r="C1970" t="str">
            <v>u</v>
          </cell>
          <cell r="D1970">
            <v>1</v>
          </cell>
          <cell r="E1970">
            <v>61.77</v>
          </cell>
        </row>
        <row r="1971">
          <cell r="A1971">
            <v>6646</v>
          </cell>
          <cell r="B1971" t="str">
            <v>Luminaria de alumbrado publico 1x400w-220v sodio-brazo decorativo</v>
          </cell>
          <cell r="C1971" t="str">
            <v>u</v>
          </cell>
          <cell r="D1971">
            <v>1</v>
          </cell>
          <cell r="E1971">
            <v>513.14</v>
          </cell>
        </row>
        <row r="1972">
          <cell r="A1972">
            <v>6647</v>
          </cell>
          <cell r="B1972" t="str">
            <v>Canalizacion con 4 tuberias PVC tipo TDP de 4"</v>
          </cell>
          <cell r="C1972" t="str">
            <v>m</v>
          </cell>
          <cell r="D1972">
            <v>1</v>
          </cell>
          <cell r="E1972">
            <v>23.41</v>
          </cell>
        </row>
        <row r="1973">
          <cell r="A1973">
            <v>6648</v>
          </cell>
          <cell r="B1973" t="str">
            <v>Alimentador 3#2 XLP+1#6 +1#10 THHN INCLUYE CAJA PORTAFUSIBLES</v>
          </cell>
          <cell r="C1973" t="str">
            <v>m</v>
          </cell>
          <cell r="D1973">
            <v>1</v>
          </cell>
          <cell r="E1973">
            <v>57.7</v>
          </cell>
        </row>
        <row r="1974">
          <cell r="A1974">
            <v>6649</v>
          </cell>
          <cell r="B1974" t="str">
            <v>Alimentador 3#2 XLP+1#6 +1#10 THHN INCLUYE SIN CAJA PORTAFUSIBLES</v>
          </cell>
          <cell r="C1974" t="str">
            <v>m</v>
          </cell>
          <cell r="D1974">
            <v>1</v>
          </cell>
          <cell r="E1974">
            <v>77.03</v>
          </cell>
        </row>
        <row r="1975">
          <cell r="A1975">
            <v>6650</v>
          </cell>
          <cell r="B1975" t="str">
            <v>Acometida 4(3#500MCM+1#350MCM) THHN</v>
          </cell>
          <cell r="C1975" t="str">
            <v>m</v>
          </cell>
          <cell r="D1975">
            <v>1</v>
          </cell>
          <cell r="E1975">
            <v>621.53</v>
          </cell>
        </row>
        <row r="1976">
          <cell r="A1976">
            <v>6651</v>
          </cell>
          <cell r="B1976" t="str">
            <v>Acometida 2(3#2/0+1#1/0 WAG THHN)</v>
          </cell>
          <cell r="C1976" t="str">
            <v>m</v>
          </cell>
          <cell r="D1976">
            <v>1</v>
          </cell>
          <cell r="E1976">
            <v>83.7</v>
          </cell>
        </row>
        <row r="1977">
          <cell r="A1977">
            <v>6652</v>
          </cell>
          <cell r="B1977" t="str">
            <v>Parrilla galvanizada con tapa de 50x10cm</v>
          </cell>
          <cell r="C1977" t="str">
            <v>m</v>
          </cell>
          <cell r="D1977">
            <v>1</v>
          </cell>
          <cell r="E1977">
            <v>51.57</v>
          </cell>
        </row>
        <row r="1978">
          <cell r="A1978">
            <v>6653</v>
          </cell>
          <cell r="B1978" t="str">
            <v>Parrilla galvanizada con tapa de 15x10cm</v>
          </cell>
          <cell r="C1978" t="str">
            <v>m</v>
          </cell>
          <cell r="D1978">
            <v>1</v>
          </cell>
          <cell r="E1978">
            <v>31.13</v>
          </cell>
        </row>
        <row r="1979">
          <cell r="A1979">
            <v>6654</v>
          </cell>
          <cell r="B1979" t="str">
            <v>Canaleta galvanizada con tapa de 40x10cm</v>
          </cell>
          <cell r="C1979" t="str">
            <v>m</v>
          </cell>
          <cell r="D1979">
            <v>1</v>
          </cell>
          <cell r="E1979">
            <v>43.68</v>
          </cell>
        </row>
        <row r="1980">
          <cell r="A1980">
            <v>6655</v>
          </cell>
          <cell r="B1980" t="str">
            <v>Interruptor caja moldeada 275A</v>
          </cell>
          <cell r="C1980" t="str">
            <v>u</v>
          </cell>
          <cell r="D1980">
            <v>1</v>
          </cell>
          <cell r="E1980">
            <v>748.18</v>
          </cell>
        </row>
        <row r="1981">
          <cell r="A1981">
            <v>6656</v>
          </cell>
          <cell r="B1981" t="str">
            <v>Alimentador TTU 3x4+2x6</v>
          </cell>
          <cell r="C1981" t="str">
            <v>m</v>
          </cell>
          <cell r="D1981">
            <v>1</v>
          </cell>
          <cell r="E1981">
            <v>17.260000000000002</v>
          </cell>
        </row>
        <row r="1982">
          <cell r="A1982">
            <v>6657</v>
          </cell>
          <cell r="B1982" t="str">
            <v>ACOMETIDA TTU (2X2+1X2+1X4)</v>
          </cell>
          <cell r="C1982" t="str">
            <v>m</v>
          </cell>
          <cell r="D1982">
            <v>1</v>
          </cell>
          <cell r="E1982">
            <v>22.78</v>
          </cell>
        </row>
        <row r="1983">
          <cell r="A1983">
            <v>6658</v>
          </cell>
          <cell r="B1983" t="str">
            <v>ALIMENTADOR TTU 3X8+2X10</v>
          </cell>
          <cell r="C1983" t="str">
            <v>m</v>
          </cell>
          <cell r="D1983">
            <v>1</v>
          </cell>
          <cell r="E1983">
            <v>8.9</v>
          </cell>
        </row>
        <row r="1984">
          <cell r="A1984">
            <v>6659</v>
          </cell>
          <cell r="B1984" t="str">
            <v>Alimentador TTU 2x4+1x4+1x6 AWG</v>
          </cell>
          <cell r="C1984" t="str">
            <v>m</v>
          </cell>
          <cell r="D1984">
            <v>1</v>
          </cell>
          <cell r="E1984">
            <v>15.1</v>
          </cell>
        </row>
        <row r="1985">
          <cell r="A1985">
            <v>6660</v>
          </cell>
          <cell r="B1985" t="str">
            <v>Tomacorriente bifásico polarizado 30A 250V</v>
          </cell>
          <cell r="C1985" t="str">
            <v>u</v>
          </cell>
          <cell r="D1985">
            <v>1</v>
          </cell>
          <cell r="E1985">
            <v>29.15</v>
          </cell>
        </row>
        <row r="1986">
          <cell r="A1986">
            <v>6661</v>
          </cell>
          <cell r="B1986" t="str">
            <v>Acometida en baja tension THHN 2(3x3/0+2x2/0)AWG</v>
          </cell>
          <cell r="C1986" t="str">
            <v>m</v>
          </cell>
          <cell r="D1986">
            <v>1</v>
          </cell>
          <cell r="E1986">
            <v>125.96</v>
          </cell>
        </row>
        <row r="1987">
          <cell r="A1987">
            <v>6662</v>
          </cell>
          <cell r="B1987" t="str">
            <v>Acometida en baja tension THHN 3(3x3/0+2x2/0)AWG</v>
          </cell>
          <cell r="C1987" t="str">
            <v>m</v>
          </cell>
          <cell r="D1987">
            <v>1</v>
          </cell>
          <cell r="E1987">
            <v>186.93</v>
          </cell>
        </row>
        <row r="1988">
          <cell r="A1988">
            <v>6663</v>
          </cell>
          <cell r="B1988" t="str">
            <v>Breaker caja moldeada 3P 700A</v>
          </cell>
          <cell r="C1988" t="str">
            <v>u</v>
          </cell>
          <cell r="D1988">
            <v>1</v>
          </cell>
          <cell r="E1988">
            <v>899.08</v>
          </cell>
        </row>
        <row r="1989">
          <cell r="A1989">
            <v>6664</v>
          </cell>
          <cell r="B1989" t="str">
            <v xml:space="preserve">Alimentador THHN 2(3x4/0+2x3/0)AWG </v>
          </cell>
          <cell r="C1989" t="str">
            <v>m</v>
          </cell>
          <cell r="D1989">
            <v>1</v>
          </cell>
          <cell r="E1989">
            <v>149.6</v>
          </cell>
        </row>
        <row r="1990">
          <cell r="A1990">
            <v>6665</v>
          </cell>
          <cell r="B1990" t="str">
            <v>Alimentador  2(3x2+2x4) THHN</v>
          </cell>
          <cell r="C1990" t="str">
            <v>m</v>
          </cell>
          <cell r="D1990">
            <v>1</v>
          </cell>
          <cell r="E1990">
            <v>47.17</v>
          </cell>
        </row>
        <row r="1991">
          <cell r="A1991">
            <v>6666</v>
          </cell>
          <cell r="B1991" t="str">
            <v>Alimentador (3x2/0+2x1/0)THHN</v>
          </cell>
          <cell r="C1991" t="str">
            <v>m</v>
          </cell>
          <cell r="D1991">
            <v>1</v>
          </cell>
          <cell r="E1991">
            <v>51.16</v>
          </cell>
        </row>
        <row r="1992">
          <cell r="A1992">
            <v>6667</v>
          </cell>
          <cell r="B1992" t="str">
            <v>Alimentador 3x10+2x12 THHN</v>
          </cell>
          <cell r="C1992" t="str">
            <v>m</v>
          </cell>
          <cell r="D1992">
            <v>1</v>
          </cell>
          <cell r="E1992">
            <v>4.67</v>
          </cell>
        </row>
        <row r="1993">
          <cell r="A1993">
            <v>6668</v>
          </cell>
          <cell r="B1993" t="str">
            <v>Alimentador 3x6+2x8 THHN</v>
          </cell>
          <cell r="C1993" t="str">
            <v>m</v>
          </cell>
          <cell r="D1993">
            <v>1</v>
          </cell>
          <cell r="E1993">
            <v>10.49</v>
          </cell>
        </row>
        <row r="1994">
          <cell r="A1994">
            <v>6669</v>
          </cell>
          <cell r="B1994" t="str">
            <v>alimentador (2x4+1x8) PVC 1" THHN</v>
          </cell>
          <cell r="C1994" t="str">
            <v>m</v>
          </cell>
          <cell r="D1994">
            <v>1</v>
          </cell>
          <cell r="E1994">
            <v>9.5399999999999991</v>
          </cell>
        </row>
        <row r="1995">
          <cell r="A1995">
            <v>6670</v>
          </cell>
          <cell r="B1995" t="str">
            <v>Alimentador THHN FLEX 4(3x4/0+1x4/0+1x2/0)AWG</v>
          </cell>
          <cell r="C1995" t="str">
            <v>m</v>
          </cell>
          <cell r="D1995">
            <v>1</v>
          </cell>
          <cell r="E1995">
            <v>319.82</v>
          </cell>
        </row>
        <row r="1996">
          <cell r="A1996">
            <v>6671</v>
          </cell>
          <cell r="B1996" t="str">
            <v>Alimentador THHN FLEX 2(x3/0+1x3/0+1x1/0)AWG</v>
          </cell>
          <cell r="C1996" t="str">
            <v>m</v>
          </cell>
          <cell r="D1996">
            <v>1</v>
          </cell>
          <cell r="E1996">
            <v>129.37</v>
          </cell>
        </row>
        <row r="1997">
          <cell r="A1997">
            <v>6672</v>
          </cell>
          <cell r="B1997" t="str">
            <v>Alimentador THHN FLEX 2(3x2/0+1x2/0+1x2)AWG</v>
          </cell>
          <cell r="C1997" t="str">
            <v>m</v>
          </cell>
          <cell r="D1997">
            <v>1</v>
          </cell>
          <cell r="E1997">
            <v>99.98</v>
          </cell>
        </row>
        <row r="1998">
          <cell r="A1998">
            <v>6673</v>
          </cell>
          <cell r="B1998" t="str">
            <v>Alimentador THHN FLEX (3x2/0+1x2/0+1x2)AWG</v>
          </cell>
          <cell r="C1998" t="str">
            <v>m</v>
          </cell>
          <cell r="D1998">
            <v>1</v>
          </cell>
          <cell r="E1998">
            <v>51.38</v>
          </cell>
        </row>
        <row r="1999">
          <cell r="A1999">
            <v>6674</v>
          </cell>
          <cell r="B1999" t="str">
            <v>Alimentador THHN FLEX (3x1/0+1x1/0+1x2)AWG</v>
          </cell>
          <cell r="C1999" t="str">
            <v>m</v>
          </cell>
          <cell r="D1999">
            <v>1</v>
          </cell>
          <cell r="E1999">
            <v>42.82</v>
          </cell>
        </row>
        <row r="2000">
          <cell r="A2000">
            <v>6675</v>
          </cell>
          <cell r="B2000" t="str">
            <v>Alimentador THHN FLEX (3x4+1x4+1x2)AWG</v>
          </cell>
          <cell r="C2000" t="str">
            <v>m</v>
          </cell>
          <cell r="D2000">
            <v>1</v>
          </cell>
          <cell r="E2000">
            <v>22.83</v>
          </cell>
        </row>
        <row r="2001">
          <cell r="A2001">
            <v>6676</v>
          </cell>
          <cell r="B2001" t="str">
            <v>Alimentador THHN FLEX (3x2+1x2+1x4)AWG</v>
          </cell>
          <cell r="C2001" t="str">
            <v>m</v>
          </cell>
          <cell r="D2001">
            <v>1</v>
          </cell>
          <cell r="E2001">
            <v>28.61</v>
          </cell>
        </row>
        <row r="2002">
          <cell r="A2002">
            <v>6677</v>
          </cell>
          <cell r="B2002" t="str">
            <v>Alimentador THHN FLEX (2x6+1x6+1x8)AWG</v>
          </cell>
          <cell r="C2002" t="str">
            <v>m</v>
          </cell>
          <cell r="D2002">
            <v>1</v>
          </cell>
          <cell r="E2002">
            <v>10.9</v>
          </cell>
        </row>
        <row r="2003">
          <cell r="A2003">
            <v>6678</v>
          </cell>
          <cell r="B2003" t="str">
            <v>Alimentador THHN FLEX (2x8+1x8+1x10)AWG</v>
          </cell>
          <cell r="C2003" t="str">
            <v>m</v>
          </cell>
          <cell r="D2003">
            <v>1</v>
          </cell>
          <cell r="E2003">
            <v>6.77</v>
          </cell>
        </row>
        <row r="2004">
          <cell r="A2004">
            <v>6679</v>
          </cell>
          <cell r="B2004" t="str">
            <v>Alimentador THHN FLEX (2x10+1x10+1x12)AWG</v>
          </cell>
          <cell r="C2004" t="str">
            <v>m</v>
          </cell>
          <cell r="D2004">
            <v>1</v>
          </cell>
          <cell r="E2004">
            <v>3.77</v>
          </cell>
        </row>
        <row r="2005">
          <cell r="A2005">
            <v>6680</v>
          </cell>
          <cell r="B2005" t="str">
            <v>Transformador de 300KVA 13,2/220V</v>
          </cell>
          <cell r="C2005" t="str">
            <v>u</v>
          </cell>
          <cell r="D2005">
            <v>1</v>
          </cell>
          <cell r="E2005">
            <v>15987.29</v>
          </cell>
        </row>
        <row r="2006">
          <cell r="A2006">
            <v>6681</v>
          </cell>
          <cell r="B2006" t="str">
            <v>Tablero de distribucion Principal aire acondicionado TDAA con barras para 1200A</v>
          </cell>
          <cell r="C2006" t="str">
            <v>u</v>
          </cell>
          <cell r="D2006">
            <v>1</v>
          </cell>
          <cell r="E2006">
            <v>2232.2199999999998</v>
          </cell>
        </row>
        <row r="2007">
          <cell r="A2007">
            <v>6682</v>
          </cell>
          <cell r="B2007" t="str">
            <v>Alimentador THHN FLEX 2(3x4/0+1x4/0+1x2/0)AWG</v>
          </cell>
          <cell r="C2007" t="str">
            <v>m</v>
          </cell>
          <cell r="D2007">
            <v>1</v>
          </cell>
          <cell r="E2007">
            <v>161.13</v>
          </cell>
        </row>
        <row r="2008">
          <cell r="A2008">
            <v>6683</v>
          </cell>
          <cell r="B2008" t="str">
            <v>Alimentador THHN FLEX 2(3x2+1x2+1x4)AWG</v>
          </cell>
          <cell r="C2008" t="str">
            <v>m</v>
          </cell>
          <cell r="D2008">
            <v>1</v>
          </cell>
          <cell r="E2008">
            <v>54.16</v>
          </cell>
        </row>
        <row r="2009">
          <cell r="A2009">
            <v>6684</v>
          </cell>
          <cell r="B2009" t="str">
            <v>Alimentador THHN FLEX (3x4+1x4+1x6)AWG</v>
          </cell>
          <cell r="C2009" t="str">
            <v>m</v>
          </cell>
          <cell r="D2009">
            <v>1</v>
          </cell>
          <cell r="E2009">
            <v>19.510000000000002</v>
          </cell>
        </row>
        <row r="2010">
          <cell r="A2010">
            <v>6685</v>
          </cell>
          <cell r="B2010" t="str">
            <v>Alimentador THHN FLEX (3x6+1x6+1x8)AWG</v>
          </cell>
          <cell r="C2010" t="str">
            <v>m</v>
          </cell>
          <cell r="D2010">
            <v>1</v>
          </cell>
          <cell r="E2010">
            <v>12.26</v>
          </cell>
        </row>
        <row r="2011">
          <cell r="A2011">
            <v>6686</v>
          </cell>
          <cell r="B2011" t="str">
            <v>Alimentador THHN FLEX (3x8+1x8+1x6)AWG</v>
          </cell>
          <cell r="C2011" t="str">
            <v>m</v>
          </cell>
          <cell r="D2011">
            <v>1</v>
          </cell>
          <cell r="E2011">
            <v>9.65</v>
          </cell>
        </row>
        <row r="2012">
          <cell r="A2012">
            <v>6687</v>
          </cell>
          <cell r="B2012" t="str">
            <v>Alimentador THHN FLEX (3x6+1x6+1x8)AWG</v>
          </cell>
          <cell r="C2012" t="str">
            <v>m</v>
          </cell>
          <cell r="D2012">
            <v>1</v>
          </cell>
          <cell r="E2012">
            <v>9.83</v>
          </cell>
        </row>
        <row r="2013">
          <cell r="A2013">
            <v>6688</v>
          </cell>
          <cell r="B2013" t="str">
            <v>Alimentador THHN FLEX (3x10+1x10+1x12)AWG</v>
          </cell>
          <cell r="C2013" t="str">
            <v>m</v>
          </cell>
          <cell r="D2013">
            <v>1</v>
          </cell>
          <cell r="E2013">
            <v>5.5</v>
          </cell>
        </row>
        <row r="2014">
          <cell r="A2014">
            <v>6689</v>
          </cell>
          <cell r="B2014" t="str">
            <v>Alimentador THHN FLEX (3x12+1x12+1x14)AWG</v>
          </cell>
          <cell r="C2014" t="str">
            <v>m</v>
          </cell>
          <cell r="D2014">
            <v>1</v>
          </cell>
          <cell r="E2014">
            <v>3.97</v>
          </cell>
        </row>
        <row r="2015">
          <cell r="A2015">
            <v>6690</v>
          </cell>
          <cell r="B2015" t="str">
            <v>Alimentador THHN FLEX (2x10+1x12)AWG</v>
          </cell>
          <cell r="C2015" t="str">
            <v>m</v>
          </cell>
          <cell r="D2015">
            <v>1</v>
          </cell>
          <cell r="E2015">
            <v>2.95</v>
          </cell>
        </row>
        <row r="2016">
          <cell r="A2016">
            <v>6691</v>
          </cell>
          <cell r="B2016" t="str">
            <v>Alimentador THHN FLEX (2x12+1x12)AWG</v>
          </cell>
          <cell r="C2016" t="str">
            <v>m</v>
          </cell>
          <cell r="D2016">
            <v>1</v>
          </cell>
          <cell r="E2016">
            <v>2.3199999999999998</v>
          </cell>
        </row>
        <row r="2017">
          <cell r="A2017">
            <v>6692</v>
          </cell>
          <cell r="B2017" t="str">
            <v>Alimentador THHN FLEX (2x8)AWG</v>
          </cell>
          <cell r="C2017" t="str">
            <v>m</v>
          </cell>
          <cell r="D2017">
            <v>1</v>
          </cell>
          <cell r="E2017">
            <v>3.5</v>
          </cell>
        </row>
        <row r="2018">
          <cell r="A2018">
            <v>6693</v>
          </cell>
          <cell r="B2018" t="str">
            <v>Malla puesta a tierra, accesorios y conexiones (malla perimteral)</v>
          </cell>
          <cell r="C2018" t="str">
            <v>u</v>
          </cell>
          <cell r="D2018">
            <v>1</v>
          </cell>
          <cell r="E2018">
            <v>6218.42</v>
          </cell>
        </row>
        <row r="2019">
          <cell r="A2019">
            <v>6694</v>
          </cell>
          <cell r="B2019" t="str">
            <v>Malla puesta atierra y accesorios(malla para UPS)</v>
          </cell>
          <cell r="C2019" t="str">
            <v>u</v>
          </cell>
          <cell r="D2019">
            <v>1</v>
          </cell>
          <cell r="E2019">
            <v>683.9</v>
          </cell>
        </row>
        <row r="2020">
          <cell r="A2020">
            <v>6695</v>
          </cell>
          <cell r="B2020" t="str">
            <v>Malla puesta a tierra y accesorios (malla para parrarrayos)</v>
          </cell>
          <cell r="C2020" t="str">
            <v>u</v>
          </cell>
          <cell r="D2020">
            <v>1</v>
          </cell>
          <cell r="E2020">
            <v>999.99</v>
          </cell>
        </row>
        <row r="2021">
          <cell r="A2021">
            <v>6696</v>
          </cell>
          <cell r="B2021" t="str">
            <v>TVSS trifasico de 120KA</v>
          </cell>
          <cell r="C2021" t="str">
            <v>u</v>
          </cell>
          <cell r="D2021">
            <v>1</v>
          </cell>
          <cell r="E2021">
            <v>5357.6</v>
          </cell>
        </row>
        <row r="2022">
          <cell r="A2022">
            <v>6697</v>
          </cell>
          <cell r="B2022" t="str">
            <v>Barras de cobre de 1/4"x3"40cm con aisladores</v>
          </cell>
          <cell r="C2022" t="str">
            <v>u</v>
          </cell>
          <cell r="D2022">
            <v>1</v>
          </cell>
          <cell r="E2022">
            <v>89.62</v>
          </cell>
        </row>
        <row r="2023">
          <cell r="A2023">
            <v>6698</v>
          </cell>
          <cell r="B2023" t="str">
            <v>Breaker enchufable de 3P-16A</v>
          </cell>
          <cell r="C2023" t="str">
            <v>u</v>
          </cell>
          <cell r="D2023">
            <v>1</v>
          </cell>
          <cell r="E2023">
            <v>38.340000000000003</v>
          </cell>
        </row>
        <row r="2024">
          <cell r="A2024">
            <v>6699</v>
          </cell>
          <cell r="B2024" t="str">
            <v>Breaker enchufable de 2P-16A</v>
          </cell>
          <cell r="C2024" t="str">
            <v>u</v>
          </cell>
          <cell r="D2024">
            <v>1</v>
          </cell>
          <cell r="E2024">
            <v>25.65</v>
          </cell>
        </row>
        <row r="2025">
          <cell r="A2025">
            <v>6700</v>
          </cell>
          <cell r="B2025" t="str">
            <v>Breaker enchufable de 3P-80A</v>
          </cell>
          <cell r="C2025" t="str">
            <v>u</v>
          </cell>
          <cell r="D2025">
            <v>1</v>
          </cell>
          <cell r="E2025">
            <v>87.2</v>
          </cell>
        </row>
        <row r="2026">
          <cell r="A2026">
            <v>6701</v>
          </cell>
          <cell r="B2026" t="str">
            <v>Bandeja tipo escalerilla galavanizada 600x100mm incluye tapa y accesorios</v>
          </cell>
          <cell r="C2026" t="str">
            <v>u</v>
          </cell>
          <cell r="D2026">
            <v>1</v>
          </cell>
          <cell r="E2026">
            <v>69.66</v>
          </cell>
        </row>
        <row r="2027">
          <cell r="A2027">
            <v>6702</v>
          </cell>
          <cell r="B2027" t="str">
            <v>Bandeja tipo escalerilla galavanizada 400x100mm incluye tapa y accesorios</v>
          </cell>
          <cell r="C2027" t="str">
            <v>u</v>
          </cell>
          <cell r="D2027">
            <v>1</v>
          </cell>
          <cell r="E2027">
            <v>61.17</v>
          </cell>
        </row>
        <row r="2028">
          <cell r="A2028">
            <v>6703</v>
          </cell>
          <cell r="B2028" t="str">
            <v>Grupo electrogeno de 300KW trifasico 240V 60HZ incluye tablero de transferencia automatica y malla a tierra</v>
          </cell>
          <cell r="C2028" t="str">
            <v>u</v>
          </cell>
          <cell r="D2028">
            <v>1</v>
          </cell>
          <cell r="E2028">
            <v>97686.9</v>
          </cell>
        </row>
        <row r="2029">
          <cell r="A2029">
            <v>6704</v>
          </cell>
          <cell r="B2029" t="str">
            <v>Alimentador TFF (3X16)AWG</v>
          </cell>
          <cell r="C2029" t="str">
            <v>u</v>
          </cell>
          <cell r="D2029">
            <v>1</v>
          </cell>
          <cell r="E2029">
            <v>1.17</v>
          </cell>
        </row>
        <row r="2030">
          <cell r="A2030">
            <v>6705</v>
          </cell>
          <cell r="B2030" t="str">
            <v>Alimentador TFF (4X16)AWG</v>
          </cell>
          <cell r="C2030" t="str">
            <v>u</v>
          </cell>
          <cell r="D2030">
            <v>1</v>
          </cell>
          <cell r="E2030">
            <v>1.38</v>
          </cell>
        </row>
        <row r="2031">
          <cell r="A2031">
            <v>6706</v>
          </cell>
          <cell r="B2031" t="str">
            <v>Pararrayos ionizante con radio de cobertura de 107m</v>
          </cell>
          <cell r="C2031" t="str">
            <v>u</v>
          </cell>
          <cell r="D2031">
            <v>1</v>
          </cell>
          <cell r="E2031">
            <v>6060.96</v>
          </cell>
        </row>
        <row r="2032">
          <cell r="A2032">
            <v>6707</v>
          </cell>
          <cell r="B2032" t="str">
            <v>Luminaria tipo Bolardo de 26W</v>
          </cell>
          <cell r="C2032" t="str">
            <v>u</v>
          </cell>
          <cell r="D2032">
            <v>1</v>
          </cell>
          <cell r="E2032">
            <v>207.64</v>
          </cell>
        </row>
        <row r="2033">
          <cell r="A2033">
            <v>6708</v>
          </cell>
          <cell r="B2033" t="str">
            <v>Alimentador FLEX 2(3x500+1x500+1x350MCM)</v>
          </cell>
          <cell r="C2033" t="str">
            <v>m</v>
          </cell>
          <cell r="D2033">
            <v>1</v>
          </cell>
          <cell r="E2033">
            <v>405.19</v>
          </cell>
        </row>
        <row r="2034">
          <cell r="A2034">
            <v>6709</v>
          </cell>
          <cell r="B2034" t="str">
            <v>Breaker DIN tripolar 16A</v>
          </cell>
          <cell r="C2034" t="str">
            <v>u</v>
          </cell>
          <cell r="D2034">
            <v>1</v>
          </cell>
          <cell r="E2034">
            <v>33.729999999999997</v>
          </cell>
        </row>
        <row r="2035">
          <cell r="A2035">
            <v>6710</v>
          </cell>
          <cell r="B2035" t="str">
            <v>Alimentador FLEX (3x500+1x500+1x350MCM)</v>
          </cell>
          <cell r="C2035" t="str">
            <v>m</v>
          </cell>
          <cell r="D2035">
            <v>1</v>
          </cell>
          <cell r="E2035">
            <v>204.34</v>
          </cell>
        </row>
        <row r="2036">
          <cell r="A2036">
            <v>6711</v>
          </cell>
          <cell r="B2036" t="str">
            <v>Alimentador THHN FLEX 2 (3x1/0+1x1/0+1x2)AWG</v>
          </cell>
          <cell r="C2036" t="str">
            <v>m</v>
          </cell>
          <cell r="D2036">
            <v>1</v>
          </cell>
          <cell r="E2036">
            <v>82.88</v>
          </cell>
        </row>
        <row r="2037">
          <cell r="A2037">
            <v>6712</v>
          </cell>
          <cell r="B2037" t="str">
            <v>Alimentador THHN FLEX 3(3x4/0+1x4/0+1x2/0) AWG</v>
          </cell>
          <cell r="C2037" t="str">
            <v>m</v>
          </cell>
          <cell r="D2037">
            <v>1</v>
          </cell>
          <cell r="E2037">
            <v>241.36</v>
          </cell>
        </row>
        <row r="2038">
          <cell r="A2038">
            <v>6713</v>
          </cell>
          <cell r="B2038" t="str">
            <v>Alimentador THHN FLEX 4(3x2/0+1x2/0+1x2) AWG</v>
          </cell>
          <cell r="C2038" t="str">
            <v>m</v>
          </cell>
          <cell r="D2038">
            <v>1</v>
          </cell>
          <cell r="E2038">
            <v>197.28</v>
          </cell>
        </row>
        <row r="2039">
          <cell r="A2039">
            <v>6714</v>
          </cell>
          <cell r="B2039" t="str">
            <v>Alimentador SUPERFLEX 2(3x250+1x250)MCM+1x3/0 AWG</v>
          </cell>
          <cell r="C2039" t="str">
            <v>m</v>
          </cell>
          <cell r="D2039">
            <v>1</v>
          </cell>
          <cell r="E2039">
            <v>192.62</v>
          </cell>
        </row>
        <row r="2040">
          <cell r="A2040">
            <v>6715</v>
          </cell>
          <cell r="B2040" t="str">
            <v>Alimentador THHN FLEX (2x4+1x4+1x6)AWG</v>
          </cell>
          <cell r="C2040" t="str">
            <v>m</v>
          </cell>
          <cell r="D2040">
            <v>1</v>
          </cell>
          <cell r="E2040">
            <v>16.989999999999998</v>
          </cell>
        </row>
        <row r="2041">
          <cell r="A2041">
            <v>6716</v>
          </cell>
        </row>
        <row r="2042">
          <cell r="A2042">
            <v>6717</v>
          </cell>
        </row>
        <row r="2043">
          <cell r="A2043">
            <v>6718</v>
          </cell>
        </row>
        <row r="2044">
          <cell r="A2044">
            <v>6719</v>
          </cell>
        </row>
        <row r="2061">
          <cell r="B2061" t="str">
            <v>INSTALACIONES ELECTRONICAS</v>
          </cell>
        </row>
        <row r="2062">
          <cell r="A2062" t="str">
            <v>EL</v>
          </cell>
          <cell r="B2062" t="str">
            <v>Instalaciones de Llamada de Enfermeras</v>
          </cell>
        </row>
        <row r="2064">
          <cell r="A2064">
            <v>8001</v>
          </cell>
          <cell r="B2064" t="str">
            <v>Acometida de audio desde central de sonido a cada caja de revisión de piso con cable multifilar No. 2X10AWG</v>
          </cell>
          <cell r="C2064" t="str">
            <v>m</v>
          </cell>
          <cell r="D2064">
            <v>1</v>
          </cell>
        </row>
        <row r="2065">
          <cell r="A2065">
            <v>8002</v>
          </cell>
          <cell r="B2065" t="str">
            <v>Canaleta bajante para centro de servidores</v>
          </cell>
          <cell r="C2065" t="str">
            <v>m</v>
          </cell>
          <cell r="D2065">
            <v>1</v>
          </cell>
          <cell r="E2065">
            <v>27.22</v>
          </cell>
        </row>
        <row r="2066">
          <cell r="A2066">
            <v>8003</v>
          </cell>
          <cell r="B2066" t="str">
            <v>Acometida telefónica con cable Elalix de 10pares en EMT 1"</v>
          </cell>
          <cell r="C2066" t="str">
            <v>u</v>
          </cell>
          <cell r="D2066">
            <v>1</v>
          </cell>
          <cell r="E2066">
            <v>228.78</v>
          </cell>
        </row>
        <row r="2067">
          <cell r="A2067">
            <v>8004</v>
          </cell>
          <cell r="B2067" t="str">
            <v>Anunciador principal de alertas enfermeria</v>
          </cell>
          <cell r="C2067" t="str">
            <v>u</v>
          </cell>
          <cell r="D2067">
            <v>1</v>
          </cell>
          <cell r="E2067">
            <v>669.33</v>
          </cell>
        </row>
        <row r="2068">
          <cell r="A2068">
            <v>8005</v>
          </cell>
          <cell r="B2068" t="str">
            <v>Amplificador  de voltaje</v>
          </cell>
          <cell r="C2068" t="str">
            <v>u</v>
          </cell>
          <cell r="D2068">
            <v>1</v>
          </cell>
          <cell r="E2068">
            <v>66.34</v>
          </cell>
        </row>
        <row r="2069">
          <cell r="A2069">
            <v>8006</v>
          </cell>
          <cell r="B2069" t="str">
            <v>Amplificador de sonido  de 700W</v>
          </cell>
          <cell r="C2069" t="str">
            <v>u</v>
          </cell>
          <cell r="D2069">
            <v>1</v>
          </cell>
          <cell r="E2069">
            <v>575.54</v>
          </cell>
        </row>
        <row r="2070">
          <cell r="A2070">
            <v>8007</v>
          </cell>
          <cell r="B2070" t="str">
            <v>Access point inalámbrico 10/100/1000</v>
          </cell>
          <cell r="C2070" t="str">
            <v>u</v>
          </cell>
          <cell r="D2070">
            <v>1</v>
          </cell>
          <cell r="E2070">
            <v>221.35</v>
          </cell>
        </row>
        <row r="2071">
          <cell r="A2071">
            <v>8008</v>
          </cell>
          <cell r="B2071" t="str">
            <v>Armario telefónico</v>
          </cell>
          <cell r="C2071" t="str">
            <v>u</v>
          </cell>
          <cell r="D2071">
            <v>1</v>
          </cell>
          <cell r="E2071">
            <v>377.67</v>
          </cell>
        </row>
        <row r="2072">
          <cell r="A2072">
            <v>8009</v>
          </cell>
          <cell r="B2072" t="str">
            <v>Barra de ingreso vehicular</v>
          </cell>
          <cell r="C2072" t="str">
            <v>u</v>
          </cell>
          <cell r="D2072">
            <v>1</v>
          </cell>
          <cell r="E2072">
            <v>5672.02</v>
          </cell>
        </row>
        <row r="2073">
          <cell r="A2073">
            <v>8010</v>
          </cell>
          <cell r="B2073" t="str">
            <v>Botón de salida</v>
          </cell>
          <cell r="C2073" t="str">
            <v>u</v>
          </cell>
          <cell r="D2073">
            <v>1</v>
          </cell>
          <cell r="E2073">
            <v>76.47</v>
          </cell>
        </row>
        <row r="2074">
          <cell r="A2074">
            <v>8011</v>
          </cell>
          <cell r="B2074" t="str">
            <v>Cable S/FTP CAT 6A</v>
          </cell>
          <cell r="C2074" t="str">
            <v>m</v>
          </cell>
          <cell r="D2074">
            <v>1</v>
          </cell>
          <cell r="E2074">
            <v>2.5099999999999998</v>
          </cell>
        </row>
        <row r="2075">
          <cell r="A2075">
            <v>8012</v>
          </cell>
          <cell r="B2075" t="str">
            <v>Cable gemelo de parlante 2X16 AWG</v>
          </cell>
          <cell r="C2075" t="str">
            <v>m</v>
          </cell>
          <cell r="D2075">
            <v>1</v>
          </cell>
          <cell r="E2075">
            <v>0.79</v>
          </cell>
        </row>
        <row r="2076">
          <cell r="A2076">
            <v>8013</v>
          </cell>
          <cell r="B2076" t="str">
            <v>Cable UTP CAT3 de 3pares</v>
          </cell>
          <cell r="C2076" t="str">
            <v>m</v>
          </cell>
          <cell r="D2076">
            <v>1</v>
          </cell>
          <cell r="E2076">
            <v>0.96</v>
          </cell>
        </row>
        <row r="2077">
          <cell r="A2077">
            <v>8014</v>
          </cell>
          <cell r="B2077" t="str">
            <v>Caja de paso 20x20x15</v>
          </cell>
          <cell r="C2077" t="str">
            <v>u</v>
          </cell>
          <cell r="D2077">
            <v>1</v>
          </cell>
          <cell r="E2077">
            <v>29.84</v>
          </cell>
        </row>
        <row r="2078">
          <cell r="A2078">
            <v>8015</v>
          </cell>
          <cell r="B2078" t="str">
            <v>Caja de hormigón 30x30 caja de distribución interna</v>
          </cell>
          <cell r="C2078" t="str">
            <v>u</v>
          </cell>
          <cell r="D2078">
            <v>1</v>
          </cell>
          <cell r="E2078">
            <v>95.44</v>
          </cell>
        </row>
        <row r="2079">
          <cell r="A2079">
            <v>8016</v>
          </cell>
          <cell r="B2079" t="str">
            <v>Central C.U O Ruteador de llamado a enfermeras</v>
          </cell>
          <cell r="C2079" t="str">
            <v>u</v>
          </cell>
          <cell r="D2079">
            <v>1</v>
          </cell>
          <cell r="E2079">
            <v>3265.18</v>
          </cell>
        </row>
        <row r="2080">
          <cell r="A2080">
            <v>8017</v>
          </cell>
          <cell r="B2080" t="str">
            <v>Central telefónica Hibrida 8 líneas  104extensiones</v>
          </cell>
          <cell r="C2080" t="str">
            <v>u</v>
          </cell>
          <cell r="D2080">
            <v>1</v>
          </cell>
          <cell r="E2080">
            <v>9449.74</v>
          </cell>
        </row>
        <row r="2081">
          <cell r="A2081">
            <v>8018</v>
          </cell>
          <cell r="B2081" t="str">
            <v>Punto Cámara IP domo Data Center</v>
          </cell>
          <cell r="C2081" t="str">
            <v>u</v>
          </cell>
          <cell r="D2081">
            <v>1</v>
          </cell>
          <cell r="E2081">
            <v>59.15</v>
          </cell>
        </row>
        <row r="2082">
          <cell r="A2082">
            <v>8019</v>
          </cell>
          <cell r="B2082" t="str">
            <v xml:space="preserve">Cámara IP  tipo domo </v>
          </cell>
          <cell r="C2082" t="str">
            <v>u</v>
          </cell>
          <cell r="D2082">
            <v>1</v>
          </cell>
          <cell r="E2082">
            <v>2015.37</v>
          </cell>
        </row>
        <row r="2083">
          <cell r="A2083">
            <v>8020</v>
          </cell>
          <cell r="B2083" t="str">
            <v xml:space="preserve">Cámara IP domo interior móvil antivandalica </v>
          </cell>
          <cell r="C2083" t="str">
            <v>u</v>
          </cell>
          <cell r="D2083">
            <v>1</v>
          </cell>
          <cell r="E2083">
            <v>2678.37</v>
          </cell>
        </row>
        <row r="2084">
          <cell r="A2084">
            <v>8021</v>
          </cell>
          <cell r="B2084" t="str">
            <v xml:space="preserve">Punto Cámara IP domo exterior móvil antivandalica </v>
          </cell>
          <cell r="C2084" t="str">
            <v>pto</v>
          </cell>
          <cell r="D2084">
            <v>1</v>
          </cell>
          <cell r="E2084">
            <v>59.15</v>
          </cell>
        </row>
        <row r="2085">
          <cell r="A2085">
            <v>8022</v>
          </cell>
          <cell r="B2085" t="str">
            <v>Campana programada</v>
          </cell>
          <cell r="C2085" t="str">
            <v>u</v>
          </cell>
          <cell r="D2085">
            <v>1</v>
          </cell>
          <cell r="E2085">
            <v>70.73</v>
          </cell>
        </row>
        <row r="2086">
          <cell r="A2086">
            <v>8023</v>
          </cell>
          <cell r="B2086" t="str">
            <v>Central telefónica IP 40 líneas digitales</v>
          </cell>
          <cell r="C2086" t="str">
            <v>u</v>
          </cell>
          <cell r="D2086">
            <v>1</v>
          </cell>
          <cell r="E2086">
            <v>9826.98</v>
          </cell>
        </row>
        <row r="2087">
          <cell r="A2087">
            <v>8024</v>
          </cell>
          <cell r="B2087" t="str">
            <v xml:space="preserve">Central telefónica IP </v>
          </cell>
          <cell r="C2087" t="str">
            <v>u</v>
          </cell>
          <cell r="D2087">
            <v>1</v>
          </cell>
          <cell r="E2087">
            <v>1125.48</v>
          </cell>
        </row>
        <row r="2088">
          <cell r="A2088">
            <v>8025</v>
          </cell>
          <cell r="B2088" t="str">
            <v>Central telefónica hibrida 3 líneas digitales 8 extensiones</v>
          </cell>
          <cell r="C2088" t="str">
            <v>u</v>
          </cell>
          <cell r="D2088">
            <v>1</v>
          </cell>
          <cell r="E2088">
            <v>617.11</v>
          </cell>
        </row>
        <row r="2089">
          <cell r="A2089">
            <v>8026</v>
          </cell>
          <cell r="B2089" t="str">
            <v>Central de Sonido 240 W – Sist. de Sonido</v>
          </cell>
          <cell r="C2089" t="str">
            <v>u</v>
          </cell>
          <cell r="D2089">
            <v>1</v>
          </cell>
          <cell r="E2089">
            <v>1901.59</v>
          </cell>
        </row>
        <row r="2090">
          <cell r="A2090">
            <v>8027</v>
          </cell>
          <cell r="B2090" t="str">
            <v>Central telefónica hibrida 10 líneas  250 extensiones</v>
          </cell>
          <cell r="C2090" t="str">
            <v>u</v>
          </cell>
          <cell r="D2090">
            <v>1</v>
          </cell>
          <cell r="E2090">
            <v>10073.14</v>
          </cell>
        </row>
        <row r="2091">
          <cell r="A2091">
            <v>8028</v>
          </cell>
          <cell r="B2091" t="str">
            <v>Software de plataforma abierta escalable</v>
          </cell>
          <cell r="C2091" t="str">
            <v>u</v>
          </cell>
          <cell r="D2091">
            <v>1</v>
          </cell>
          <cell r="E2091">
            <v>10702.5</v>
          </cell>
        </row>
        <row r="2092">
          <cell r="A2092">
            <v>8029</v>
          </cell>
          <cell r="B2092" t="str">
            <v>Contactos magnéticos instalados</v>
          </cell>
          <cell r="C2092" t="str">
            <v>u</v>
          </cell>
          <cell r="D2092">
            <v>1</v>
          </cell>
          <cell r="E2092">
            <v>6.45</v>
          </cell>
        </row>
        <row r="2093">
          <cell r="A2093">
            <v>8030</v>
          </cell>
          <cell r="B2093" t="str">
            <v xml:space="preserve">Control de volumen </v>
          </cell>
          <cell r="C2093" t="str">
            <v>u</v>
          </cell>
          <cell r="D2093">
            <v>1</v>
          </cell>
          <cell r="E2093">
            <v>63.81</v>
          </cell>
        </row>
        <row r="2094">
          <cell r="A2094">
            <v>8031</v>
          </cell>
          <cell r="B2094" t="str">
            <v>Central telefónica IP 150 ext (incluye instalación y puesta en marcha)</v>
          </cell>
          <cell r="C2094" t="str">
            <v>u</v>
          </cell>
          <cell r="D2094">
            <v>1</v>
          </cell>
          <cell r="E2094">
            <v>26463.040000000001</v>
          </cell>
        </row>
        <row r="2095">
          <cell r="A2095">
            <v>8032</v>
          </cell>
          <cell r="B2095" t="str">
            <v>Punto de sonido</v>
          </cell>
          <cell r="C2095" t="str">
            <v>pto</v>
          </cell>
          <cell r="D2095">
            <v>1</v>
          </cell>
          <cell r="E2095">
            <v>52.84</v>
          </cell>
        </row>
        <row r="2096">
          <cell r="A2096">
            <v>8033</v>
          </cell>
          <cell r="B2096" t="str">
            <v>Estacion de monitoreo</v>
          </cell>
          <cell r="C2096" t="str">
            <v>u</v>
          </cell>
          <cell r="D2096">
            <v>1</v>
          </cell>
          <cell r="E2096">
            <v>18462.009999999998</v>
          </cell>
        </row>
        <row r="2097">
          <cell r="A2097">
            <v>8034</v>
          </cell>
          <cell r="B2097" t="str">
            <v>Panel de control de accesos</v>
          </cell>
          <cell r="C2097" t="str">
            <v>u</v>
          </cell>
          <cell r="D2097">
            <v>1</v>
          </cell>
          <cell r="E2097">
            <v>1437.63</v>
          </cell>
        </row>
        <row r="2098">
          <cell r="A2098">
            <v>8035</v>
          </cell>
          <cell r="B2098" t="str">
            <v>Control  programador Horario semanal</v>
          </cell>
          <cell r="C2098" t="str">
            <v>u</v>
          </cell>
          <cell r="D2098">
            <v>1</v>
          </cell>
          <cell r="E2098">
            <v>159.07</v>
          </cell>
        </row>
        <row r="2099">
          <cell r="A2099">
            <v>8036</v>
          </cell>
          <cell r="B2099" t="str">
            <v>Distribuidor de video 1 IN /2 OUT</v>
          </cell>
          <cell r="C2099" t="str">
            <v>pto</v>
          </cell>
          <cell r="D2099">
            <v>1</v>
          </cell>
          <cell r="E2099">
            <v>16.52</v>
          </cell>
        </row>
        <row r="2100">
          <cell r="A2100">
            <v>8037</v>
          </cell>
          <cell r="B2100" t="str">
            <v>Computador con monitor 42" HDMI</v>
          </cell>
          <cell r="C2100" t="str">
            <v>u</v>
          </cell>
          <cell r="D2100">
            <v>1</v>
          </cell>
          <cell r="E2100">
            <v>4166.8100000000004</v>
          </cell>
        </row>
        <row r="2101">
          <cell r="A2101">
            <v>8038</v>
          </cell>
          <cell r="B2101" t="str">
            <v>Cableado antiflama 2 x 16 AWG</v>
          </cell>
          <cell r="C2101" t="str">
            <v>m</v>
          </cell>
          <cell r="D2101">
            <v>1</v>
          </cell>
          <cell r="E2101">
            <v>1.7</v>
          </cell>
        </row>
        <row r="2102">
          <cell r="A2102">
            <v>8039</v>
          </cell>
          <cell r="B2102" t="str">
            <v>Central telefónica híbrida 10 líneas / 100 extensiones</v>
          </cell>
          <cell r="C2102" t="str">
            <v>u</v>
          </cell>
          <cell r="D2102">
            <v>1</v>
          </cell>
          <cell r="E2102">
            <v>8780.3799999999992</v>
          </cell>
        </row>
        <row r="2103">
          <cell r="A2103">
            <v>8040</v>
          </cell>
          <cell r="B2103" t="str">
            <v>Switch 7 puertos 10/100/1000 C2 +1 SFP</v>
          </cell>
          <cell r="C2103" t="str">
            <v>u</v>
          </cell>
          <cell r="D2103">
            <v>1</v>
          </cell>
          <cell r="E2103">
            <v>1901.64</v>
          </cell>
        </row>
        <row r="2104">
          <cell r="A2104">
            <v>8041</v>
          </cell>
          <cell r="B2104" t="str">
            <v>Configuracion estacion de monitoreo</v>
          </cell>
          <cell r="C2104" t="str">
            <v>u</v>
          </cell>
          <cell r="D2104">
            <v>1</v>
          </cell>
          <cell r="E2104">
            <v>270.07</v>
          </cell>
        </row>
        <row r="2105">
          <cell r="A2105">
            <v>8042</v>
          </cell>
          <cell r="B2105" t="str">
            <v>Enlace de fibra óptica multimodo de 6 hilos instalado</v>
          </cell>
          <cell r="C2105" t="str">
            <v>m</v>
          </cell>
          <cell r="D2105">
            <v>1</v>
          </cell>
          <cell r="E2105">
            <v>3.31</v>
          </cell>
        </row>
        <row r="2106">
          <cell r="A2106">
            <v>8043</v>
          </cell>
          <cell r="B2106" t="str">
            <v>Enlace de fibra óptica multimodo de 12 hilos instalado</v>
          </cell>
          <cell r="C2106" t="str">
            <v>m</v>
          </cell>
          <cell r="D2106">
            <v>1</v>
          </cell>
          <cell r="E2106">
            <v>3.24</v>
          </cell>
        </row>
        <row r="2107">
          <cell r="A2107">
            <v>8044</v>
          </cell>
          <cell r="B2107" t="str">
            <v>Enlace de fibra óptica multimodo de 12 hilos instalado (Incluye fusionado y certificado)</v>
          </cell>
          <cell r="C2107" t="str">
            <v>u</v>
          </cell>
          <cell r="D2107">
            <v>1</v>
          </cell>
          <cell r="E2107">
            <v>1902.19</v>
          </cell>
        </row>
        <row r="2108">
          <cell r="A2108">
            <v>8045</v>
          </cell>
          <cell r="B2108" t="str">
            <v>Enlace de fibra óptica multimodo de 12 hilos instalado Reducido P</v>
          </cell>
          <cell r="C2108" t="str">
            <v>u</v>
          </cell>
          <cell r="D2108">
            <v>1</v>
          </cell>
          <cell r="E2108">
            <v>1274.1099999999999</v>
          </cell>
        </row>
        <row r="2109">
          <cell r="A2109">
            <v>8046</v>
          </cell>
          <cell r="B2109" t="str">
            <v>Equipo inalámbrico router 10/100</v>
          </cell>
          <cell r="C2109" t="str">
            <v>u</v>
          </cell>
          <cell r="D2109">
            <v>1</v>
          </cell>
          <cell r="E2109">
            <v>123.42</v>
          </cell>
        </row>
        <row r="2110">
          <cell r="A2110">
            <v>8047</v>
          </cell>
          <cell r="B2110" t="str">
            <v>Fusionado y certificado de fibra óptica</v>
          </cell>
          <cell r="C2110" t="str">
            <v>u</v>
          </cell>
          <cell r="D2110">
            <v>1</v>
          </cell>
          <cell r="E2110">
            <v>18.89</v>
          </cell>
        </row>
        <row r="2111">
          <cell r="A2111">
            <v>8048</v>
          </cell>
          <cell r="B2111" t="str">
            <v>Manguitas térmicas</v>
          </cell>
          <cell r="C2111" t="str">
            <v>u</v>
          </cell>
          <cell r="D2111">
            <v>1</v>
          </cell>
          <cell r="E2111">
            <v>1.47</v>
          </cell>
        </row>
        <row r="2112">
          <cell r="A2112">
            <v>8049</v>
          </cell>
          <cell r="B2112" t="str">
            <v>Funda BX 1"</v>
          </cell>
          <cell r="C2112" t="str">
            <v>u</v>
          </cell>
          <cell r="D2112">
            <v>1</v>
          </cell>
          <cell r="E2112">
            <v>6.08</v>
          </cell>
        </row>
        <row r="2113">
          <cell r="A2113">
            <v>8050</v>
          </cell>
          <cell r="B2113" t="str">
            <v>Funda BX 1/2"</v>
          </cell>
          <cell r="C2113" t="str">
            <v>u</v>
          </cell>
          <cell r="D2113">
            <v>1</v>
          </cell>
          <cell r="E2113">
            <v>4.38</v>
          </cell>
        </row>
        <row r="2114">
          <cell r="A2114">
            <v>8051</v>
          </cell>
          <cell r="B2114" t="str">
            <v>Fuente de alimentación DC</v>
          </cell>
          <cell r="C2114" t="str">
            <v>u</v>
          </cell>
          <cell r="D2114">
            <v>1</v>
          </cell>
          <cell r="E2114">
            <v>38.43</v>
          </cell>
        </row>
        <row r="2115">
          <cell r="A2115">
            <v>8052</v>
          </cell>
          <cell r="B2115" t="str">
            <v>Fuente de poder para sirenas</v>
          </cell>
          <cell r="C2115" t="str">
            <v>u</v>
          </cell>
          <cell r="D2115">
            <v>1</v>
          </cell>
          <cell r="E2115">
            <v>165.04</v>
          </cell>
        </row>
        <row r="2116">
          <cell r="A2116">
            <v>8053</v>
          </cell>
          <cell r="B2116" t="str">
            <v>GE SFP, LC conector SX transceiver</v>
          </cell>
          <cell r="C2116" t="str">
            <v>u</v>
          </cell>
          <cell r="D2116">
            <v>1</v>
          </cell>
          <cell r="E2116">
            <v>458.4</v>
          </cell>
        </row>
        <row r="2117">
          <cell r="A2117">
            <v>8054</v>
          </cell>
          <cell r="B2117" t="str">
            <v>Funda BX 3/4"</v>
          </cell>
          <cell r="C2117" t="str">
            <v>m</v>
          </cell>
          <cell r="D2117">
            <v>1</v>
          </cell>
          <cell r="E2117">
            <v>5.17</v>
          </cell>
        </row>
        <row r="2118">
          <cell r="A2118">
            <v>8055</v>
          </cell>
          <cell r="B2118" t="str">
            <v>Estación principal intercomunicador máster</v>
          </cell>
          <cell r="C2118" t="str">
            <v>u</v>
          </cell>
          <cell r="D2118">
            <v>1</v>
          </cell>
          <cell r="E2118">
            <v>248.25</v>
          </cell>
        </row>
        <row r="2119">
          <cell r="A2119">
            <v>8056</v>
          </cell>
          <cell r="B2119" t="str">
            <v>Intercomunicador empotrado manos libres</v>
          </cell>
          <cell r="C2119" t="str">
            <v>u</v>
          </cell>
          <cell r="D2119">
            <v>1</v>
          </cell>
          <cell r="E2119">
            <v>214.2</v>
          </cell>
        </row>
        <row r="2120">
          <cell r="A2120">
            <v>8057</v>
          </cell>
          <cell r="B2120" t="str">
            <v>Fuente de poder 12V 1A AC/DC</v>
          </cell>
          <cell r="C2120" t="str">
            <v>u</v>
          </cell>
          <cell r="D2120">
            <v>1</v>
          </cell>
          <cell r="E2120">
            <v>150.01</v>
          </cell>
        </row>
        <row r="2121">
          <cell r="A2121">
            <v>8058</v>
          </cell>
          <cell r="B2121" t="str">
            <v>Estación matriz o estacion de llamada a enfermeras 30usuarios</v>
          </cell>
          <cell r="C2121" t="str">
            <v>u</v>
          </cell>
          <cell r="D2121">
            <v>1</v>
          </cell>
          <cell r="E2121">
            <v>1675.78</v>
          </cell>
        </row>
        <row r="2122">
          <cell r="A2122">
            <v>8059</v>
          </cell>
          <cell r="B2122" t="str">
            <v>Estación matriz o estacion de llamada a enfermeras 8usuarios</v>
          </cell>
          <cell r="C2122" t="str">
            <v>u</v>
          </cell>
          <cell r="D2122">
            <v>1</v>
          </cell>
          <cell r="E2122">
            <v>1248.25</v>
          </cell>
        </row>
        <row r="2123">
          <cell r="A2123">
            <v>8060</v>
          </cell>
          <cell r="B2123" t="str">
            <v>Configuracion centrales IP</v>
          </cell>
          <cell r="C2123" t="str">
            <v>u</v>
          </cell>
          <cell r="D2123">
            <v>1</v>
          </cell>
          <cell r="E2123">
            <v>117.06</v>
          </cell>
        </row>
        <row r="2124">
          <cell r="A2124">
            <v>8061</v>
          </cell>
          <cell r="B2124" t="str">
            <v xml:space="preserve">Lector de proximidad </v>
          </cell>
          <cell r="C2124" t="str">
            <v>u</v>
          </cell>
          <cell r="D2124">
            <v>1</v>
          </cell>
          <cell r="E2124">
            <v>259.91000000000003</v>
          </cell>
        </row>
        <row r="2125">
          <cell r="A2125">
            <v>8062</v>
          </cell>
          <cell r="B2125" t="str">
            <v>Lector biométrico</v>
          </cell>
          <cell r="C2125" t="str">
            <v>u</v>
          </cell>
          <cell r="D2125">
            <v>1</v>
          </cell>
          <cell r="E2125">
            <v>1205.6199999999999</v>
          </cell>
        </row>
        <row r="2126">
          <cell r="A2126">
            <v>8063</v>
          </cell>
          <cell r="B2126" t="str">
            <v>Luz de emergencia autónoma</v>
          </cell>
          <cell r="C2126" t="str">
            <v>u</v>
          </cell>
          <cell r="D2126">
            <v>1</v>
          </cell>
          <cell r="E2126">
            <v>40.049999999999997</v>
          </cell>
        </row>
        <row r="2127">
          <cell r="A2127">
            <v>8064</v>
          </cell>
          <cell r="B2127" t="str">
            <v>Intercomunicador citofono habitacion</v>
          </cell>
          <cell r="C2127" t="str">
            <v>u</v>
          </cell>
          <cell r="D2127">
            <v>1</v>
          </cell>
          <cell r="E2127">
            <v>276.8</v>
          </cell>
        </row>
        <row r="2128">
          <cell r="A2128">
            <v>8065</v>
          </cell>
          <cell r="B2128" t="str">
            <v>Micrófono profesional de alta fidelidad</v>
          </cell>
          <cell r="C2128" t="str">
            <v>u</v>
          </cell>
          <cell r="D2128">
            <v>1</v>
          </cell>
          <cell r="E2128">
            <v>101.54</v>
          </cell>
        </row>
        <row r="2129">
          <cell r="A2129">
            <v>8066</v>
          </cell>
          <cell r="B2129" t="str">
            <v>Micrófono inalámbrico profesional de alta fidelidad</v>
          </cell>
          <cell r="C2129" t="str">
            <v>u</v>
          </cell>
          <cell r="D2129">
            <v>1</v>
          </cell>
          <cell r="E2129">
            <v>320.02</v>
          </cell>
        </row>
        <row r="2130">
          <cell r="A2130">
            <v>8067</v>
          </cell>
          <cell r="B2130" t="str">
            <v>Modulo de control (teclado)</v>
          </cell>
          <cell r="C2130" t="str">
            <v>u</v>
          </cell>
          <cell r="D2130">
            <v>1</v>
          </cell>
          <cell r="E2130">
            <v>117.16</v>
          </cell>
        </row>
        <row r="2131">
          <cell r="A2131">
            <v>8068</v>
          </cell>
          <cell r="B2131" t="str">
            <v xml:space="preserve">Teclado central de alarma </v>
          </cell>
          <cell r="C2131" t="str">
            <v>u</v>
          </cell>
          <cell r="D2131">
            <v>1</v>
          </cell>
          <cell r="E2131">
            <v>165.04</v>
          </cell>
        </row>
        <row r="2132">
          <cell r="A2132">
            <v>8069</v>
          </cell>
          <cell r="B2132" t="str">
            <v>NVR-Videograbador digital 4CH 1TB incluye software de monitoreo</v>
          </cell>
          <cell r="C2132" t="str">
            <v>u</v>
          </cell>
          <cell r="D2132">
            <v>1</v>
          </cell>
          <cell r="E2132">
            <v>1676.39</v>
          </cell>
        </row>
        <row r="2133">
          <cell r="A2133">
            <v>8070</v>
          </cell>
          <cell r="B2133" t="str">
            <v>NVR-Videograbador digital 16CH 4TB incluye software de monitoreo</v>
          </cell>
          <cell r="C2133" t="str">
            <v>u</v>
          </cell>
          <cell r="D2133">
            <v>1</v>
          </cell>
          <cell r="E2133">
            <v>6328.95</v>
          </cell>
        </row>
        <row r="2134">
          <cell r="A2134">
            <v>8071</v>
          </cell>
          <cell r="B2134" t="str">
            <v>Intercomunicador de cordon de baños</v>
          </cell>
          <cell r="C2134" t="str">
            <v>u</v>
          </cell>
          <cell r="D2134">
            <v>1</v>
          </cell>
          <cell r="E2134">
            <v>136.88</v>
          </cell>
        </row>
        <row r="2135">
          <cell r="A2135">
            <v>8072</v>
          </cell>
          <cell r="B2135" t="str">
            <v>Intercomunicador portero manos libres quirofano</v>
          </cell>
          <cell r="C2135" t="str">
            <v>u</v>
          </cell>
          <cell r="D2135">
            <v>1</v>
          </cell>
          <cell r="E2135">
            <v>415.75</v>
          </cell>
        </row>
        <row r="2136">
          <cell r="A2136">
            <v>8073</v>
          </cell>
          <cell r="B2136" t="str">
            <v>Pantallas informativa Monitor LED 27"</v>
          </cell>
          <cell r="C2136" t="str">
            <v>u</v>
          </cell>
          <cell r="D2136">
            <v>1</v>
          </cell>
          <cell r="E2136">
            <v>919.51</v>
          </cell>
        </row>
        <row r="2137">
          <cell r="A2137">
            <v>8074</v>
          </cell>
          <cell r="B2137" t="str">
            <v>Rack cerrado en centro de servidores</v>
          </cell>
          <cell r="C2137" t="str">
            <v>u</v>
          </cell>
          <cell r="D2137">
            <v>1</v>
          </cell>
          <cell r="E2137">
            <v>1803.26</v>
          </cell>
        </row>
        <row r="2138">
          <cell r="A2138">
            <v>8075</v>
          </cell>
          <cell r="B2138" t="str">
            <v>Rack de telecomunicaciones 9UR cerrado pared</v>
          </cell>
          <cell r="C2138" t="str">
            <v>u</v>
          </cell>
          <cell r="D2138">
            <v>1</v>
          </cell>
          <cell r="E2138">
            <v>658.44</v>
          </cell>
        </row>
        <row r="2139">
          <cell r="A2139">
            <v>8076</v>
          </cell>
          <cell r="B2139" t="str">
            <v>Organizador de cable horizontal con tapa</v>
          </cell>
          <cell r="C2139" t="str">
            <v>u</v>
          </cell>
          <cell r="D2139">
            <v>1</v>
          </cell>
          <cell r="E2139">
            <v>25.78</v>
          </cell>
        </row>
        <row r="2140">
          <cell r="A2140">
            <v>8077</v>
          </cell>
          <cell r="B2140" t="str">
            <v>Parlante de hall 70.7 V  5W</v>
          </cell>
          <cell r="C2140" t="str">
            <v>u</v>
          </cell>
          <cell r="D2140">
            <v>1</v>
          </cell>
        </row>
        <row r="2141">
          <cell r="A2141">
            <v>8078</v>
          </cell>
          <cell r="B2141" t="str">
            <v>Central de sonido  con amplificador de 400W</v>
          </cell>
          <cell r="C2141" t="str">
            <v>u</v>
          </cell>
          <cell r="D2141">
            <v>1</v>
          </cell>
          <cell r="E2141">
            <v>4286.05</v>
          </cell>
        </row>
        <row r="2142">
          <cell r="A2142">
            <v>8079</v>
          </cell>
          <cell r="B2142" t="str">
            <v>Parlantes de 10W 8 ohmios para cielo falso</v>
          </cell>
          <cell r="C2142" t="str">
            <v>u</v>
          </cell>
          <cell r="D2142">
            <v>1</v>
          </cell>
          <cell r="E2142">
            <v>38.67</v>
          </cell>
        </row>
        <row r="2143">
          <cell r="A2143">
            <v>8080</v>
          </cell>
          <cell r="B2143" t="str">
            <v xml:space="preserve">Parlante de  pared 30 W </v>
          </cell>
          <cell r="C2143" t="str">
            <v>u</v>
          </cell>
          <cell r="D2143">
            <v>1</v>
          </cell>
          <cell r="E2143">
            <v>78.28</v>
          </cell>
        </row>
        <row r="2144">
          <cell r="A2144">
            <v>8081</v>
          </cell>
          <cell r="B2144" t="str">
            <v>Parlantes de 6 w  con transformador</v>
          </cell>
          <cell r="C2144" t="str">
            <v>u</v>
          </cell>
          <cell r="D2144">
            <v>1</v>
          </cell>
          <cell r="E2144">
            <v>70.23</v>
          </cell>
        </row>
        <row r="2145">
          <cell r="A2145">
            <v>8082</v>
          </cell>
          <cell r="B2145" t="str">
            <v>Patch cord LC 3m</v>
          </cell>
          <cell r="C2145" t="str">
            <v>u</v>
          </cell>
          <cell r="D2145">
            <v>1</v>
          </cell>
          <cell r="E2145">
            <v>25.47</v>
          </cell>
        </row>
        <row r="2146">
          <cell r="A2146">
            <v>8083</v>
          </cell>
          <cell r="B2146" t="str">
            <v>Patch cord puesto de trabajo CAT 6a  de 3m</v>
          </cell>
          <cell r="C2146" t="str">
            <v>u</v>
          </cell>
          <cell r="D2146">
            <v>1</v>
          </cell>
          <cell r="E2146">
            <v>15.81</v>
          </cell>
        </row>
        <row r="2147">
          <cell r="A2147">
            <v>8084</v>
          </cell>
          <cell r="B2147" t="str">
            <v>Patch cord rack LC /LC D mm 62,5/125 3m</v>
          </cell>
          <cell r="C2147" t="str">
            <v>m</v>
          </cell>
          <cell r="D2147">
            <v>1</v>
          </cell>
          <cell r="E2147">
            <v>53.33</v>
          </cell>
        </row>
        <row r="2148">
          <cell r="A2148">
            <v>8085</v>
          </cell>
          <cell r="B2148" t="str">
            <v>Patch Cord SC/APC - SC/APC</v>
          </cell>
          <cell r="C2148" t="str">
            <v>u</v>
          </cell>
          <cell r="D2148">
            <v>1</v>
          </cell>
        </row>
        <row r="2149">
          <cell r="A2149">
            <v>8086</v>
          </cell>
          <cell r="B2149" t="str">
            <v>Patch Panel 12 puertos CAT6 /FUTP</v>
          </cell>
          <cell r="C2149" t="str">
            <v>u</v>
          </cell>
          <cell r="D2149">
            <v>1</v>
          </cell>
          <cell r="E2149">
            <v>176.09</v>
          </cell>
        </row>
        <row r="2150">
          <cell r="A2150">
            <v>8087</v>
          </cell>
          <cell r="B2150" t="str">
            <v>Placa de cancelación</v>
          </cell>
          <cell r="C2150" t="str">
            <v>u</v>
          </cell>
          <cell r="D2150">
            <v>1</v>
          </cell>
        </row>
        <row r="2151">
          <cell r="A2151">
            <v>8088</v>
          </cell>
          <cell r="B2151" t="str">
            <v>Punto de datos</v>
          </cell>
          <cell r="C2151" t="str">
            <v>pto</v>
          </cell>
          <cell r="D2151">
            <v>1</v>
          </cell>
          <cell r="E2151">
            <v>72.58</v>
          </cell>
        </row>
        <row r="2152">
          <cell r="A2152">
            <v>8089</v>
          </cell>
          <cell r="B2152" t="str">
            <v>Punto simple CAT 6A  certificado sin tubería</v>
          </cell>
          <cell r="C2152" t="str">
            <v>pto</v>
          </cell>
          <cell r="D2152">
            <v>1</v>
          </cell>
          <cell r="E2152">
            <v>141.97999999999999</v>
          </cell>
        </row>
        <row r="2153">
          <cell r="A2153">
            <v>8090</v>
          </cell>
          <cell r="B2153" t="str">
            <v>Punto simple CAT 6A  certificado</v>
          </cell>
          <cell r="C2153" t="str">
            <v>pto</v>
          </cell>
          <cell r="D2153">
            <v>1</v>
          </cell>
          <cell r="E2153">
            <v>118.97</v>
          </cell>
        </row>
        <row r="2154">
          <cell r="A2154">
            <v>8091</v>
          </cell>
          <cell r="B2154" t="str">
            <v>Punto de contacto magnético</v>
          </cell>
          <cell r="C2154" t="str">
            <v>pto</v>
          </cell>
          <cell r="D2154">
            <v>1</v>
          </cell>
          <cell r="E2154">
            <v>26.21</v>
          </cell>
        </row>
        <row r="2155">
          <cell r="A2155">
            <v>8092</v>
          </cell>
          <cell r="B2155" t="str">
            <v>Punto de acceso inalámbrico incluye equipo</v>
          </cell>
          <cell r="C2155" t="str">
            <v>pto</v>
          </cell>
          <cell r="D2155">
            <v>1</v>
          </cell>
          <cell r="E2155">
            <v>379.24</v>
          </cell>
        </row>
        <row r="2156">
          <cell r="A2156">
            <v>8093</v>
          </cell>
          <cell r="B2156" t="str">
            <v>Punto de telefonia</v>
          </cell>
          <cell r="C2156" t="str">
            <v>pto</v>
          </cell>
          <cell r="D2156">
            <v>1</v>
          </cell>
          <cell r="E2156">
            <v>46.78</v>
          </cell>
        </row>
        <row r="2157">
          <cell r="A2157">
            <v>8094</v>
          </cell>
          <cell r="B2157" t="str">
            <v>Punto de citofonia</v>
          </cell>
          <cell r="C2157" t="str">
            <v>pto</v>
          </cell>
          <cell r="D2157">
            <v>1</v>
          </cell>
          <cell r="E2157">
            <v>53.59</v>
          </cell>
        </row>
        <row r="2158">
          <cell r="A2158">
            <v>8095</v>
          </cell>
          <cell r="B2158" t="str">
            <v>Punto de sensor lumínico</v>
          </cell>
          <cell r="C2158" t="str">
            <v>pto</v>
          </cell>
          <cell r="D2158">
            <v>1</v>
          </cell>
          <cell r="E2158">
            <v>29.48</v>
          </cell>
        </row>
        <row r="2159">
          <cell r="A2159">
            <v>8096</v>
          </cell>
          <cell r="B2159" t="str">
            <v>Punto de sensores de presencia</v>
          </cell>
          <cell r="C2159" t="str">
            <v>pto</v>
          </cell>
          <cell r="D2159">
            <v>1</v>
          </cell>
          <cell r="E2159">
            <v>29.48</v>
          </cell>
        </row>
        <row r="2160">
          <cell r="A2160">
            <v>8097</v>
          </cell>
          <cell r="B2160" t="str">
            <v>Punto de television</v>
          </cell>
          <cell r="C2160" t="str">
            <v>pto</v>
          </cell>
          <cell r="D2160">
            <v>1</v>
          </cell>
          <cell r="E2160">
            <v>22.95</v>
          </cell>
        </row>
        <row r="2161">
          <cell r="A2161">
            <v>8098</v>
          </cell>
          <cell r="B2161" t="str">
            <v>Punto para cámaras fijas</v>
          </cell>
          <cell r="C2161" t="str">
            <v>pto</v>
          </cell>
          <cell r="D2161">
            <v>1</v>
          </cell>
          <cell r="E2161">
            <v>172.13</v>
          </cell>
        </row>
        <row r="2162">
          <cell r="A2162">
            <v>8099</v>
          </cell>
          <cell r="B2162" t="str">
            <v>Cerradura electromagnética 600lb</v>
          </cell>
          <cell r="C2162" t="str">
            <v>u</v>
          </cell>
          <cell r="D2162">
            <v>1</v>
          </cell>
          <cell r="E2162">
            <v>174.74</v>
          </cell>
        </row>
        <row r="2163">
          <cell r="A2163">
            <v>8100</v>
          </cell>
          <cell r="B2163" t="str">
            <v>Punto para elementos de seguridad</v>
          </cell>
          <cell r="C2163" t="str">
            <v>pto</v>
          </cell>
          <cell r="D2163">
            <v>1</v>
          </cell>
          <cell r="E2163">
            <v>29.99</v>
          </cell>
        </row>
        <row r="2164">
          <cell r="A2164">
            <v>8101</v>
          </cell>
          <cell r="B2164" t="str">
            <v>Punto de salida de micrófono</v>
          </cell>
          <cell r="C2164" t="str">
            <v>pto</v>
          </cell>
          <cell r="D2164">
            <v>1</v>
          </cell>
          <cell r="E2164">
            <v>12.44</v>
          </cell>
        </row>
        <row r="2165">
          <cell r="A2165">
            <v>8102</v>
          </cell>
          <cell r="B2165" t="str">
            <v>Punto doble de Voz y Datos CAT 6A certificado sin tubería</v>
          </cell>
          <cell r="C2165" t="str">
            <v>pto</v>
          </cell>
          <cell r="D2165">
            <v>1</v>
          </cell>
          <cell r="E2165">
            <v>213.78</v>
          </cell>
        </row>
        <row r="2166">
          <cell r="A2166">
            <v>8103</v>
          </cell>
          <cell r="B2166" t="str">
            <v>Punto doble de Voz y Datos CAT 6A certificado</v>
          </cell>
          <cell r="C2166" t="str">
            <v>pto</v>
          </cell>
          <cell r="D2166">
            <v>1</v>
          </cell>
          <cell r="E2166">
            <v>224.82</v>
          </cell>
        </row>
        <row r="2167">
          <cell r="A2167">
            <v>8104</v>
          </cell>
          <cell r="B2167" t="str">
            <v>Puerta de seguridad</v>
          </cell>
          <cell r="C2167" t="str">
            <v>u</v>
          </cell>
          <cell r="D2167">
            <v>1</v>
          </cell>
          <cell r="E2167">
            <v>2121.98</v>
          </cell>
        </row>
        <row r="2168">
          <cell r="A2168">
            <v>8105</v>
          </cell>
          <cell r="B2168" t="str">
            <v>Cerradura electromagnética</v>
          </cell>
          <cell r="C2168" t="str">
            <v>u</v>
          </cell>
          <cell r="D2168">
            <v>1</v>
          </cell>
          <cell r="E2168">
            <v>66.58</v>
          </cell>
        </row>
        <row r="2169">
          <cell r="A2169">
            <v>8106</v>
          </cell>
          <cell r="B2169" t="str">
            <v>Tarjeta de proximidad</v>
          </cell>
          <cell r="C2169" t="str">
            <v>u</v>
          </cell>
          <cell r="D2169">
            <v>1</v>
          </cell>
          <cell r="E2169">
            <v>2.98</v>
          </cell>
        </row>
        <row r="2170">
          <cell r="A2170">
            <v>8107</v>
          </cell>
          <cell r="B2170" t="str">
            <v>Pulsador para cerradura electromagnética</v>
          </cell>
          <cell r="C2170" t="str">
            <v>u</v>
          </cell>
          <cell r="D2170">
            <v>1</v>
          </cell>
          <cell r="E2170">
            <v>41.92</v>
          </cell>
        </row>
        <row r="2171">
          <cell r="A2171">
            <v>8108</v>
          </cell>
          <cell r="B2171" t="str">
            <v xml:space="preserve">Lectora de tarjeta RFID </v>
          </cell>
          <cell r="C2171" t="str">
            <v>U</v>
          </cell>
          <cell r="D2171">
            <v>1</v>
          </cell>
          <cell r="E2171">
            <v>259.82</v>
          </cell>
        </row>
        <row r="2172">
          <cell r="A2172">
            <v>8109</v>
          </cell>
          <cell r="B2172" t="str">
            <v>Punto de salida de bocina</v>
          </cell>
          <cell r="C2172" t="str">
            <v>pto</v>
          </cell>
          <cell r="D2172">
            <v>1</v>
          </cell>
          <cell r="E2172">
            <v>17.02</v>
          </cell>
        </row>
        <row r="2173">
          <cell r="A2173">
            <v>8110</v>
          </cell>
          <cell r="B2173" t="str">
            <v>Cámara IP exterior tipo PTZ</v>
          </cell>
          <cell r="C2173" t="str">
            <v>u</v>
          </cell>
          <cell r="D2173">
            <v>1</v>
          </cell>
          <cell r="E2173">
            <v>2021.75</v>
          </cell>
        </row>
        <row r="2174">
          <cell r="A2174">
            <v>8111</v>
          </cell>
          <cell r="B2174" t="str">
            <v>Cámara IP interior fija</v>
          </cell>
          <cell r="C2174" t="str">
            <v>u</v>
          </cell>
          <cell r="D2174">
            <v>1</v>
          </cell>
          <cell r="E2174">
            <v>6550.56</v>
          </cell>
        </row>
        <row r="2175">
          <cell r="A2175">
            <v>8112</v>
          </cell>
          <cell r="B2175" t="str">
            <v xml:space="preserve">Punto para salida de parlante </v>
          </cell>
          <cell r="C2175" t="str">
            <v>pto</v>
          </cell>
          <cell r="D2175">
            <v>1</v>
          </cell>
          <cell r="E2175">
            <v>28.02</v>
          </cell>
        </row>
        <row r="2176">
          <cell r="A2176">
            <v>8113</v>
          </cell>
          <cell r="B2176" t="str">
            <v>Punto para salida de cámara exterior</v>
          </cell>
          <cell r="C2176" t="str">
            <v>pto</v>
          </cell>
          <cell r="D2176">
            <v>1</v>
          </cell>
          <cell r="E2176">
            <v>157.02000000000001</v>
          </cell>
        </row>
        <row r="2177">
          <cell r="A2177">
            <v>8114</v>
          </cell>
          <cell r="B2177" t="str">
            <v>Punto para salida de cámara interior</v>
          </cell>
          <cell r="C2177" t="str">
            <v>pto</v>
          </cell>
          <cell r="D2177">
            <v>1</v>
          </cell>
          <cell r="E2177">
            <v>157.02000000000001</v>
          </cell>
        </row>
        <row r="2178">
          <cell r="A2178">
            <v>8115</v>
          </cell>
          <cell r="B2178" t="str">
            <v>Tarjeta controladora de accesos</v>
          </cell>
          <cell r="C2178" t="str">
            <v>u</v>
          </cell>
          <cell r="D2178">
            <v>1</v>
          </cell>
          <cell r="E2178">
            <v>1320.89</v>
          </cell>
        </row>
        <row r="2179">
          <cell r="A2179">
            <v>8116</v>
          </cell>
          <cell r="B2179" t="str">
            <v>Punto para pantallas informativas</v>
          </cell>
          <cell r="C2179" t="str">
            <v>pto</v>
          </cell>
          <cell r="D2179">
            <v>1</v>
          </cell>
          <cell r="E2179">
            <v>168.4</v>
          </cell>
        </row>
        <row r="2180">
          <cell r="A2180">
            <v>8117</v>
          </cell>
          <cell r="B2180" t="str">
            <v xml:space="preserve">Punto para cámaras PTZ incluye poste </v>
          </cell>
          <cell r="C2180" t="str">
            <v>pto</v>
          </cell>
          <cell r="D2180">
            <v>1</v>
          </cell>
          <cell r="E2180">
            <v>555.4</v>
          </cell>
        </row>
        <row r="2181">
          <cell r="A2181">
            <v>8118</v>
          </cell>
          <cell r="B2181" t="str">
            <v>Cámaras de vigilancia tipo domo</v>
          </cell>
          <cell r="C2181" t="str">
            <v>u</v>
          </cell>
          <cell r="D2181">
            <v>1</v>
          </cell>
          <cell r="E2181">
            <v>1180.42</v>
          </cell>
        </row>
        <row r="2182">
          <cell r="A2182">
            <v>8119</v>
          </cell>
          <cell r="B2182" t="str">
            <v>Cámaras de vigilancia tipo PTZ</v>
          </cell>
          <cell r="C2182" t="str">
            <v>u</v>
          </cell>
          <cell r="D2182">
            <v>1</v>
          </cell>
          <cell r="E2182">
            <v>2576.19</v>
          </cell>
        </row>
        <row r="2183">
          <cell r="A2183">
            <v>8120</v>
          </cell>
          <cell r="B2183" t="str">
            <v>Cámaras IP Housing con brazo</v>
          </cell>
          <cell r="C2183" t="str">
            <v>u</v>
          </cell>
          <cell r="D2183">
            <v>1</v>
          </cell>
          <cell r="E2183">
            <v>1699.13</v>
          </cell>
        </row>
        <row r="2184">
          <cell r="A2184">
            <v>8121</v>
          </cell>
          <cell r="B2184" t="str">
            <v>Salida doble de voz y datos CAT 6</v>
          </cell>
          <cell r="C2184" t="str">
            <v>pto</v>
          </cell>
          <cell r="D2184">
            <v>1</v>
          </cell>
          <cell r="E2184">
            <v>227.26</v>
          </cell>
        </row>
        <row r="2185">
          <cell r="A2185">
            <v>8122</v>
          </cell>
          <cell r="B2185" t="str">
            <v>Control Joytick</v>
          </cell>
          <cell r="C2185" t="str">
            <v>u</v>
          </cell>
          <cell r="D2185">
            <v>1</v>
          </cell>
          <cell r="E2185">
            <v>831.49</v>
          </cell>
        </row>
        <row r="2186">
          <cell r="A2186">
            <v>8123</v>
          </cell>
          <cell r="B2186" t="str">
            <v>Switch  de 24 puertos 10/100/1000  C2</v>
          </cell>
          <cell r="C2186" t="str">
            <v>u</v>
          </cell>
          <cell r="D2186">
            <v>1</v>
          </cell>
          <cell r="E2186">
            <v>1187.1199999999999</v>
          </cell>
        </row>
        <row r="2187">
          <cell r="A2187">
            <v>8124</v>
          </cell>
          <cell r="B2187" t="str">
            <v>Switch  de 8 puertos 10/100/1000  C2</v>
          </cell>
          <cell r="C2187" t="str">
            <v>u</v>
          </cell>
          <cell r="D2187">
            <v>1</v>
          </cell>
          <cell r="E2187">
            <v>667.8</v>
          </cell>
        </row>
        <row r="2188">
          <cell r="A2188">
            <v>8125</v>
          </cell>
          <cell r="B2188" t="str">
            <v>Salida simple de voz CAT 6</v>
          </cell>
          <cell r="C2188" t="str">
            <v>pto</v>
          </cell>
          <cell r="D2188">
            <v>1</v>
          </cell>
          <cell r="E2188">
            <v>31.59</v>
          </cell>
        </row>
        <row r="2189">
          <cell r="A2189">
            <v>8126</v>
          </cell>
          <cell r="B2189" t="str">
            <v>Pulsadores manuales de emergencia</v>
          </cell>
          <cell r="C2189" t="str">
            <v>u</v>
          </cell>
          <cell r="D2189">
            <v>1</v>
          </cell>
          <cell r="E2189">
            <v>62.42</v>
          </cell>
        </row>
        <row r="2190">
          <cell r="A2190">
            <v>8127</v>
          </cell>
          <cell r="B2190" t="str">
            <v>Servidor de telecomunicaciones</v>
          </cell>
          <cell r="C2190" t="str">
            <v>u</v>
          </cell>
          <cell r="D2190">
            <v>1</v>
          </cell>
          <cell r="E2190">
            <v>3157.8</v>
          </cell>
        </row>
        <row r="2191">
          <cell r="A2191">
            <v>8128</v>
          </cell>
          <cell r="B2191" t="str">
            <v>Pantalla LCD 42"</v>
          </cell>
          <cell r="C2191" t="str">
            <v>u</v>
          </cell>
          <cell r="D2191">
            <v>1</v>
          </cell>
          <cell r="E2191">
            <v>1396.69</v>
          </cell>
        </row>
        <row r="2192">
          <cell r="A2192">
            <v>8129</v>
          </cell>
          <cell r="B2192" t="str">
            <v>Dispensador de turnos pantalla táctil</v>
          </cell>
          <cell r="C2192" t="str">
            <v>u</v>
          </cell>
          <cell r="D2192">
            <v>1</v>
          </cell>
          <cell r="E2192">
            <v>4057.44</v>
          </cell>
        </row>
        <row r="2193">
          <cell r="A2193">
            <v>8130</v>
          </cell>
          <cell r="B2193" t="str">
            <v>Switch capa 3 10/100/1000 48 puertos 4SFP</v>
          </cell>
          <cell r="C2193" t="str">
            <v>u</v>
          </cell>
          <cell r="D2193">
            <v>1</v>
          </cell>
          <cell r="E2193">
            <v>8549.7199999999993</v>
          </cell>
        </row>
        <row r="2194">
          <cell r="A2194">
            <v>8131</v>
          </cell>
          <cell r="B2194" t="str">
            <v>Switch capa 2 10/100/1000 48 puertos 4SFP</v>
          </cell>
          <cell r="C2194" t="str">
            <v>u</v>
          </cell>
          <cell r="D2194">
            <v>1</v>
          </cell>
          <cell r="E2194">
            <v>2336.96</v>
          </cell>
        </row>
        <row r="2195">
          <cell r="A2195">
            <v>8132</v>
          </cell>
          <cell r="B2195" t="str">
            <v>Switch capa 2 10/100/1000 24 puertos 2SFP</v>
          </cell>
          <cell r="C2195" t="str">
            <v>U</v>
          </cell>
          <cell r="D2195">
            <v>1</v>
          </cell>
          <cell r="E2195">
            <v>1177.02</v>
          </cell>
        </row>
        <row r="2196">
          <cell r="A2196">
            <v>8133</v>
          </cell>
          <cell r="B2196" t="str">
            <v>Switch  de 48 puertos 10/100/1000 Gigabit C2</v>
          </cell>
          <cell r="C2196" t="str">
            <v>u</v>
          </cell>
          <cell r="D2196">
            <v>1</v>
          </cell>
          <cell r="E2196">
            <v>11337.26</v>
          </cell>
        </row>
        <row r="2197">
          <cell r="A2197">
            <v>8134</v>
          </cell>
          <cell r="B2197" t="str">
            <v xml:space="preserve">Punto de video   </v>
          </cell>
          <cell r="C2197" t="str">
            <v>pto</v>
          </cell>
          <cell r="D2197">
            <v>1</v>
          </cell>
          <cell r="E2197">
            <v>39.04</v>
          </cell>
        </row>
        <row r="2198">
          <cell r="A2198">
            <v>8135</v>
          </cell>
          <cell r="B2198" t="str">
            <v>Teléfono  simples para escritorio</v>
          </cell>
          <cell r="C2198" t="str">
            <v>u</v>
          </cell>
          <cell r="D2198">
            <v>1</v>
          </cell>
          <cell r="E2198">
            <v>30.09</v>
          </cell>
        </row>
        <row r="2199">
          <cell r="A2199">
            <v>8136</v>
          </cell>
          <cell r="B2199" t="str">
            <v>Teléfono IP simples</v>
          </cell>
          <cell r="C2199" t="str">
            <v>u</v>
          </cell>
          <cell r="D2199">
            <v>1</v>
          </cell>
          <cell r="E2199">
            <v>110.97</v>
          </cell>
        </row>
        <row r="2200">
          <cell r="A2200">
            <v>8137</v>
          </cell>
          <cell r="B2200" t="str">
            <v>Teléfono programador</v>
          </cell>
          <cell r="C2200" t="str">
            <v>u</v>
          </cell>
          <cell r="D2200">
            <v>1</v>
          </cell>
          <cell r="E2200">
            <v>190.63</v>
          </cell>
        </row>
        <row r="2201">
          <cell r="A2201">
            <v>8138</v>
          </cell>
          <cell r="B2201" t="str">
            <v>Rack de telecomunicaciones 12UR</v>
          </cell>
          <cell r="C2201" t="str">
            <v>u</v>
          </cell>
          <cell r="D2201">
            <v>1</v>
          </cell>
          <cell r="E2201">
            <v>456.26</v>
          </cell>
        </row>
        <row r="2202">
          <cell r="A2202">
            <v>8139</v>
          </cell>
          <cell r="B2202" t="str">
            <v>Escalerillas metálica de telecomunicaciones 20x15</v>
          </cell>
          <cell r="C2202" t="str">
            <v>m</v>
          </cell>
          <cell r="D2202">
            <v>1</v>
          </cell>
          <cell r="E2202">
            <v>20.84</v>
          </cell>
        </row>
        <row r="2203">
          <cell r="A2203">
            <v>8140</v>
          </cell>
          <cell r="B2203" t="str">
            <v>Punto de video VGA</v>
          </cell>
          <cell r="C2203" t="str">
            <v>pto</v>
          </cell>
          <cell r="D2203">
            <v>1</v>
          </cell>
          <cell r="E2203">
            <v>99</v>
          </cell>
        </row>
        <row r="2204">
          <cell r="A2204">
            <v>8141</v>
          </cell>
          <cell r="B2204" t="str">
            <v>Bandeja de fibra óptica 12 puertos con conectores LC</v>
          </cell>
          <cell r="C2204" t="str">
            <v>u</v>
          </cell>
          <cell r="D2204">
            <v>1</v>
          </cell>
          <cell r="E2204">
            <v>323.79000000000002</v>
          </cell>
        </row>
        <row r="2205">
          <cell r="A2205">
            <v>8142</v>
          </cell>
          <cell r="B2205" t="str">
            <v>Bocina de 30W 16 ohmios</v>
          </cell>
          <cell r="C2205" t="str">
            <v>u</v>
          </cell>
          <cell r="D2205">
            <v>1</v>
          </cell>
          <cell r="E2205">
            <v>44.95</v>
          </cell>
        </row>
        <row r="2206">
          <cell r="A2206">
            <v>8143</v>
          </cell>
          <cell r="B2206" t="str">
            <v>Escalerillas metálica de telecomunicaciones 15x5</v>
          </cell>
          <cell r="C2206" t="str">
            <v>m</v>
          </cell>
          <cell r="D2206">
            <v>1</v>
          </cell>
          <cell r="E2206">
            <v>17.61</v>
          </cell>
        </row>
        <row r="2207">
          <cell r="A2207">
            <v>8144</v>
          </cell>
          <cell r="B2207" t="str">
            <v>Detector de movimiento doble tecnología</v>
          </cell>
          <cell r="C2207" t="str">
            <v>u</v>
          </cell>
          <cell r="D2207">
            <v>1</v>
          </cell>
          <cell r="E2207">
            <v>23.61</v>
          </cell>
        </row>
        <row r="2208">
          <cell r="A2208">
            <v>8145</v>
          </cell>
          <cell r="B2208" t="str">
            <v>Central de alarma de seguridad instalado</v>
          </cell>
          <cell r="C2208" t="str">
            <v>u</v>
          </cell>
          <cell r="D2208">
            <v>1</v>
          </cell>
          <cell r="E2208">
            <v>191.45</v>
          </cell>
        </row>
        <row r="2209">
          <cell r="A2209">
            <v>8146</v>
          </cell>
          <cell r="B2209" t="str">
            <v>Sensor de acceso y control biométrico</v>
          </cell>
          <cell r="C2209" t="str">
            <v>u</v>
          </cell>
          <cell r="D2209">
            <v>1</v>
          </cell>
          <cell r="E2209">
            <v>1200.24</v>
          </cell>
        </row>
        <row r="2210">
          <cell r="A2210">
            <v>8147</v>
          </cell>
          <cell r="B2210" t="str">
            <v>Canalización de acometida telefónica con cable</v>
          </cell>
          <cell r="C2210" t="str">
            <v>m</v>
          </cell>
          <cell r="D2210">
            <v>1</v>
          </cell>
          <cell r="E2210">
            <v>8.81</v>
          </cell>
        </row>
        <row r="2211">
          <cell r="A2211">
            <v>8148</v>
          </cell>
          <cell r="B2211" t="str">
            <v>Switch capa 3 10/100/1000 24 puertos 2SFP</v>
          </cell>
          <cell r="C2211" t="str">
            <v>u</v>
          </cell>
          <cell r="D2211">
            <v>1</v>
          </cell>
          <cell r="E2211">
            <v>3146.46</v>
          </cell>
        </row>
        <row r="2212">
          <cell r="A2212">
            <v>8149</v>
          </cell>
          <cell r="B2212" t="str">
            <v>Switch capa 2 10/100/1000 48 puertos 2SFP</v>
          </cell>
          <cell r="C2212" t="str">
            <v>u</v>
          </cell>
          <cell r="D2212">
            <v>1</v>
          </cell>
          <cell r="E2212">
            <v>1169.74</v>
          </cell>
        </row>
        <row r="2213">
          <cell r="A2213">
            <v>8150</v>
          </cell>
          <cell r="B2213" t="str">
            <v>Patch Panel 24 puertos CAT 6A-/FUTP</v>
          </cell>
          <cell r="C2213" t="str">
            <v>u</v>
          </cell>
          <cell r="D2213">
            <v>1</v>
          </cell>
          <cell r="E2213">
            <v>245.07</v>
          </cell>
        </row>
        <row r="2214">
          <cell r="A2214">
            <v>8151</v>
          </cell>
          <cell r="B2214" t="str">
            <v>Patch cord 1m CAT 6A para Rack</v>
          </cell>
          <cell r="C2214" t="str">
            <v>u</v>
          </cell>
          <cell r="D2214">
            <v>1</v>
          </cell>
          <cell r="E2214">
            <v>14.53</v>
          </cell>
        </row>
        <row r="2215">
          <cell r="A2215">
            <v>8152</v>
          </cell>
          <cell r="B2215" t="str">
            <v>Rack de telecomunicaciones 42UR</v>
          </cell>
          <cell r="C2215" t="str">
            <v>u</v>
          </cell>
          <cell r="D2215">
            <v>1</v>
          </cell>
          <cell r="E2215">
            <v>1200.24</v>
          </cell>
        </row>
        <row r="2216">
          <cell r="A2216">
            <v>8153</v>
          </cell>
          <cell r="B2216" t="str">
            <v>Regleta telefónica 10pares Quantum</v>
          </cell>
          <cell r="C2216" t="str">
            <v>u</v>
          </cell>
          <cell r="D2216">
            <v>1</v>
          </cell>
          <cell r="E2216">
            <v>11.75</v>
          </cell>
        </row>
        <row r="2217">
          <cell r="A2217">
            <v>8154</v>
          </cell>
          <cell r="B2217" t="str">
            <v>Switch capa 3 10/100/1000 24 puertos 4SFP</v>
          </cell>
          <cell r="C2217" t="str">
            <v>u</v>
          </cell>
          <cell r="D2217">
            <v>1</v>
          </cell>
          <cell r="E2217">
            <v>4909.72</v>
          </cell>
        </row>
        <row r="2218">
          <cell r="A2218">
            <v>8155</v>
          </cell>
          <cell r="B2218" t="str">
            <v>Switch capa 2 10/100/1000 24 puertos 4SFP</v>
          </cell>
          <cell r="C2218" t="str">
            <v>u</v>
          </cell>
          <cell r="D2218">
            <v>1</v>
          </cell>
          <cell r="E2218">
            <v>1176.3499999999999</v>
          </cell>
        </row>
        <row r="2219">
          <cell r="A2219">
            <v>8156</v>
          </cell>
          <cell r="B2219" t="str">
            <v>Rack de telecomunicaciones 24UR</v>
          </cell>
          <cell r="C2219" t="str">
            <v>u</v>
          </cell>
          <cell r="D2219">
            <v>1</v>
          </cell>
          <cell r="E2219">
            <v>1016.24</v>
          </cell>
        </row>
        <row r="2220">
          <cell r="A2220">
            <v>8157</v>
          </cell>
          <cell r="B2220" t="str">
            <v xml:space="preserve">Switch capa 2 10/100/1000 48puertos 4SFP LAN base imagen </v>
          </cell>
          <cell r="C2220" t="str">
            <v>u</v>
          </cell>
          <cell r="D2220">
            <v>1</v>
          </cell>
          <cell r="E2220">
            <v>7547.85</v>
          </cell>
        </row>
        <row r="2221">
          <cell r="A2221">
            <v>8158</v>
          </cell>
          <cell r="B2221" t="str">
            <v xml:space="preserve">Switch capa 2 10/100/1000 24puertos 4SFP LAN base imagen </v>
          </cell>
          <cell r="C2221" t="str">
            <v>u</v>
          </cell>
          <cell r="D2221">
            <v>1</v>
          </cell>
          <cell r="E2221">
            <v>4152.7299999999996</v>
          </cell>
        </row>
        <row r="2222">
          <cell r="A2222">
            <v>8159</v>
          </cell>
          <cell r="B2222" t="str">
            <v>Manguera cableado eléctrico PVC REF. 1/2”</v>
          </cell>
          <cell r="C2222" t="str">
            <v>m</v>
          </cell>
          <cell r="D2222">
            <v>1</v>
          </cell>
          <cell r="E2222">
            <v>0.63</v>
          </cell>
        </row>
        <row r="2223">
          <cell r="A2223">
            <v>8160</v>
          </cell>
          <cell r="B2223" t="str">
            <v>Centro de carga 2espacios</v>
          </cell>
          <cell r="C2223" t="str">
            <v>u</v>
          </cell>
          <cell r="D2223">
            <v>1</v>
          </cell>
          <cell r="E2223">
            <v>31.65</v>
          </cell>
        </row>
        <row r="2224">
          <cell r="A2224">
            <v>8161</v>
          </cell>
          <cell r="B2224" t="str">
            <v>Punto de iluminación incluye foco ahorrador de 26W</v>
          </cell>
          <cell r="C2224" t="str">
            <v>u</v>
          </cell>
          <cell r="D2224">
            <v>1</v>
          </cell>
          <cell r="E2224">
            <v>32.22</v>
          </cell>
        </row>
        <row r="2225">
          <cell r="A2225">
            <v>8162</v>
          </cell>
          <cell r="B2225" t="str">
            <v>Switch 7 puertos 10/100/1000 C2 +1 SFP</v>
          </cell>
          <cell r="C2225" t="str">
            <v>u</v>
          </cell>
          <cell r="D2225">
            <v>1</v>
          </cell>
          <cell r="E2225">
            <v>1696.11</v>
          </cell>
        </row>
        <row r="2226">
          <cell r="A2226">
            <v>8163</v>
          </cell>
          <cell r="B2226" t="str">
            <v>Escalerilla metalica 150x70mm Distribucion H+ accesorios</v>
          </cell>
          <cell r="C2226" t="str">
            <v>m</v>
          </cell>
          <cell r="D2226">
            <v>1</v>
          </cell>
          <cell r="E2226">
            <v>59.46</v>
          </cell>
        </row>
        <row r="2227">
          <cell r="A2227">
            <v>8164</v>
          </cell>
          <cell r="B2227" t="str">
            <v xml:space="preserve">Cámaras IP domo fijas para interiores </v>
          </cell>
          <cell r="C2227" t="str">
            <v>u</v>
          </cell>
          <cell r="D2227">
            <v>1</v>
          </cell>
          <cell r="E2227">
            <v>448.5</v>
          </cell>
        </row>
        <row r="2228">
          <cell r="A2228">
            <v>8165</v>
          </cell>
          <cell r="B2228" t="str">
            <v>Cámaras IP domo con Joystick para exteriores</v>
          </cell>
          <cell r="C2228" t="str">
            <v>u</v>
          </cell>
          <cell r="D2228">
            <v>1</v>
          </cell>
          <cell r="E2228">
            <v>2221.5</v>
          </cell>
        </row>
        <row r="2229">
          <cell r="A2229">
            <v>8166</v>
          </cell>
          <cell r="B2229" t="str">
            <v>Configuracion de camaras IP</v>
          </cell>
          <cell r="C2229" t="str">
            <v>u</v>
          </cell>
          <cell r="D2229">
            <v>1</v>
          </cell>
          <cell r="E2229">
            <v>34.86</v>
          </cell>
        </row>
        <row r="2230">
          <cell r="A2230">
            <v>8167</v>
          </cell>
          <cell r="B2230" t="str">
            <v>Punto de camaras IP</v>
          </cell>
          <cell r="C2230" t="str">
            <v>pto</v>
          </cell>
          <cell r="D2230">
            <v>1</v>
          </cell>
          <cell r="E2230">
            <v>60.62</v>
          </cell>
        </row>
        <row r="2231">
          <cell r="A2231">
            <v>8168</v>
          </cell>
          <cell r="B2231" t="str">
            <v>Fibra OM3 y S/FTP Categoria 6A a centro de servidores</v>
          </cell>
          <cell r="C2231" t="str">
            <v>u</v>
          </cell>
          <cell r="D2231">
            <v>1</v>
          </cell>
          <cell r="E2231">
            <v>2934.42</v>
          </cell>
        </row>
        <row r="2232">
          <cell r="A2232">
            <v>8169</v>
          </cell>
          <cell r="B2232" t="str">
            <v>Switch en rack principal</v>
          </cell>
          <cell r="C2232" t="str">
            <v>u</v>
          </cell>
          <cell r="D2232">
            <v>1</v>
          </cell>
          <cell r="E2232">
            <v>27319.279999999999</v>
          </cell>
        </row>
        <row r="2233">
          <cell r="A2233">
            <v>8170</v>
          </cell>
          <cell r="B2233" t="str">
            <v xml:space="preserve">Configuracion de switch en rack principal </v>
          </cell>
          <cell r="C2233" t="str">
            <v>u</v>
          </cell>
          <cell r="D2233">
            <v>1</v>
          </cell>
          <cell r="E2233">
            <v>96.81</v>
          </cell>
        </row>
        <row r="2234">
          <cell r="A2234">
            <v>8171</v>
          </cell>
          <cell r="B2234" t="str">
            <v>Sistema de parcheo rack principal</v>
          </cell>
          <cell r="C2234" t="str">
            <v>u</v>
          </cell>
          <cell r="D2234">
            <v>1</v>
          </cell>
          <cell r="E2234">
            <v>35.97</v>
          </cell>
        </row>
        <row r="2235">
          <cell r="A2235">
            <v>8172</v>
          </cell>
          <cell r="B2235" t="str">
            <v>Certificacion de puntos categoria 6A</v>
          </cell>
          <cell r="C2235" t="str">
            <v>u</v>
          </cell>
          <cell r="D2235">
            <v>1</v>
          </cell>
          <cell r="E2235">
            <v>12.12</v>
          </cell>
        </row>
        <row r="2236">
          <cell r="A2236">
            <v>8173</v>
          </cell>
          <cell r="B2236" t="str">
            <v>Mezclador de audio para auditorios</v>
          </cell>
          <cell r="C2236" t="str">
            <v>u</v>
          </cell>
          <cell r="D2236">
            <v>1</v>
          </cell>
          <cell r="E2236">
            <v>678.46</v>
          </cell>
        </row>
        <row r="2237">
          <cell r="A2237">
            <v>8174</v>
          </cell>
          <cell r="B2237" t="str">
            <v>Cámara de video IP con monitoreo de audio</v>
          </cell>
          <cell r="C2237" t="str">
            <v>u</v>
          </cell>
          <cell r="D2237">
            <v>1</v>
          </cell>
          <cell r="E2237">
            <v>1150</v>
          </cell>
        </row>
        <row r="2238">
          <cell r="A2238">
            <v>8175</v>
          </cell>
          <cell r="B2238" t="str">
            <v>Temporizador electronico de 20A</v>
          </cell>
          <cell r="C2238" t="str">
            <v>u</v>
          </cell>
          <cell r="D2238">
            <v>1</v>
          </cell>
          <cell r="E2238">
            <v>171.73</v>
          </cell>
        </row>
        <row r="2239">
          <cell r="A2239">
            <v>8176</v>
          </cell>
          <cell r="B2239" t="str">
            <v>Amplificador de audio estereo dos canales  de 50W</v>
          </cell>
          <cell r="C2239" t="str">
            <v>u</v>
          </cell>
          <cell r="D2239">
            <v>1</v>
          </cell>
          <cell r="E2239">
            <v>359.16</v>
          </cell>
        </row>
        <row r="2240">
          <cell r="A2240">
            <v>8177</v>
          </cell>
          <cell r="B2240" t="str">
            <v>Parlante empotrable 100w8Ohm</v>
          </cell>
          <cell r="C2240" t="str">
            <v>u</v>
          </cell>
          <cell r="D2240">
            <v>1</v>
          </cell>
          <cell r="E2240">
            <v>107.67</v>
          </cell>
        </row>
        <row r="2241">
          <cell r="A2241">
            <v>8178</v>
          </cell>
          <cell r="B2241" t="str">
            <v>Parlante de sobreponer para uso exterior  100w8Ohm</v>
          </cell>
          <cell r="C2241" t="str">
            <v>u</v>
          </cell>
          <cell r="D2241">
            <v>1</v>
          </cell>
          <cell r="E2241">
            <v>202.76</v>
          </cell>
        </row>
        <row r="2242">
          <cell r="A2242">
            <v>8179</v>
          </cell>
          <cell r="B2242" t="str">
            <v>Central de seguridad de 16 zonas incluye teclado LCD</v>
          </cell>
          <cell r="C2242" t="str">
            <v>u</v>
          </cell>
          <cell r="D2242">
            <v>1</v>
          </cell>
          <cell r="E2242">
            <v>581.32000000000005</v>
          </cell>
        </row>
        <row r="2243">
          <cell r="A2243">
            <v>8180</v>
          </cell>
          <cell r="B2243" t="str">
            <v>Sensor de humedad con pantalla LCD</v>
          </cell>
          <cell r="C2243" t="str">
            <v>u</v>
          </cell>
          <cell r="D2243">
            <v>1</v>
          </cell>
          <cell r="E2243">
            <v>229.49</v>
          </cell>
        </row>
        <row r="2244">
          <cell r="A2244">
            <v>8181</v>
          </cell>
          <cell r="B2244" t="str">
            <v>Sensor de temperatura con pantalla LCD</v>
          </cell>
          <cell r="C2244" t="str">
            <v>u</v>
          </cell>
          <cell r="D2244">
            <v>1</v>
          </cell>
          <cell r="E2244">
            <v>154.04</v>
          </cell>
        </row>
        <row r="2245">
          <cell r="A2245">
            <v>8182</v>
          </cell>
          <cell r="B2245" t="str">
            <v>Regleta de rack con supresor de trancientes de 8 puntos</v>
          </cell>
          <cell r="C2245" t="str">
            <v>u</v>
          </cell>
          <cell r="D2245">
            <v>1</v>
          </cell>
          <cell r="E2245">
            <v>132.82</v>
          </cell>
        </row>
        <row r="2246">
          <cell r="A2246">
            <v>8183</v>
          </cell>
          <cell r="B2246" t="str">
            <v>Monitor a color 21" LED relacion 16:9</v>
          </cell>
          <cell r="C2246" t="str">
            <v>u</v>
          </cell>
          <cell r="D2246">
            <v>1</v>
          </cell>
          <cell r="E2246">
            <v>275.38</v>
          </cell>
        </row>
        <row r="2247">
          <cell r="A2247">
            <v>8184</v>
          </cell>
          <cell r="B2247" t="str">
            <v>Ruteador de internet</v>
          </cell>
          <cell r="C2247" t="str">
            <v>u</v>
          </cell>
          <cell r="D2247">
            <v>1</v>
          </cell>
          <cell r="E2247">
            <v>526.87</v>
          </cell>
        </row>
        <row r="2248">
          <cell r="A2248">
            <v>8185</v>
          </cell>
          <cell r="B2248" t="str">
            <v xml:space="preserve">Portero telefonico </v>
          </cell>
          <cell r="C2248" t="str">
            <v>u</v>
          </cell>
          <cell r="D2248">
            <v>1</v>
          </cell>
          <cell r="E2248">
            <v>354.6</v>
          </cell>
        </row>
        <row r="2249">
          <cell r="A2249">
            <v>8186</v>
          </cell>
          <cell r="B2249" t="str">
            <v>salida para TV</v>
          </cell>
          <cell r="C2249" t="str">
            <v>u</v>
          </cell>
          <cell r="D2249">
            <v>1</v>
          </cell>
          <cell r="E2249">
            <v>150.47999999999999</v>
          </cell>
        </row>
        <row r="2250">
          <cell r="A2250">
            <v>8187</v>
          </cell>
          <cell r="B2250" t="str">
            <v>Punto de microfono</v>
          </cell>
          <cell r="C2250" t="str">
            <v>pto</v>
          </cell>
          <cell r="D2250">
            <v>1</v>
          </cell>
          <cell r="E2250">
            <v>66.959999999999994</v>
          </cell>
        </row>
        <row r="2251">
          <cell r="A2251">
            <v>8188</v>
          </cell>
          <cell r="B2251" t="str">
            <v>Bandeja metalica para rack</v>
          </cell>
          <cell r="C2251" t="str">
            <v>u</v>
          </cell>
          <cell r="D2251">
            <v>1</v>
          </cell>
          <cell r="E2251">
            <v>22.95</v>
          </cell>
        </row>
        <row r="2252">
          <cell r="A2252">
            <v>8189</v>
          </cell>
          <cell r="B2252" t="str">
            <v>Banco de baterias para respaldo</v>
          </cell>
          <cell r="C2252" t="str">
            <v>u</v>
          </cell>
          <cell r="D2252">
            <v>1</v>
          </cell>
          <cell r="E2252">
            <v>405.21</v>
          </cell>
        </row>
        <row r="2253">
          <cell r="A2253">
            <v>8190</v>
          </cell>
          <cell r="B2253" t="str">
            <v>Tarjeta de interfase comunicación IP para central de alarma</v>
          </cell>
          <cell r="C2253" t="str">
            <v>u</v>
          </cell>
          <cell r="D2253">
            <v>1</v>
          </cell>
          <cell r="E2253">
            <v>72.3</v>
          </cell>
        </row>
        <row r="2254">
          <cell r="A2254">
            <v>8191</v>
          </cell>
          <cell r="B2254" t="str">
            <v>Radio base tres salidas 128MB 680MHZ,350mW ,mimo por salida</v>
          </cell>
          <cell r="C2254" t="str">
            <v>u</v>
          </cell>
          <cell r="D2254">
            <v>1</v>
          </cell>
          <cell r="E2254">
            <v>701.03</v>
          </cell>
        </row>
        <row r="2255">
          <cell r="A2255">
            <v>8192</v>
          </cell>
          <cell r="B2255" t="str">
            <v>Torre metalica Max 20m</v>
          </cell>
          <cell r="C2255" t="str">
            <v>u</v>
          </cell>
          <cell r="D2255">
            <v>1</v>
          </cell>
          <cell r="E2255">
            <v>1314.04</v>
          </cell>
        </row>
        <row r="2256">
          <cell r="A2256">
            <v>8193</v>
          </cell>
          <cell r="B2256" t="str">
            <v>Antenas scetoriales 120° 19Db mimo</v>
          </cell>
          <cell r="C2256" t="str">
            <v>u</v>
          </cell>
          <cell r="D2256">
            <v>1</v>
          </cell>
          <cell r="E2256">
            <v>286.07</v>
          </cell>
        </row>
        <row r="2257">
          <cell r="A2257">
            <v>8194</v>
          </cell>
          <cell r="B2257" t="str">
            <v>Cables de conexión para sistema wimax</v>
          </cell>
          <cell r="C2257" t="str">
            <v>u</v>
          </cell>
          <cell r="D2257">
            <v>1</v>
          </cell>
          <cell r="E2257">
            <v>103.74</v>
          </cell>
        </row>
        <row r="2258">
          <cell r="A2258">
            <v>8195</v>
          </cell>
          <cell r="B2258" t="str">
            <v>Radio base 1 entrada 1 salida Ap -router</v>
          </cell>
          <cell r="C2258" t="str">
            <v>u</v>
          </cell>
          <cell r="D2258">
            <v>1</v>
          </cell>
          <cell r="E2258">
            <v>782.76</v>
          </cell>
        </row>
        <row r="2259">
          <cell r="A2259">
            <v>8196</v>
          </cell>
          <cell r="B2259" t="str">
            <v>Antena omnidireccional mimo 2,4GHZ 15Dbi</v>
          </cell>
          <cell r="C2259" t="str">
            <v>u</v>
          </cell>
          <cell r="D2259">
            <v>1</v>
          </cell>
          <cell r="E2259">
            <v>279.77999999999997</v>
          </cell>
        </row>
        <row r="2260">
          <cell r="A2260">
            <v>8197</v>
          </cell>
          <cell r="B2260" t="str">
            <v>Acces point wimax 400mw</v>
          </cell>
          <cell r="C2260" t="str">
            <v>u</v>
          </cell>
          <cell r="D2260">
            <v>1</v>
          </cell>
          <cell r="E2260">
            <v>204.34</v>
          </cell>
        </row>
        <row r="2261">
          <cell r="A2261">
            <v>8198</v>
          </cell>
          <cell r="B2261" t="str">
            <v>Central telefonica unidad principal</v>
          </cell>
          <cell r="C2261" t="str">
            <v>u</v>
          </cell>
          <cell r="D2261">
            <v>1</v>
          </cell>
          <cell r="E2261">
            <v>1034.25</v>
          </cell>
        </row>
        <row r="2262">
          <cell r="A2262">
            <v>8199</v>
          </cell>
          <cell r="B2262" t="str">
            <v>Unidad de expansion 4lineas IP</v>
          </cell>
          <cell r="C2262" t="str">
            <v>u</v>
          </cell>
          <cell r="D2262">
            <v>1</v>
          </cell>
          <cell r="E2262">
            <v>315.94</v>
          </cell>
        </row>
        <row r="2263">
          <cell r="A2263">
            <v>8200</v>
          </cell>
          <cell r="B2263" t="str">
            <v>Pack licencias 4GW mas 32 ext. Ip  PT</v>
          </cell>
          <cell r="C2263" t="str">
            <v>u</v>
          </cell>
          <cell r="D2263">
            <v>1</v>
          </cell>
          <cell r="E2263">
            <v>1641.76</v>
          </cell>
        </row>
        <row r="2264">
          <cell r="A2264">
            <v>8201</v>
          </cell>
          <cell r="B2264" t="str">
            <v>Fuente de poder M</v>
          </cell>
          <cell r="C2264" t="str">
            <v>u</v>
          </cell>
          <cell r="D2264">
            <v>1</v>
          </cell>
          <cell r="E2264">
            <v>510.05</v>
          </cell>
        </row>
        <row r="2265">
          <cell r="A2265">
            <v>8202</v>
          </cell>
          <cell r="B2265" t="str">
            <v xml:space="preserve">Tajeta de mensaje de bienvenida </v>
          </cell>
          <cell r="C2265" t="str">
            <v>u</v>
          </cell>
          <cell r="D2265">
            <v>1</v>
          </cell>
          <cell r="E2265">
            <v>761.54</v>
          </cell>
        </row>
        <row r="2266">
          <cell r="A2266">
            <v>8203</v>
          </cell>
          <cell r="B2266" t="str">
            <v>Operadora telefono 24 teclas ejecutivo IP  poe</v>
          </cell>
          <cell r="C2266" t="str">
            <v>u</v>
          </cell>
          <cell r="D2266">
            <v>1</v>
          </cell>
          <cell r="E2266">
            <v>308.86</v>
          </cell>
        </row>
        <row r="2267">
          <cell r="A2267">
            <v>8204</v>
          </cell>
          <cell r="B2267" t="str">
            <v xml:space="preserve">Adaptador 120V para telefono IP </v>
          </cell>
          <cell r="C2267" t="str">
            <v>u</v>
          </cell>
          <cell r="D2267">
            <v>1</v>
          </cell>
          <cell r="E2267">
            <v>38.51</v>
          </cell>
        </row>
        <row r="2268">
          <cell r="A2268">
            <v>8205</v>
          </cell>
          <cell r="B2268" t="str">
            <v>Telefono 8 teclas manos libres IP poe</v>
          </cell>
          <cell r="C2268" t="str">
            <v>u</v>
          </cell>
          <cell r="D2268">
            <v>1</v>
          </cell>
          <cell r="E2268">
            <v>170.54</v>
          </cell>
        </row>
        <row r="2269">
          <cell r="A2269">
            <v>8206</v>
          </cell>
          <cell r="B2269" t="str">
            <v xml:space="preserve">Punto de red de incendios </v>
          </cell>
          <cell r="C2269" t="str">
            <v>pto</v>
          </cell>
          <cell r="D2269">
            <v>1</v>
          </cell>
          <cell r="E2269">
            <v>42.28</v>
          </cell>
        </row>
        <row r="2270">
          <cell r="A2270">
            <v>8207</v>
          </cell>
          <cell r="B2270" t="str">
            <v xml:space="preserve">Punto de red de seguridad </v>
          </cell>
          <cell r="C2270" t="str">
            <v>pto</v>
          </cell>
          <cell r="D2270">
            <v>1</v>
          </cell>
          <cell r="E2270">
            <v>32.17</v>
          </cell>
        </row>
        <row r="2271">
          <cell r="A2271">
            <v>8208</v>
          </cell>
          <cell r="B2271" t="str">
            <v xml:space="preserve">Rack de pared de 8 UR Cerrado </v>
          </cell>
          <cell r="C2271" t="str">
            <v>u</v>
          </cell>
          <cell r="D2271">
            <v>1</v>
          </cell>
          <cell r="E2271">
            <v>268.62</v>
          </cell>
        </row>
        <row r="2272">
          <cell r="A2272">
            <v>8209</v>
          </cell>
          <cell r="B2272" t="str">
            <v>Amplificador de 2000w cuatro zonas</v>
          </cell>
          <cell r="C2272" t="str">
            <v>u</v>
          </cell>
          <cell r="D2272">
            <v>1</v>
          </cell>
          <cell r="E2272">
            <v>2228.33</v>
          </cell>
        </row>
        <row r="2273">
          <cell r="A2273">
            <v>8210</v>
          </cell>
          <cell r="B2273" t="str">
            <v>Consola pasiva 8 entradas  de linea o microfono</v>
          </cell>
          <cell r="C2273" t="str">
            <v>u</v>
          </cell>
          <cell r="D2273">
            <v>1</v>
          </cell>
          <cell r="E2273">
            <v>687.95</v>
          </cell>
        </row>
        <row r="2274">
          <cell r="A2274">
            <v>8211</v>
          </cell>
          <cell r="B2274" t="str">
            <v>Reproductor de CD</v>
          </cell>
          <cell r="C2274" t="str">
            <v>u</v>
          </cell>
          <cell r="D2274">
            <v>1</v>
          </cell>
          <cell r="E2274">
            <v>146.59</v>
          </cell>
        </row>
        <row r="2275">
          <cell r="A2275">
            <v>8212</v>
          </cell>
          <cell r="B2275" t="str">
            <v>Amplificador mezclador 3 entradas de microfono incluye instalacion</v>
          </cell>
          <cell r="C2275" t="str">
            <v>u</v>
          </cell>
          <cell r="D2275">
            <v>1</v>
          </cell>
          <cell r="E2275">
            <v>807.84</v>
          </cell>
        </row>
        <row r="2276">
          <cell r="A2276">
            <v>8213</v>
          </cell>
          <cell r="B2276" t="str">
            <v>Parlante de pared 300watts incluye instalacion</v>
          </cell>
          <cell r="C2276" t="str">
            <v>u</v>
          </cell>
          <cell r="D2276">
            <v>1</v>
          </cell>
          <cell r="E2276">
            <v>415.08</v>
          </cell>
        </row>
        <row r="2277">
          <cell r="A2277">
            <v>8214</v>
          </cell>
          <cell r="B2277" t="str">
            <v>Microfono para podium incluye instalacion</v>
          </cell>
          <cell r="C2277" t="str">
            <v>u</v>
          </cell>
          <cell r="D2277">
            <v>1</v>
          </cell>
          <cell r="E2277">
            <v>322.25</v>
          </cell>
        </row>
        <row r="2278">
          <cell r="A2278">
            <v>8215</v>
          </cell>
          <cell r="B2278" t="str">
            <v>Pantalla automatica retroproyector 2,13x2,13 incluye instalacion</v>
          </cell>
          <cell r="C2278" t="str">
            <v>u</v>
          </cell>
          <cell r="D2278">
            <v>1</v>
          </cell>
          <cell r="E2278">
            <v>843.81</v>
          </cell>
        </row>
        <row r="2279">
          <cell r="A2279">
            <v>8216</v>
          </cell>
          <cell r="B2279" t="str">
            <v>Proyector 3400 L resolucion HDMI incluye instalacion</v>
          </cell>
          <cell r="C2279" t="str">
            <v>u</v>
          </cell>
          <cell r="D2279">
            <v>1</v>
          </cell>
          <cell r="E2279">
            <v>1271.3399999999999</v>
          </cell>
        </row>
        <row r="2280">
          <cell r="A2280">
            <v>8217</v>
          </cell>
          <cell r="B2280" t="str">
            <v>Punto de estacion secundaria en cama</v>
          </cell>
          <cell r="C2280" t="str">
            <v>pto</v>
          </cell>
          <cell r="D2280">
            <v>1</v>
          </cell>
          <cell r="E2280">
            <v>51.28</v>
          </cell>
        </row>
        <row r="2281">
          <cell r="A2281">
            <v>8218</v>
          </cell>
          <cell r="B2281" t="str">
            <v>Punto de estacion secundaria en baño</v>
          </cell>
          <cell r="C2281" t="str">
            <v>pto</v>
          </cell>
          <cell r="D2281">
            <v>1</v>
          </cell>
          <cell r="E2281">
            <v>51.91</v>
          </cell>
        </row>
        <row r="2282">
          <cell r="A2282">
            <v>8219</v>
          </cell>
          <cell r="B2282" t="str">
            <v>Punto para consola de personal</v>
          </cell>
          <cell r="C2282" t="str">
            <v>pto</v>
          </cell>
          <cell r="D2282">
            <v>1</v>
          </cell>
          <cell r="E2282">
            <v>41.85</v>
          </cell>
        </row>
        <row r="2283">
          <cell r="A2283">
            <v>8220</v>
          </cell>
          <cell r="B2283" t="str">
            <v>Punto para luz indicadora</v>
          </cell>
          <cell r="C2283" t="str">
            <v>pto</v>
          </cell>
          <cell r="D2283">
            <v>1</v>
          </cell>
          <cell r="E2283">
            <v>43.61</v>
          </cell>
        </row>
        <row r="2284">
          <cell r="A2284">
            <v>8221</v>
          </cell>
          <cell r="B2284" t="str">
            <v>Switch principal 8 puertos para llamada  de enfermeras IP</v>
          </cell>
          <cell r="C2284" t="str">
            <v>u</v>
          </cell>
          <cell r="D2284">
            <v>1</v>
          </cell>
          <cell r="E2284">
            <v>2214.4299999999998</v>
          </cell>
        </row>
        <row r="2285">
          <cell r="A2285">
            <v>8222</v>
          </cell>
          <cell r="B2285" t="str">
            <v>Switch 4puertssecundario para llamada  de enfermeras IP</v>
          </cell>
          <cell r="C2285" t="str">
            <v>u</v>
          </cell>
          <cell r="D2285">
            <v>1</v>
          </cell>
          <cell r="E2285">
            <v>642.62</v>
          </cell>
        </row>
        <row r="2286">
          <cell r="A2286">
            <v>8223</v>
          </cell>
          <cell r="B2286" t="str">
            <v>Consola de personal IP</v>
          </cell>
          <cell r="C2286" t="str">
            <v>u</v>
          </cell>
          <cell r="D2286">
            <v>1</v>
          </cell>
          <cell r="E2286">
            <v>3031.77</v>
          </cell>
        </row>
        <row r="2287">
          <cell r="A2287">
            <v>8224</v>
          </cell>
          <cell r="B2287" t="str">
            <v>Luz indicadora  de habitaciones en pasillo</v>
          </cell>
          <cell r="C2287" t="str">
            <v>u</v>
          </cell>
          <cell r="D2287">
            <v>1</v>
          </cell>
          <cell r="E2287">
            <v>228.39</v>
          </cell>
        </row>
        <row r="2288">
          <cell r="A2288">
            <v>8225</v>
          </cell>
          <cell r="B2288" t="str">
            <v xml:space="preserve"> Estacion llamada simple</v>
          </cell>
          <cell r="C2288" t="str">
            <v>u</v>
          </cell>
          <cell r="D2288">
            <v>1</v>
          </cell>
          <cell r="E2288">
            <v>239.58</v>
          </cell>
        </row>
        <row r="2289">
          <cell r="A2289">
            <v>8226</v>
          </cell>
          <cell r="B2289" t="str">
            <v>Estacion llamada doble</v>
          </cell>
          <cell r="C2289" t="str">
            <v>u</v>
          </cell>
          <cell r="D2289">
            <v>1</v>
          </cell>
          <cell r="E2289">
            <v>447.05</v>
          </cell>
        </row>
        <row r="2290">
          <cell r="A2290">
            <v>8227</v>
          </cell>
          <cell r="B2290" t="str">
            <v xml:space="preserve"> Estacion llamada simple para baño</v>
          </cell>
          <cell r="C2290" t="str">
            <v>u</v>
          </cell>
          <cell r="D2290">
            <v>1</v>
          </cell>
          <cell r="E2290">
            <v>101.26</v>
          </cell>
        </row>
        <row r="2291">
          <cell r="A2291">
            <v>8228</v>
          </cell>
          <cell r="B2291" t="str">
            <v>Botón y cordon de llamada</v>
          </cell>
          <cell r="C2291" t="str">
            <v>u</v>
          </cell>
          <cell r="D2291">
            <v>1</v>
          </cell>
          <cell r="E2291">
            <v>69.819999999999993</v>
          </cell>
        </row>
        <row r="2292">
          <cell r="A2292">
            <v>8229</v>
          </cell>
          <cell r="B2292" t="str">
            <v>Anunciador remoto IP</v>
          </cell>
          <cell r="C2292" t="str">
            <v>u</v>
          </cell>
          <cell r="D2292">
            <v>1</v>
          </cell>
          <cell r="E2292">
            <v>2521.85</v>
          </cell>
        </row>
        <row r="2293">
          <cell r="A2293">
            <v>8230</v>
          </cell>
          <cell r="B2293" t="str">
            <v>Punto para anunciador de remoto</v>
          </cell>
          <cell r="C2293" t="str">
            <v>pto</v>
          </cell>
          <cell r="D2293">
            <v>1</v>
          </cell>
          <cell r="E2293">
            <v>42.65</v>
          </cell>
        </row>
        <row r="2294">
          <cell r="A2294">
            <v>8231</v>
          </cell>
          <cell r="B2294" t="str">
            <v>Servidor de llamada s de enfermera CPU +licencia</v>
          </cell>
          <cell r="C2294" t="str">
            <v>u</v>
          </cell>
          <cell r="D2294">
            <v>1</v>
          </cell>
          <cell r="E2294">
            <v>5560.57</v>
          </cell>
        </row>
        <row r="2295">
          <cell r="A2295">
            <v>8232</v>
          </cell>
          <cell r="B2295" t="str">
            <v>Funda sellada BX 1 1/2"</v>
          </cell>
          <cell r="C2295" t="str">
            <v>m</v>
          </cell>
          <cell r="D2295">
            <v>1</v>
          </cell>
          <cell r="E2295">
            <v>8.65</v>
          </cell>
        </row>
        <row r="2296">
          <cell r="A2296">
            <v>8233</v>
          </cell>
          <cell r="B2296" t="str">
            <v>Switch Core master de 48 puertos</v>
          </cell>
          <cell r="C2296" t="str">
            <v>u</v>
          </cell>
          <cell r="D2296">
            <v>1</v>
          </cell>
          <cell r="E2296">
            <v>67985.66</v>
          </cell>
        </row>
        <row r="2297">
          <cell r="A2297">
            <v>8234</v>
          </cell>
          <cell r="B2297" t="str">
            <v>Reflejo extensiones telefonicas baja</v>
          </cell>
          <cell r="C2297" t="str">
            <v>u</v>
          </cell>
          <cell r="D2297">
            <v>1</v>
          </cell>
          <cell r="E2297">
            <v>161.09</v>
          </cell>
        </row>
        <row r="2298">
          <cell r="A2298">
            <v>8235</v>
          </cell>
          <cell r="B2298" t="str">
            <v>Acometida telefónica baja</v>
          </cell>
          <cell r="C2298" t="str">
            <v>u</v>
          </cell>
          <cell r="D2298">
            <v>1</v>
          </cell>
          <cell r="E2298">
            <v>711.94</v>
          </cell>
        </row>
        <row r="2299">
          <cell r="A2299">
            <v>8236</v>
          </cell>
          <cell r="B2299" t="str">
            <v>Acometida telefonica media</v>
          </cell>
          <cell r="C2299" t="str">
            <v>u</v>
          </cell>
          <cell r="D2299">
            <v>1</v>
          </cell>
          <cell r="E2299">
            <v>891.15</v>
          </cell>
        </row>
        <row r="2300">
          <cell r="A2300">
            <v>8237</v>
          </cell>
          <cell r="B2300" t="str">
            <v>Acometida telefonica alta</v>
          </cell>
          <cell r="C2300" t="str">
            <v>u</v>
          </cell>
          <cell r="D2300">
            <v>1</v>
          </cell>
          <cell r="E2300">
            <v>1015.28</v>
          </cell>
        </row>
        <row r="2301">
          <cell r="A2301">
            <v>8238</v>
          </cell>
          <cell r="B2301" t="str">
            <v>Reflejo extensiones telefonicas media</v>
          </cell>
          <cell r="C2301" t="str">
            <v>u</v>
          </cell>
          <cell r="D2301">
            <v>1</v>
          </cell>
          <cell r="E2301">
            <v>368.64</v>
          </cell>
        </row>
        <row r="2302">
          <cell r="A2302">
            <v>8239</v>
          </cell>
          <cell r="B2302" t="str">
            <v>Reflejo extensiones telefonicas altas</v>
          </cell>
          <cell r="C2302" t="str">
            <v>u</v>
          </cell>
          <cell r="D2302">
            <v>1</v>
          </cell>
          <cell r="E2302">
            <v>423.96</v>
          </cell>
        </row>
        <row r="2303">
          <cell r="A2303">
            <v>8240</v>
          </cell>
          <cell r="B2303" t="str">
            <v>Unidad de control convencional de robo/asalto de 32 zonas con teclado alfanumerico, gabinete bateria y transformador</v>
          </cell>
          <cell r="C2303" t="str">
            <v>u</v>
          </cell>
          <cell r="D2303">
            <v>1</v>
          </cell>
          <cell r="E2303">
            <v>373.6</v>
          </cell>
        </row>
        <row r="2304">
          <cell r="A2304">
            <v>8241</v>
          </cell>
          <cell r="B2304" t="str">
            <v>Unidad de control convencional de robo/asalto de 8 zonas con teclado alfanumerico, gabinete bateria y transformador</v>
          </cell>
          <cell r="C2304" t="str">
            <v>u</v>
          </cell>
          <cell r="D2304">
            <v>1</v>
          </cell>
          <cell r="E2304">
            <v>213.44</v>
          </cell>
        </row>
        <row r="2305">
          <cell r="A2305">
            <v>8242</v>
          </cell>
          <cell r="B2305" t="str">
            <v>Modulo de red ethernet TCP/1P</v>
          </cell>
          <cell r="C2305" t="str">
            <v>u</v>
          </cell>
          <cell r="D2305">
            <v>1</v>
          </cell>
          <cell r="E2305">
            <v>444.17</v>
          </cell>
        </row>
        <row r="2306">
          <cell r="A2306">
            <v>8243</v>
          </cell>
          <cell r="B2306" t="str">
            <v xml:space="preserve">Modulo de expansion 8zonas </v>
          </cell>
          <cell r="C2306" t="str">
            <v>u</v>
          </cell>
          <cell r="D2306">
            <v>1</v>
          </cell>
          <cell r="E2306">
            <v>78.180000000000007</v>
          </cell>
        </row>
        <row r="2307">
          <cell r="A2307">
            <v>8244</v>
          </cell>
          <cell r="B2307" t="str">
            <v>Boton de emergencia con llave de reset</v>
          </cell>
          <cell r="C2307" t="str">
            <v>u</v>
          </cell>
          <cell r="D2307">
            <v>1</v>
          </cell>
          <cell r="E2307">
            <v>23.74</v>
          </cell>
        </row>
        <row r="2308">
          <cell r="A2308">
            <v>8245</v>
          </cell>
          <cell r="B2308" t="str">
            <v>Punto por instalacion de boton de emergencia</v>
          </cell>
          <cell r="C2308" t="str">
            <v>pto</v>
          </cell>
          <cell r="D2308">
            <v>1</v>
          </cell>
          <cell r="E2308">
            <v>83.37</v>
          </cell>
        </row>
        <row r="2309">
          <cell r="A2309">
            <v>8246</v>
          </cell>
          <cell r="B2309" t="str">
            <v>Punto por instalacion y programacion de unidad de control</v>
          </cell>
          <cell r="C2309" t="str">
            <v>pto</v>
          </cell>
          <cell r="D2309">
            <v>1</v>
          </cell>
          <cell r="E2309">
            <v>73.58</v>
          </cell>
        </row>
        <row r="2310">
          <cell r="A2310">
            <v>8247</v>
          </cell>
          <cell r="B2310" t="str">
            <v xml:space="preserve">Camara analoga tipo domo a color  con lente varifocal </v>
          </cell>
          <cell r="C2310" t="str">
            <v>u</v>
          </cell>
          <cell r="D2310">
            <v>1</v>
          </cell>
          <cell r="E2310">
            <v>336.39</v>
          </cell>
        </row>
        <row r="2311">
          <cell r="A2311">
            <v>8248</v>
          </cell>
          <cell r="B2311" t="str">
            <v>Convertidor tipo pasivo UTP/COAXIAL</v>
          </cell>
          <cell r="C2311" t="str">
            <v>u</v>
          </cell>
          <cell r="D2311">
            <v>1</v>
          </cell>
          <cell r="E2311">
            <v>12.45</v>
          </cell>
        </row>
        <row r="2312">
          <cell r="A2312">
            <v>8249</v>
          </cell>
          <cell r="B2312" t="str">
            <v>DVR hibrido 8 canales 2 TB</v>
          </cell>
          <cell r="C2312" t="str">
            <v>u</v>
          </cell>
          <cell r="D2312">
            <v>1</v>
          </cell>
          <cell r="E2312">
            <v>1705.42</v>
          </cell>
        </row>
        <row r="2313">
          <cell r="A2313">
            <v>8250</v>
          </cell>
          <cell r="B2313" t="str">
            <v>Fuente de poder de 8canales 4A</v>
          </cell>
          <cell r="C2313" t="str">
            <v>u</v>
          </cell>
          <cell r="D2313">
            <v>1</v>
          </cell>
          <cell r="E2313">
            <v>188.62</v>
          </cell>
        </row>
        <row r="2314">
          <cell r="A2314">
            <v>8251</v>
          </cell>
          <cell r="B2314" t="str">
            <v>Fuente de poder de 2,5A para cerraduras magneticas</v>
          </cell>
          <cell r="C2314" t="str">
            <v>u</v>
          </cell>
          <cell r="D2314">
            <v>1</v>
          </cell>
          <cell r="E2314">
            <v>132.03</v>
          </cell>
        </row>
        <row r="2315">
          <cell r="A2315">
            <v>8252</v>
          </cell>
          <cell r="B2315" t="str">
            <v>Amplificador de audio estereo dos canales  2 zonas</v>
          </cell>
          <cell r="C2315" t="str">
            <v>u</v>
          </cell>
          <cell r="D2315">
            <v>1</v>
          </cell>
          <cell r="E2315">
            <v>1134.8499999999999</v>
          </cell>
        </row>
        <row r="2316">
          <cell r="A2316">
            <v>8253</v>
          </cell>
          <cell r="B2316" t="str">
            <v>Punto de instalacion de panel de accesos y fuente con tuberia</v>
          </cell>
          <cell r="C2316" t="str">
            <v>u</v>
          </cell>
          <cell r="D2316">
            <v>1</v>
          </cell>
          <cell r="E2316">
            <v>41.16</v>
          </cell>
        </row>
        <row r="2317">
          <cell r="A2317">
            <v>8254</v>
          </cell>
          <cell r="B2317" t="str">
            <v>Convertidor RS422 O RS 485 A TCP/IP</v>
          </cell>
          <cell r="C2317" t="str">
            <v>u</v>
          </cell>
          <cell r="D2317">
            <v>1</v>
          </cell>
          <cell r="E2317">
            <v>382.89</v>
          </cell>
        </row>
        <row r="2318">
          <cell r="A2318">
            <v>8255</v>
          </cell>
          <cell r="B2318" t="str">
            <v>Panel de control de accesos IP para dos lectoras con su fuente de poder de 1,5A</v>
          </cell>
          <cell r="C2318" t="str">
            <v>u</v>
          </cell>
          <cell r="D2318">
            <v>1</v>
          </cell>
          <cell r="E2318">
            <v>1479.34</v>
          </cell>
        </row>
        <row r="2319">
          <cell r="A2319">
            <v>8256</v>
          </cell>
          <cell r="B2319" t="str">
            <v>Software de control de accesos e integracion de video y alarmas</v>
          </cell>
          <cell r="C2319" t="str">
            <v>u</v>
          </cell>
          <cell r="D2319">
            <v>1</v>
          </cell>
          <cell r="E2319">
            <v>2644.53</v>
          </cell>
        </row>
        <row r="2320">
          <cell r="A2320">
            <v>8257</v>
          </cell>
          <cell r="B2320" t="str">
            <v>Teclado remoto adicional tipo LCD para panel de 32 zonas</v>
          </cell>
          <cell r="C2320" t="str">
            <v>u</v>
          </cell>
          <cell r="D2320">
            <v>1</v>
          </cell>
          <cell r="E2320">
            <v>183.07</v>
          </cell>
        </row>
        <row r="2321">
          <cell r="A2321">
            <v>8258</v>
          </cell>
          <cell r="B2321" t="str">
            <v>DVR hibrido 16 canales 4 TB</v>
          </cell>
          <cell r="C2321" t="str">
            <v>u</v>
          </cell>
          <cell r="D2321">
            <v>1</v>
          </cell>
          <cell r="E2321">
            <v>1977.34</v>
          </cell>
        </row>
        <row r="2322">
          <cell r="A2322">
            <v>8259</v>
          </cell>
          <cell r="B2322" t="str">
            <v>Receptor convertidor tipo Rack de 16 CH UTP/COAXIAL</v>
          </cell>
          <cell r="C2322" t="str">
            <v>u</v>
          </cell>
          <cell r="D2322">
            <v>1</v>
          </cell>
          <cell r="E2322">
            <v>397.93</v>
          </cell>
        </row>
        <row r="2323">
          <cell r="A2323">
            <v>8260</v>
          </cell>
          <cell r="B2323" t="str">
            <v>Punto por instalacion y calibracion de camara analoga</v>
          </cell>
          <cell r="C2323" t="str">
            <v>pto</v>
          </cell>
          <cell r="D2323">
            <v>1</v>
          </cell>
          <cell r="E2323">
            <v>133.63999999999999</v>
          </cell>
        </row>
        <row r="2324">
          <cell r="A2324">
            <v>8261</v>
          </cell>
          <cell r="B2324" t="str">
            <v>Camara analoga tipo Bala a color infrarrojo</v>
          </cell>
          <cell r="C2324" t="str">
            <v>u</v>
          </cell>
          <cell r="D2324">
            <v>1</v>
          </cell>
          <cell r="E2324">
            <v>889.38</v>
          </cell>
        </row>
        <row r="2325">
          <cell r="A2325">
            <v>8262</v>
          </cell>
          <cell r="B2325" t="str">
            <v>Punto por instalacion  de sirena blindada</v>
          </cell>
          <cell r="C2325" t="str">
            <v>pto</v>
          </cell>
          <cell r="D2325">
            <v>1</v>
          </cell>
          <cell r="E2325">
            <v>34.1</v>
          </cell>
        </row>
        <row r="2326">
          <cell r="A2326">
            <v>8263</v>
          </cell>
          <cell r="B2326" t="str">
            <v>Punto de reloj en circuito analogo</v>
          </cell>
          <cell r="C2326" t="str">
            <v>pto</v>
          </cell>
          <cell r="D2326">
            <v>1</v>
          </cell>
          <cell r="E2326">
            <v>44.83</v>
          </cell>
        </row>
        <row r="2327">
          <cell r="A2327">
            <v>8264</v>
          </cell>
          <cell r="B2327" t="str">
            <v>Punto por instalacion de estacion de estacion de llamado de enfermeras</v>
          </cell>
          <cell r="C2327" t="str">
            <v>pto</v>
          </cell>
          <cell r="D2327">
            <v>1</v>
          </cell>
          <cell r="E2327">
            <v>143.94</v>
          </cell>
        </row>
        <row r="2328">
          <cell r="A2328">
            <v>8265</v>
          </cell>
          <cell r="B2328" t="str">
            <v>Punto por instalacion de estacion paciente simple y cordon de llamado</v>
          </cell>
          <cell r="C2328" t="str">
            <v>pto</v>
          </cell>
          <cell r="D2328">
            <v>1</v>
          </cell>
          <cell r="E2328">
            <v>97.5</v>
          </cell>
        </row>
        <row r="2329">
          <cell r="A2329">
            <v>8266</v>
          </cell>
          <cell r="B2329" t="str">
            <v>Reloj master</v>
          </cell>
          <cell r="C2329" t="str">
            <v>u</v>
          </cell>
          <cell r="D2329">
            <v>1</v>
          </cell>
          <cell r="E2329">
            <v>2722.39</v>
          </cell>
        </row>
        <row r="2330">
          <cell r="A2330">
            <v>8267</v>
          </cell>
          <cell r="B2330" t="str">
            <v>Fuente para relojes</v>
          </cell>
          <cell r="C2330" t="str">
            <v>u</v>
          </cell>
          <cell r="D2330">
            <v>1</v>
          </cell>
          <cell r="E2330">
            <v>697.51</v>
          </cell>
        </row>
        <row r="2331">
          <cell r="A2331">
            <v>8268</v>
          </cell>
          <cell r="B2331" t="str">
            <v xml:space="preserve">Reloj analogo doble cara </v>
          </cell>
          <cell r="C2331" t="str">
            <v>u</v>
          </cell>
          <cell r="D2331">
            <v>1</v>
          </cell>
          <cell r="E2331">
            <v>362.15</v>
          </cell>
        </row>
        <row r="2332">
          <cell r="A2332">
            <v>8269</v>
          </cell>
          <cell r="B2332" t="str">
            <v>Unidad de control principal</v>
          </cell>
          <cell r="C2332" t="str">
            <v>u</v>
          </cell>
          <cell r="D2332">
            <v>1</v>
          </cell>
          <cell r="E2332">
            <v>1955.98</v>
          </cell>
        </row>
        <row r="2333">
          <cell r="A2333">
            <v>8270</v>
          </cell>
          <cell r="B2333" t="str">
            <v>Estacion de enfermeria</v>
          </cell>
          <cell r="C2333" t="str">
            <v>u</v>
          </cell>
          <cell r="D2333">
            <v>1</v>
          </cell>
          <cell r="E2333">
            <v>1894.83</v>
          </cell>
        </row>
        <row r="2334">
          <cell r="A2334">
            <v>8271</v>
          </cell>
          <cell r="B2334" t="str">
            <v>Estacion de llamada de emergencia para baños</v>
          </cell>
          <cell r="C2334" t="str">
            <v>u</v>
          </cell>
          <cell r="D2334">
            <v>1</v>
          </cell>
          <cell r="E2334">
            <v>140.05000000000001</v>
          </cell>
        </row>
        <row r="2335">
          <cell r="A2335">
            <v>8272</v>
          </cell>
          <cell r="B2335" t="str">
            <v>Punto para detector de movimiento</v>
          </cell>
          <cell r="C2335" t="str">
            <v>pto</v>
          </cell>
          <cell r="D2335">
            <v>1</v>
          </cell>
          <cell r="E2335">
            <v>26.21</v>
          </cell>
        </row>
        <row r="2336">
          <cell r="A2336">
            <v>8273</v>
          </cell>
          <cell r="B2336" t="str">
            <v>Computador con monitor 21" HDMI</v>
          </cell>
          <cell r="C2336" t="str">
            <v>u</v>
          </cell>
          <cell r="D2336">
            <v>1</v>
          </cell>
          <cell r="E2336">
            <v>1651.91</v>
          </cell>
        </row>
        <row r="2337">
          <cell r="A2337">
            <v>8274</v>
          </cell>
          <cell r="B2337" t="str">
            <v>Parlante para cielo falso de 80W 8 OHM</v>
          </cell>
          <cell r="C2337" t="str">
            <v>u</v>
          </cell>
          <cell r="D2337">
            <v>1</v>
          </cell>
          <cell r="E2337">
            <v>153.72</v>
          </cell>
        </row>
        <row r="2338">
          <cell r="A2338">
            <v>8275</v>
          </cell>
          <cell r="B2338" t="str">
            <v>Funda flexible sellada 2"</v>
          </cell>
          <cell r="C2338" t="str">
            <v>m</v>
          </cell>
          <cell r="D2338">
            <v>1</v>
          </cell>
          <cell r="E2338">
            <v>11.18</v>
          </cell>
        </row>
        <row r="2339">
          <cell r="A2339">
            <v>8276</v>
          </cell>
        </row>
        <row r="2342">
          <cell r="B2342" t="str">
            <v>INSTALACIONES MECANICAS Y DE GAS LICUADO</v>
          </cell>
        </row>
        <row r="2343">
          <cell r="A2343">
            <v>9001</v>
          </cell>
          <cell r="B2343" t="str">
            <v>Ascensor montaplatos 1/3HP-06/s-3ø</v>
          </cell>
          <cell r="C2343" t="str">
            <v>u</v>
          </cell>
          <cell r="D2343">
            <v>1</v>
          </cell>
          <cell r="E2343">
            <v>4808.3500000000004</v>
          </cell>
        </row>
        <row r="2344">
          <cell r="A2344">
            <v>9002</v>
          </cell>
          <cell r="B2344" t="str">
            <v>Ascensor de carga</v>
          </cell>
          <cell r="C2344" t="str">
            <v>u</v>
          </cell>
          <cell r="D2344">
            <v>1</v>
          </cell>
          <cell r="E2344">
            <v>89128.79</v>
          </cell>
        </row>
        <row r="2345">
          <cell r="A2345">
            <v>9003</v>
          </cell>
          <cell r="B2345" t="str">
            <v>Ablandador de agua manual acero inoxidable de 5 pies cúbicos de resina</v>
          </cell>
          <cell r="C2345" t="str">
            <v>u</v>
          </cell>
          <cell r="D2345">
            <v>1</v>
          </cell>
        </row>
        <row r="2346">
          <cell r="A2346">
            <v>9004</v>
          </cell>
          <cell r="B2346" t="str">
            <v>Ablandador de agua tipo dúplex de 120.000 granos</v>
          </cell>
          <cell r="C2346" t="str">
            <v>u</v>
          </cell>
          <cell r="D2346">
            <v>1</v>
          </cell>
        </row>
        <row r="2347">
          <cell r="A2347">
            <v>9005</v>
          </cell>
          <cell r="B2347" t="str">
            <v>Ablandador de agua tipo DUPLEX, de 150000 Granos AUTOM</v>
          </cell>
          <cell r="C2347" t="str">
            <v>u</v>
          </cell>
          <cell r="D2347">
            <v>1</v>
          </cell>
        </row>
        <row r="2348">
          <cell r="A2348">
            <v>9006</v>
          </cell>
          <cell r="B2348" t="str">
            <v>Ablandador de Agua y Dosificador de Químicos</v>
          </cell>
          <cell r="C2348" t="str">
            <v>u</v>
          </cell>
          <cell r="D2348">
            <v>1</v>
          </cell>
        </row>
        <row r="2349">
          <cell r="A2349">
            <v>9007</v>
          </cell>
          <cell r="B2349" t="str">
            <v>Abrazadera para manguera de 1/4</v>
          </cell>
          <cell r="C2349" t="str">
            <v>u</v>
          </cell>
          <cell r="D2349">
            <v>1</v>
          </cell>
        </row>
        <row r="2350">
          <cell r="A2350">
            <v>9008</v>
          </cell>
          <cell r="B2350" t="str">
            <v>Acople para manguera GLP de 1/2 x 1/4</v>
          </cell>
          <cell r="C2350" t="str">
            <v>u</v>
          </cell>
          <cell r="D2350">
            <v>1</v>
          </cell>
        </row>
        <row r="2351">
          <cell r="A2351">
            <v>9009</v>
          </cell>
          <cell r="B2351" t="str">
            <v>Aislamiento para tubería de agua helada</v>
          </cell>
          <cell r="C2351" t="str">
            <v>m</v>
          </cell>
          <cell r="D2351">
            <v>1</v>
          </cell>
        </row>
        <row r="2352">
          <cell r="A2352">
            <v>9010</v>
          </cell>
          <cell r="B2352" t="str">
            <v>Aislamiento térmico para tubería ½" con cañuela y aluminio</v>
          </cell>
          <cell r="C2352" t="str">
            <v>m</v>
          </cell>
          <cell r="D2352">
            <v>1</v>
          </cell>
          <cell r="E2352">
            <v>11.8</v>
          </cell>
        </row>
        <row r="2353">
          <cell r="A2353">
            <v>9011</v>
          </cell>
          <cell r="B2353" t="str">
            <v>Aislamiento térmico para tubería ¾" con cañuela y aluminio</v>
          </cell>
          <cell r="C2353" t="str">
            <v>m</v>
          </cell>
          <cell r="D2353">
            <v>1</v>
          </cell>
          <cell r="E2353">
            <v>12.06</v>
          </cell>
        </row>
        <row r="2354">
          <cell r="A2354">
            <v>9012</v>
          </cell>
          <cell r="B2354" t="str">
            <v>Aislamiento térmico para tubería 1" con cañuela y aluminio</v>
          </cell>
          <cell r="C2354" t="str">
            <v>m</v>
          </cell>
          <cell r="D2354">
            <v>1</v>
          </cell>
          <cell r="E2354">
            <v>13.38</v>
          </cell>
        </row>
        <row r="2355">
          <cell r="A2355">
            <v>9013</v>
          </cell>
          <cell r="B2355" t="str">
            <v>Aislamiento térmico para tubería 1¼" con cañuela y aluminio</v>
          </cell>
          <cell r="C2355" t="str">
            <v>m</v>
          </cell>
          <cell r="D2355">
            <v>1</v>
          </cell>
          <cell r="E2355">
            <v>19.079999999999998</v>
          </cell>
        </row>
        <row r="2356">
          <cell r="A2356">
            <v>9014</v>
          </cell>
          <cell r="B2356" t="str">
            <v>Aislamiento térmico para tubería 1½" con cañuela y aluminio</v>
          </cell>
          <cell r="C2356" t="str">
            <v>m</v>
          </cell>
          <cell r="D2356">
            <v>1</v>
          </cell>
          <cell r="E2356">
            <v>21.95</v>
          </cell>
        </row>
        <row r="2357">
          <cell r="A2357">
            <v>9015</v>
          </cell>
          <cell r="B2357" t="str">
            <v>Aislamiento térmico para tubería 2" con cañuela y aluminio</v>
          </cell>
          <cell r="C2357" t="str">
            <v>m</v>
          </cell>
          <cell r="D2357">
            <v>1</v>
          </cell>
          <cell r="E2357">
            <v>23.41</v>
          </cell>
        </row>
        <row r="2358">
          <cell r="A2358">
            <v>9016</v>
          </cell>
          <cell r="B2358" t="str">
            <v>Aislamiento térmico para tubería 2½" con cañuela y aluminio</v>
          </cell>
          <cell r="C2358" t="str">
            <v>m</v>
          </cell>
          <cell r="D2358">
            <v>1</v>
          </cell>
        </row>
        <row r="2359">
          <cell r="A2359">
            <v>9017</v>
          </cell>
          <cell r="B2359" t="str">
            <v>Aislamiento térmico para tubería 3" con cañuela y aluminio</v>
          </cell>
          <cell r="C2359" t="str">
            <v>m</v>
          </cell>
          <cell r="D2359">
            <v>1</v>
          </cell>
        </row>
        <row r="2360">
          <cell r="A2360">
            <v>9018</v>
          </cell>
          <cell r="B2360" t="str">
            <v>Aislamiento térmico para tubería 4" con cañuela y aluminio</v>
          </cell>
          <cell r="C2360" t="str">
            <v>m</v>
          </cell>
          <cell r="D2360">
            <v>1</v>
          </cell>
        </row>
        <row r="2361">
          <cell r="A2361">
            <v>9019</v>
          </cell>
          <cell r="B2361" t="str">
            <v>Aislamiento tubería de 1 1/2" con foil aluminio</v>
          </cell>
          <cell r="C2361" t="str">
            <v>m</v>
          </cell>
          <cell r="D2361">
            <v>1</v>
          </cell>
        </row>
        <row r="2362">
          <cell r="A2362">
            <v>9020</v>
          </cell>
          <cell r="B2362" t="str">
            <v>Aislamiento tubería de 1" con foil aluminio</v>
          </cell>
          <cell r="C2362" t="str">
            <v>m</v>
          </cell>
          <cell r="D2362">
            <v>1</v>
          </cell>
        </row>
        <row r="2363">
          <cell r="A2363">
            <v>9021</v>
          </cell>
          <cell r="B2363" t="str">
            <v>Aislamiento tubería de 2" con foil aluminio</v>
          </cell>
          <cell r="C2363" t="str">
            <v>m</v>
          </cell>
          <cell r="D2363">
            <v>1</v>
          </cell>
        </row>
        <row r="2364">
          <cell r="A2364">
            <v>9022</v>
          </cell>
          <cell r="B2364" t="str">
            <v>Aislamiento tubería de 3" con foil aluminio</v>
          </cell>
          <cell r="C2364" t="str">
            <v>m</v>
          </cell>
          <cell r="D2364">
            <v>1</v>
          </cell>
        </row>
        <row r="2365">
          <cell r="A2365">
            <v>9023</v>
          </cell>
          <cell r="B2365" t="str">
            <v>Aislamiento tubería de 4" con foil aluminio</v>
          </cell>
          <cell r="C2365" t="str">
            <v>m</v>
          </cell>
          <cell r="D2365">
            <v>1</v>
          </cell>
        </row>
        <row r="2366">
          <cell r="A2366">
            <v>9024</v>
          </cell>
          <cell r="B2366" t="str">
            <v>Aislamiento tubería de 6" con foil aluminio</v>
          </cell>
          <cell r="C2366" t="str">
            <v>m</v>
          </cell>
          <cell r="D2366">
            <v>1</v>
          </cell>
        </row>
        <row r="2367">
          <cell r="A2367">
            <v>9025</v>
          </cell>
          <cell r="B2367" t="str">
            <v>Aislamiento tubería de 8" con foil aluminio</v>
          </cell>
          <cell r="C2367" t="str">
            <v>m</v>
          </cell>
          <cell r="D2367">
            <v>1</v>
          </cell>
        </row>
        <row r="2368">
          <cell r="A2368">
            <v>9026</v>
          </cell>
          <cell r="B2368" t="str">
            <v>Alimentación de combustible a caldera</v>
          </cell>
          <cell r="C2368" t="str">
            <v>u</v>
          </cell>
          <cell r="D2368">
            <v>1</v>
          </cell>
        </row>
        <row r="2369">
          <cell r="A2369">
            <v>9027</v>
          </cell>
          <cell r="B2369" t="str">
            <v>Alimentación de combustible a generador</v>
          </cell>
          <cell r="C2369" t="str">
            <v>u</v>
          </cell>
          <cell r="D2369">
            <v>1</v>
          </cell>
        </row>
        <row r="2370">
          <cell r="A2370">
            <v>9028</v>
          </cell>
          <cell r="B2370" t="str">
            <v>Alarma de área 1 gas</v>
          </cell>
          <cell r="C2370" t="str">
            <v>u</v>
          </cell>
          <cell r="D2370">
            <v>1</v>
          </cell>
          <cell r="E2370">
            <v>1099.6099999999999</v>
          </cell>
        </row>
        <row r="2371">
          <cell r="A2371">
            <v>9029</v>
          </cell>
          <cell r="B2371" t="str">
            <v>Alarma de zona tres gases</v>
          </cell>
          <cell r="C2371" t="str">
            <v>u</v>
          </cell>
          <cell r="D2371">
            <v>1</v>
          </cell>
          <cell r="E2371">
            <v>2766.55</v>
          </cell>
        </row>
        <row r="2372">
          <cell r="A2372">
            <v>9030</v>
          </cell>
          <cell r="B2372" t="str">
            <v>Alarma master 10 señales</v>
          </cell>
          <cell r="C2372" t="str">
            <v>u</v>
          </cell>
          <cell r="D2372">
            <v>1</v>
          </cell>
          <cell r="E2372">
            <v>3768.85</v>
          </cell>
        </row>
        <row r="2373">
          <cell r="A2373">
            <v>9031</v>
          </cell>
          <cell r="B2373" t="str">
            <v>Banco de condensado con T.V. Flotador y Termodinámica ¾"</v>
          </cell>
          <cell r="C2373" t="str">
            <v>u</v>
          </cell>
          <cell r="D2373">
            <v>1</v>
          </cell>
        </row>
        <row r="2374">
          <cell r="A2374">
            <v>9032</v>
          </cell>
          <cell r="B2374" t="str">
            <v>Banco de condensado con T.V. termodinámica de 1/2"</v>
          </cell>
          <cell r="C2374" t="str">
            <v>u</v>
          </cell>
          <cell r="D2374">
            <v>1</v>
          </cell>
        </row>
        <row r="2375">
          <cell r="A2375">
            <v>9033</v>
          </cell>
          <cell r="B2375" t="str">
            <v>Banco de condensado con T.V.balde invertido de 3/4"</v>
          </cell>
          <cell r="C2375" t="str">
            <v>u</v>
          </cell>
          <cell r="D2375">
            <v>1</v>
          </cell>
        </row>
        <row r="2376">
          <cell r="A2376">
            <v>9034</v>
          </cell>
          <cell r="B2376" t="str">
            <v>Banco Distribuidor de vapor</v>
          </cell>
          <cell r="C2376" t="str">
            <v>u</v>
          </cell>
          <cell r="D2376">
            <v>1</v>
          </cell>
        </row>
        <row r="2377">
          <cell r="A2377">
            <v>9035</v>
          </cell>
          <cell r="B2377" t="str">
            <v>Banco reductor de presión lavandería</v>
          </cell>
          <cell r="C2377" t="str">
            <v>u</v>
          </cell>
          <cell r="D2377">
            <v>1</v>
          </cell>
        </row>
        <row r="2378">
          <cell r="A2378">
            <v>9036</v>
          </cell>
          <cell r="B2378" t="str">
            <v>Banco reductor de presión para Cocina ¾"</v>
          </cell>
          <cell r="C2378" t="str">
            <v>u</v>
          </cell>
          <cell r="D2378">
            <v>1</v>
          </cell>
        </row>
        <row r="2379">
          <cell r="A2379">
            <v>9037</v>
          </cell>
          <cell r="B2379" t="str">
            <v>Banco reductor de presión para Esterilización ½"</v>
          </cell>
          <cell r="C2379" t="str">
            <v>u</v>
          </cell>
          <cell r="D2379">
            <v>1</v>
          </cell>
        </row>
        <row r="2380">
          <cell r="A2380">
            <v>9038</v>
          </cell>
          <cell r="B2380" t="str">
            <v>Banco reductor de presión para TAC ¾"</v>
          </cell>
          <cell r="C2380" t="str">
            <v>u</v>
          </cell>
          <cell r="D2380">
            <v>1</v>
          </cell>
        </row>
        <row r="2381">
          <cell r="A2381">
            <v>9039</v>
          </cell>
          <cell r="B2381" t="str">
            <v>Banco reductor de presión piscina</v>
          </cell>
          <cell r="C2381" t="str">
            <v>u</v>
          </cell>
          <cell r="D2381">
            <v>1</v>
          </cell>
        </row>
        <row r="2382">
          <cell r="A2382">
            <v>9040</v>
          </cell>
          <cell r="B2382" t="str">
            <v>Banco reductor de presión tanque agua caliente</v>
          </cell>
          <cell r="C2382" t="str">
            <v>u</v>
          </cell>
          <cell r="D2382">
            <v>1</v>
          </cell>
        </row>
        <row r="2383">
          <cell r="A2383">
            <v>9041</v>
          </cell>
          <cell r="B2383" t="str">
            <v>Bomba 3 HP para Diesel 1 1/4 x 1 1/4</v>
          </cell>
          <cell r="C2383" t="str">
            <v>u</v>
          </cell>
          <cell r="D2383">
            <v>1</v>
          </cell>
        </row>
        <row r="2384">
          <cell r="A2384">
            <v>9042</v>
          </cell>
          <cell r="B2384" t="str">
            <v>Bomba de combustible</v>
          </cell>
          <cell r="C2384" t="str">
            <v>u</v>
          </cell>
          <cell r="D2384">
            <v>1</v>
          </cell>
        </row>
        <row r="2385">
          <cell r="A2385">
            <v>9043</v>
          </cell>
          <cell r="B2385" t="str">
            <v>Bomba dosificador de químicos</v>
          </cell>
          <cell r="C2385" t="str">
            <v>u</v>
          </cell>
          <cell r="D2385">
            <v>1</v>
          </cell>
        </row>
        <row r="2386">
          <cell r="A2386">
            <v>9044</v>
          </cell>
          <cell r="B2386" t="str">
            <v>Bomba dosificadora de químicos</v>
          </cell>
          <cell r="C2386" t="str">
            <v>u</v>
          </cell>
          <cell r="D2386">
            <v>1</v>
          </cell>
        </row>
        <row r="2387">
          <cell r="A2387">
            <v>9045</v>
          </cell>
          <cell r="B2387" t="str">
            <v xml:space="preserve">Bomba sistema alimentación </v>
          </cell>
          <cell r="C2387" t="str">
            <v>u</v>
          </cell>
          <cell r="D2387">
            <v>1</v>
          </cell>
        </row>
        <row r="2388">
          <cell r="A2388">
            <v>9046</v>
          </cell>
          <cell r="B2388" t="str">
            <v>Bombas de agua centrifuga 5HP de 2x2  con base</v>
          </cell>
          <cell r="C2388" t="str">
            <v>u</v>
          </cell>
          <cell r="D2388">
            <v>1</v>
          </cell>
        </row>
        <row r="2389">
          <cell r="A2389">
            <v>9047</v>
          </cell>
          <cell r="B2389" t="str">
            <v>Bombas multietapa vertical Evara para agua de caldera de 120 BHP a 125 psi 2x1 1/2 roscables con base</v>
          </cell>
          <cell r="C2389" t="str">
            <v>u</v>
          </cell>
          <cell r="D2389">
            <v>1</v>
          </cell>
        </row>
        <row r="2390">
          <cell r="A2390">
            <v>9048</v>
          </cell>
          <cell r="B2390" t="str">
            <v>Brida 3" HN ASME clase 800</v>
          </cell>
          <cell r="C2390" t="str">
            <v>u</v>
          </cell>
          <cell r="D2390">
            <v>1</v>
          </cell>
        </row>
        <row r="2391">
          <cell r="A2391">
            <v>9049</v>
          </cell>
          <cell r="B2391" t="str">
            <v>Bushing 2" HG (de bomba)</v>
          </cell>
          <cell r="C2391" t="str">
            <v>u</v>
          </cell>
          <cell r="D2391">
            <v>1</v>
          </cell>
        </row>
        <row r="2392">
          <cell r="A2392">
            <v>9050</v>
          </cell>
          <cell r="B2392" t="str">
            <v>Unión Gibault Asimétrica 200mm</v>
          </cell>
          <cell r="C2392" t="str">
            <v>u</v>
          </cell>
          <cell r="D2392">
            <v>1</v>
          </cell>
          <cell r="E2392">
            <v>84.6</v>
          </cell>
        </row>
        <row r="2393">
          <cell r="A2393">
            <v>9051</v>
          </cell>
          <cell r="B2393" t="str">
            <v>Caldera pirotubular Distral de 125 BHP. Con bombas para agua y combustible; y tanque de alimentación de agua con control automático de nivel; tableros  e instalación eléctrica y de control</v>
          </cell>
          <cell r="C2393" t="str">
            <v>u</v>
          </cell>
          <cell r="D2393">
            <v>1</v>
          </cell>
        </row>
        <row r="2394">
          <cell r="A2394">
            <v>9052</v>
          </cell>
          <cell r="B2394" t="str">
            <v>Caldero para generador de agua caliente 25BHP</v>
          </cell>
          <cell r="C2394" t="str">
            <v>u</v>
          </cell>
          <cell r="D2394">
            <v>1</v>
          </cell>
          <cell r="E2394">
            <v>35591.06</v>
          </cell>
        </row>
        <row r="2395">
          <cell r="A2395">
            <v>9053</v>
          </cell>
          <cell r="B2395" t="str">
            <v>Sistema de presion hidroneumatico</v>
          </cell>
          <cell r="C2395" t="str">
            <v>u</v>
          </cell>
          <cell r="D2395">
            <v>1</v>
          </cell>
        </row>
        <row r="2396">
          <cell r="A2396">
            <v>9054</v>
          </cell>
          <cell r="B2396" t="str">
            <v>Motobomba y bomba jocker</v>
          </cell>
          <cell r="C2396" t="str">
            <v>u</v>
          </cell>
          <cell r="D2396">
            <v>1</v>
          </cell>
        </row>
        <row r="2397">
          <cell r="A2397">
            <v>9055</v>
          </cell>
          <cell r="B2397" t="str">
            <v>Caldero para Generación de Vapor 80BHP</v>
          </cell>
          <cell r="C2397" t="str">
            <v>u</v>
          </cell>
          <cell r="D2397">
            <v>1</v>
          </cell>
        </row>
        <row r="2398">
          <cell r="A2398">
            <v>9056</v>
          </cell>
          <cell r="B2398" t="str">
            <v>Chimenea HG %según caldera, longitud 6m, espesor 5mm</v>
          </cell>
          <cell r="C2398" t="str">
            <v>m</v>
          </cell>
          <cell r="D2398">
            <v>1</v>
          </cell>
        </row>
        <row r="2399">
          <cell r="A2399">
            <v>9057</v>
          </cell>
          <cell r="B2399" t="str">
            <v>Chimenea para caldero 3m desarrollo</v>
          </cell>
          <cell r="C2399" t="str">
            <v>m</v>
          </cell>
          <cell r="D2399">
            <v>1</v>
          </cell>
        </row>
        <row r="2400">
          <cell r="A2400">
            <v>9058</v>
          </cell>
          <cell r="B2400" t="str">
            <v>Chimeneas con sus respectivos puntos para análisis de gases</v>
          </cell>
          <cell r="C2400" t="str">
            <v>u</v>
          </cell>
          <cell r="D2400">
            <v>1</v>
          </cell>
        </row>
        <row r="2401">
          <cell r="A2401">
            <v>9059</v>
          </cell>
          <cell r="B2401" t="str">
            <v>Codo 1" hierro negro ced 40  con costura</v>
          </cell>
          <cell r="C2401" t="str">
            <v>u</v>
          </cell>
          <cell r="D2401">
            <v>1</v>
          </cell>
        </row>
        <row r="2402">
          <cell r="A2402">
            <v>9060</v>
          </cell>
          <cell r="B2402" t="str">
            <v>Codo 1 1/4" hierro negro ced 40  con costura</v>
          </cell>
          <cell r="C2402" t="str">
            <v>u</v>
          </cell>
          <cell r="D2402">
            <v>1</v>
          </cell>
        </row>
        <row r="2403">
          <cell r="A2403">
            <v>9061</v>
          </cell>
          <cell r="B2403" t="str">
            <v>Codo 1 1/2"  hierro negro ced 40 con costura</v>
          </cell>
          <cell r="C2403" t="str">
            <v>u</v>
          </cell>
          <cell r="D2403">
            <v>1</v>
          </cell>
        </row>
        <row r="2404">
          <cell r="A2404">
            <v>9062</v>
          </cell>
          <cell r="B2404" t="str">
            <v>Codo 2"  hierro negro ced 40 con costura</v>
          </cell>
          <cell r="C2404" t="str">
            <v>u</v>
          </cell>
          <cell r="D2404">
            <v>1</v>
          </cell>
        </row>
        <row r="2405">
          <cell r="A2405">
            <v>9063</v>
          </cell>
          <cell r="B2405" t="str">
            <v>Codo 3"   hierro negro ced 40 con costura</v>
          </cell>
          <cell r="C2405" t="str">
            <v>u</v>
          </cell>
          <cell r="D2405">
            <v>1</v>
          </cell>
        </row>
        <row r="2406">
          <cell r="A2406">
            <v>9064</v>
          </cell>
          <cell r="B2406" t="str">
            <v>Codo 4"   hierro negro ced 40 con costura</v>
          </cell>
          <cell r="C2406" t="str">
            <v>u</v>
          </cell>
          <cell r="D2406">
            <v>1</v>
          </cell>
        </row>
        <row r="2407">
          <cell r="A2407">
            <v>9065</v>
          </cell>
          <cell r="B2407" t="str">
            <v>Codo 6"  hierro negro ced 40 con costura</v>
          </cell>
          <cell r="C2407" t="str">
            <v>u</v>
          </cell>
          <cell r="D2407">
            <v>1</v>
          </cell>
        </row>
        <row r="2408">
          <cell r="A2408">
            <v>9066</v>
          </cell>
          <cell r="B2408" t="str">
            <v>Codo 1" x 90 similar vitaulic style nº 10</v>
          </cell>
          <cell r="C2408" t="str">
            <v>u</v>
          </cell>
          <cell r="D2408">
            <v>1</v>
          </cell>
        </row>
        <row r="2409">
          <cell r="A2409">
            <v>9067</v>
          </cell>
          <cell r="B2409" t="str">
            <v>Codo 1 1/2" x 90 similar vitaulic style nº 10</v>
          </cell>
          <cell r="C2409" t="str">
            <v>u</v>
          </cell>
          <cell r="D2409">
            <v>1</v>
          </cell>
        </row>
        <row r="2410">
          <cell r="A2410">
            <v>9068</v>
          </cell>
          <cell r="B2410" t="str">
            <v>Codo 2" x 90 similar vitaulic style nº 10</v>
          </cell>
          <cell r="C2410" t="str">
            <v>u</v>
          </cell>
          <cell r="D2410">
            <v>1</v>
          </cell>
        </row>
        <row r="2411">
          <cell r="A2411">
            <v>9069</v>
          </cell>
          <cell r="B2411" t="str">
            <v>codo Ø 2 1/2" x 90  similar vitaulic style nº 10</v>
          </cell>
          <cell r="C2411" t="str">
            <v>u</v>
          </cell>
          <cell r="D2411">
            <v>1</v>
          </cell>
        </row>
        <row r="2412">
          <cell r="A2412">
            <v>9070</v>
          </cell>
          <cell r="B2412" t="str">
            <v>Codo 3" x 90    similar vitaulic style nº 10</v>
          </cell>
          <cell r="C2412" t="str">
            <v>u</v>
          </cell>
          <cell r="D2412">
            <v>1</v>
          </cell>
        </row>
        <row r="2413">
          <cell r="A2413">
            <v>9071</v>
          </cell>
          <cell r="B2413" t="str">
            <v>Codo 4" x 90   similar vitaulic style nº 10</v>
          </cell>
          <cell r="C2413" t="str">
            <v>u</v>
          </cell>
          <cell r="D2413">
            <v>1</v>
          </cell>
        </row>
        <row r="2414">
          <cell r="A2414">
            <v>9072</v>
          </cell>
          <cell r="B2414" t="str">
            <v>Codo 6" x 90 similar vitaulic style nº 10</v>
          </cell>
          <cell r="C2414" t="str">
            <v>u</v>
          </cell>
          <cell r="D2414">
            <v>1</v>
          </cell>
        </row>
        <row r="2415">
          <cell r="A2415">
            <v>9073</v>
          </cell>
          <cell r="B2415" t="str">
            <v xml:space="preserve">Similar vitaulic style nº 75 2 1/2" </v>
          </cell>
          <cell r="C2415" t="str">
            <v>u</v>
          </cell>
          <cell r="D2415">
            <v>1</v>
          </cell>
        </row>
        <row r="2416">
          <cell r="A2416">
            <v>9074</v>
          </cell>
          <cell r="B2416" t="str">
            <v>Similar vitaulic style nº 75 4"</v>
          </cell>
          <cell r="C2416" t="str">
            <v>u</v>
          </cell>
          <cell r="D2416">
            <v>1</v>
          </cell>
        </row>
        <row r="2417">
          <cell r="A2417">
            <v>9075</v>
          </cell>
          <cell r="B2417" t="str">
            <v>Similar vitaulic style nº 75 6"</v>
          </cell>
          <cell r="C2417" t="str">
            <v>u</v>
          </cell>
          <cell r="D2417">
            <v>1</v>
          </cell>
        </row>
        <row r="2418">
          <cell r="A2418">
            <v>9076</v>
          </cell>
          <cell r="B2418" t="str">
            <v>Similar vitaulic style nº 75 8"</v>
          </cell>
          <cell r="C2418" t="str">
            <v>u</v>
          </cell>
          <cell r="D2418">
            <v>1</v>
          </cell>
        </row>
        <row r="2419">
          <cell r="A2419">
            <v>9077</v>
          </cell>
          <cell r="B2419" t="str">
            <v>Similar vitaulic style nº75 3"</v>
          </cell>
          <cell r="C2419" t="str">
            <v>u</v>
          </cell>
          <cell r="D2419">
            <v>1</v>
          </cell>
        </row>
        <row r="2420">
          <cell r="A2420">
            <v>9078</v>
          </cell>
          <cell r="B2420" t="str">
            <v>Pulsador de pánico instalado</v>
          </cell>
          <cell r="C2420" t="str">
            <v>u</v>
          </cell>
          <cell r="D2420">
            <v>1</v>
          </cell>
          <cell r="E2420">
            <v>39.89</v>
          </cell>
        </row>
        <row r="2421">
          <cell r="A2421">
            <v>9079</v>
          </cell>
          <cell r="D2421">
            <v>1</v>
          </cell>
        </row>
        <row r="2422">
          <cell r="A2422">
            <v>9080</v>
          </cell>
          <cell r="D2422">
            <v>1</v>
          </cell>
        </row>
        <row r="2423">
          <cell r="A2423">
            <v>9081</v>
          </cell>
          <cell r="B2423" t="str">
            <v>Codo HN 1/2" ced 40 sin costura</v>
          </cell>
          <cell r="C2423" t="str">
            <v>u</v>
          </cell>
          <cell r="D2423">
            <v>1</v>
          </cell>
        </row>
        <row r="2424">
          <cell r="A2424">
            <v>9082</v>
          </cell>
          <cell r="B2424" t="str">
            <v>Codo HN 3/4" ced 40 sin costura</v>
          </cell>
          <cell r="C2424" t="str">
            <v>u</v>
          </cell>
          <cell r="D2424">
            <v>1</v>
          </cell>
        </row>
        <row r="2425">
          <cell r="A2425">
            <v>9083</v>
          </cell>
          <cell r="B2425" t="str">
            <v xml:space="preserve">Codo HN 1" ced 40 sin costura </v>
          </cell>
          <cell r="C2425" t="str">
            <v>u</v>
          </cell>
          <cell r="D2425">
            <v>1</v>
          </cell>
        </row>
        <row r="2426">
          <cell r="A2426">
            <v>9084</v>
          </cell>
          <cell r="B2426" t="str">
            <v>Codo HN 1 1/4 ced 40 sin costura</v>
          </cell>
          <cell r="C2426" t="str">
            <v>u</v>
          </cell>
          <cell r="D2426">
            <v>1</v>
          </cell>
        </row>
        <row r="2427">
          <cell r="A2427">
            <v>9085</v>
          </cell>
          <cell r="B2427" t="str">
            <v>Codo HN 1 1/2" ced 40 sin costura</v>
          </cell>
          <cell r="C2427" t="str">
            <v>u</v>
          </cell>
          <cell r="D2427">
            <v>1</v>
          </cell>
        </row>
        <row r="2428">
          <cell r="A2428">
            <v>9086</v>
          </cell>
          <cell r="B2428" t="str">
            <v>Codo HN 2" ced 40 sin costura</v>
          </cell>
          <cell r="C2428" t="str">
            <v>u</v>
          </cell>
          <cell r="D2428">
            <v>1</v>
          </cell>
        </row>
        <row r="2429">
          <cell r="A2429">
            <v>9087</v>
          </cell>
          <cell r="B2429" t="str">
            <v xml:space="preserve">Codo HN 2 1/2" ced 40 sin costura </v>
          </cell>
          <cell r="C2429" t="str">
            <v>u</v>
          </cell>
          <cell r="D2429">
            <v>1</v>
          </cell>
        </row>
        <row r="2430">
          <cell r="A2430">
            <v>9088</v>
          </cell>
          <cell r="B2430" t="str">
            <v>Codo HN  3" ced 40 sin costura</v>
          </cell>
          <cell r="C2430" t="str">
            <v>u</v>
          </cell>
          <cell r="D2430">
            <v>1</v>
          </cell>
        </row>
        <row r="2431">
          <cell r="A2431">
            <v>9089</v>
          </cell>
          <cell r="B2431" t="str">
            <v>Distribuidor de vapor diámetro 0.5m x 2.0m aislado y trampa de condensado con bypass</v>
          </cell>
          <cell r="C2431" t="str">
            <v>u</v>
          </cell>
          <cell r="D2431">
            <v>1</v>
          </cell>
        </row>
        <row r="2432">
          <cell r="A2432">
            <v>9090</v>
          </cell>
          <cell r="B2432" t="str">
            <v>Distribuidor de Vapor y ACCESORIOS</v>
          </cell>
          <cell r="C2432" t="str">
            <v>u</v>
          </cell>
          <cell r="D2432">
            <v>1</v>
          </cell>
        </row>
        <row r="2433">
          <cell r="A2433">
            <v>9091</v>
          </cell>
          <cell r="B2433" t="str">
            <v xml:space="preserve">Distribuidor para GLP de HN diámetro 0.3m x 0.7m </v>
          </cell>
          <cell r="C2433" t="str">
            <v>u</v>
          </cell>
          <cell r="D2433">
            <v>1</v>
          </cell>
        </row>
        <row r="2434">
          <cell r="A2434">
            <v>9092</v>
          </cell>
          <cell r="B2434" t="str">
            <v>Distribuidor para vapor: Tubería acero negro Diam 8” Cedula 40.</v>
          </cell>
          <cell r="C2434" t="str">
            <v>u</v>
          </cell>
          <cell r="D2434">
            <v>1</v>
          </cell>
        </row>
        <row r="2435">
          <cell r="A2435">
            <v>9093</v>
          </cell>
          <cell r="B2435" t="str">
            <v>Dosificador de químicos, incluido bomba</v>
          </cell>
          <cell r="C2435" t="str">
            <v>u</v>
          </cell>
          <cell r="D2435">
            <v>1</v>
          </cell>
        </row>
        <row r="2436">
          <cell r="A2436">
            <v>9094</v>
          </cell>
          <cell r="B2436" t="str">
            <v>Drenaje condensado trampa flotador; diam 2"</v>
          </cell>
          <cell r="C2436" t="str">
            <v>u</v>
          </cell>
          <cell r="D2436">
            <v>1</v>
          </cell>
        </row>
        <row r="2437">
          <cell r="A2437">
            <v>9095</v>
          </cell>
          <cell r="B2437" t="str">
            <v>Drenaje condensado trampa termodinámica, diam ½"</v>
          </cell>
          <cell r="C2437" t="str">
            <v>u</v>
          </cell>
          <cell r="D2437">
            <v>1</v>
          </cell>
        </row>
        <row r="2438">
          <cell r="A2438">
            <v>9096</v>
          </cell>
          <cell r="B2438" t="str">
            <v xml:space="preserve">Estación Reductora de Presión Dietética, diam 1½" </v>
          </cell>
          <cell r="C2438" t="str">
            <v>u</v>
          </cell>
          <cell r="D2438">
            <v>1</v>
          </cell>
        </row>
        <row r="2439">
          <cell r="A2439">
            <v>9097</v>
          </cell>
          <cell r="B2439" t="str">
            <v xml:space="preserve">Estación Reductora de Presión Esterilización, diam 1½" </v>
          </cell>
          <cell r="C2439" t="str">
            <v>u</v>
          </cell>
          <cell r="D2439">
            <v>1</v>
          </cell>
        </row>
        <row r="2440">
          <cell r="A2440">
            <v>9098</v>
          </cell>
          <cell r="B2440" t="str">
            <v xml:space="preserve">Estación Reductora de Presión TAC diam 2" </v>
          </cell>
          <cell r="C2440" t="str">
            <v>u</v>
          </cell>
          <cell r="D2440">
            <v>1</v>
          </cell>
        </row>
        <row r="2441">
          <cell r="A2441">
            <v>9099</v>
          </cell>
          <cell r="B2441" t="str">
            <v>Filtro de combustible de 1 1/4"</v>
          </cell>
          <cell r="C2441" t="str">
            <v>u</v>
          </cell>
          <cell r="D2441">
            <v>1</v>
          </cell>
        </row>
        <row r="2442">
          <cell r="A2442">
            <v>9100</v>
          </cell>
          <cell r="B2442" t="str">
            <v>Filtro de combustible de 1/2"</v>
          </cell>
          <cell r="C2442" t="str">
            <v>u</v>
          </cell>
          <cell r="D2442">
            <v>1</v>
          </cell>
        </row>
        <row r="2443">
          <cell r="A2443">
            <v>9101</v>
          </cell>
          <cell r="B2443" t="str">
            <v>Filtro para agua tipo Y 2" HN roscable</v>
          </cell>
          <cell r="C2443" t="str">
            <v>u</v>
          </cell>
          <cell r="D2443">
            <v>1</v>
          </cell>
        </row>
        <row r="2444">
          <cell r="A2444">
            <v>9102</v>
          </cell>
          <cell r="B2444" t="str">
            <v>Filtro para solenoide tipo Y 1" HN roscable</v>
          </cell>
          <cell r="C2444" t="str">
            <v>u</v>
          </cell>
          <cell r="D2444">
            <v>1</v>
          </cell>
        </row>
        <row r="2445">
          <cell r="A2445">
            <v>9103</v>
          </cell>
          <cell r="B2445" t="str">
            <v>Filtro para vapor 1 1/4"</v>
          </cell>
          <cell r="C2445" t="str">
            <v>u</v>
          </cell>
          <cell r="D2445">
            <v>1</v>
          </cell>
        </row>
        <row r="2446">
          <cell r="A2446">
            <v>9104</v>
          </cell>
          <cell r="B2446" t="str">
            <v>Filtro para vapor 1¼"</v>
          </cell>
          <cell r="C2446" t="str">
            <v>u</v>
          </cell>
          <cell r="D2446">
            <v>1</v>
          </cell>
        </row>
        <row r="2447">
          <cell r="A2447">
            <v>9105</v>
          </cell>
          <cell r="B2447" t="str">
            <v>Filtro tipo Y, bronce, 3/4", 150 psi</v>
          </cell>
          <cell r="C2447" t="str">
            <v>u</v>
          </cell>
          <cell r="D2447">
            <v>1</v>
          </cell>
        </row>
        <row r="2448">
          <cell r="A2448">
            <v>9106</v>
          </cell>
          <cell r="B2448" t="str">
            <v>Flow switch Sensor de flujo</v>
          </cell>
          <cell r="C2448" t="str">
            <v>u</v>
          </cell>
          <cell r="D2448">
            <v>1</v>
          </cell>
        </row>
        <row r="2449">
          <cell r="A2449">
            <v>9107</v>
          </cell>
          <cell r="B2449" t="str">
            <v>Gas inerte (CO2), para realización de prueba de hermeticidad.</v>
          </cell>
          <cell r="C2449" t="str">
            <v>bot.</v>
          </cell>
          <cell r="D2449">
            <v>1</v>
          </cell>
        </row>
        <row r="2450">
          <cell r="A2450">
            <v>9108</v>
          </cell>
          <cell r="B2450" t="str">
            <v>Junta bridada HN, para soldar, 1 1/4", c/pernos y empaques.</v>
          </cell>
          <cell r="C2450" t="str">
            <v>u</v>
          </cell>
          <cell r="D2450">
            <v>1</v>
          </cell>
        </row>
        <row r="2451">
          <cell r="A2451">
            <v>9109</v>
          </cell>
          <cell r="B2451" t="str">
            <v>Junta bridada HN, para soldar, 3/4", c/pernos y empaques.</v>
          </cell>
          <cell r="C2451" t="str">
            <v>u</v>
          </cell>
          <cell r="D2451">
            <v>1</v>
          </cell>
        </row>
        <row r="2452">
          <cell r="A2452">
            <v>9110</v>
          </cell>
          <cell r="B2452" t="str">
            <v>Junta de dilatación térmica ½"x12"</v>
          </cell>
          <cell r="C2452" t="str">
            <v>u</v>
          </cell>
          <cell r="D2452">
            <v>1</v>
          </cell>
        </row>
        <row r="2453">
          <cell r="A2453">
            <v>9111</v>
          </cell>
          <cell r="B2453" t="str">
            <v>Junta de dilatación térmica 1"x12"</v>
          </cell>
          <cell r="C2453" t="str">
            <v>u</v>
          </cell>
          <cell r="D2453">
            <v>1</v>
          </cell>
        </row>
        <row r="2454">
          <cell r="A2454">
            <v>9112</v>
          </cell>
          <cell r="B2454" t="str">
            <v>Junta de dilatación térmica 1¼"x12"</v>
          </cell>
          <cell r="C2454" t="str">
            <v>u</v>
          </cell>
          <cell r="D2454">
            <v>1</v>
          </cell>
        </row>
        <row r="2455">
          <cell r="A2455">
            <v>9113</v>
          </cell>
          <cell r="B2455" t="str">
            <v xml:space="preserve">Junta de expansión 3" 300psi </v>
          </cell>
          <cell r="C2455" t="str">
            <v>u</v>
          </cell>
          <cell r="D2455">
            <v>1</v>
          </cell>
        </row>
        <row r="2456">
          <cell r="A2456">
            <v>9114</v>
          </cell>
          <cell r="B2456" t="str">
            <v>Junta de expansión para vapor ½"</v>
          </cell>
          <cell r="C2456" t="str">
            <v>u</v>
          </cell>
          <cell r="D2456">
            <v>1</v>
          </cell>
        </row>
        <row r="2457">
          <cell r="A2457">
            <v>9115</v>
          </cell>
          <cell r="B2457" t="str">
            <v>Junta de expansión para vapor ¾"</v>
          </cell>
          <cell r="C2457" t="str">
            <v>u</v>
          </cell>
          <cell r="D2457">
            <v>1</v>
          </cell>
        </row>
        <row r="2458">
          <cell r="A2458">
            <v>9116</v>
          </cell>
          <cell r="B2458" t="str">
            <v>Junta de expansión para vapor 1"</v>
          </cell>
          <cell r="C2458" t="str">
            <v>u</v>
          </cell>
          <cell r="D2458">
            <v>1</v>
          </cell>
        </row>
        <row r="2459">
          <cell r="A2459">
            <v>9117</v>
          </cell>
          <cell r="B2459" t="str">
            <v>Junta de expansión para vapor 2"</v>
          </cell>
          <cell r="C2459" t="str">
            <v>u</v>
          </cell>
          <cell r="D2459">
            <v>1</v>
          </cell>
        </row>
        <row r="2460">
          <cell r="A2460">
            <v>9118</v>
          </cell>
          <cell r="B2460" t="str">
            <v>Junta de expansión para vapor de 1 1/2'</v>
          </cell>
          <cell r="C2460" t="str">
            <v>u</v>
          </cell>
          <cell r="D2460">
            <v>1</v>
          </cell>
        </row>
        <row r="2461">
          <cell r="A2461">
            <v>9119</v>
          </cell>
          <cell r="B2461" t="str">
            <v>Junta de expansión para vapor de 1 1/4"</v>
          </cell>
          <cell r="C2461" t="str">
            <v>u</v>
          </cell>
          <cell r="D2461">
            <v>1</v>
          </cell>
        </row>
        <row r="2462">
          <cell r="A2462">
            <v>9120</v>
          </cell>
          <cell r="B2462" t="str">
            <v>Junta de expansión para vapor de 1/4'</v>
          </cell>
          <cell r="C2462" t="str">
            <v>u</v>
          </cell>
          <cell r="D2462">
            <v>1</v>
          </cell>
        </row>
        <row r="2463">
          <cell r="A2463">
            <v>9121</v>
          </cell>
          <cell r="B2463" t="str">
            <v>Lana de vidrio 1" espesor</v>
          </cell>
          <cell r="C2463" t="str">
            <v>u</v>
          </cell>
          <cell r="D2463">
            <v>1</v>
          </cell>
        </row>
        <row r="2464">
          <cell r="A2464">
            <v>9122</v>
          </cell>
          <cell r="B2464" t="str">
            <v xml:space="preserve">Lavadora de ropa capacidad 100 libras </v>
          </cell>
          <cell r="C2464" t="str">
            <v>u</v>
          </cell>
          <cell r="D2464">
            <v>1</v>
          </cell>
        </row>
        <row r="2465">
          <cell r="A2465">
            <v>9123</v>
          </cell>
          <cell r="B2465" t="str">
            <v>Manguera 1/4 para GLP</v>
          </cell>
          <cell r="C2465" t="str">
            <v xml:space="preserve">m </v>
          </cell>
          <cell r="D2465">
            <v>1</v>
          </cell>
        </row>
        <row r="2466">
          <cell r="A2466">
            <v>9124</v>
          </cell>
          <cell r="B2466" t="str">
            <v>Manguera de alta presión, 1 1/4" x 80 cm, a/fijos 1", c/adaptadores</v>
          </cell>
          <cell r="C2466" t="str">
            <v>u</v>
          </cell>
          <cell r="D2466">
            <v>1</v>
          </cell>
        </row>
        <row r="2467">
          <cell r="A2467">
            <v>9125</v>
          </cell>
          <cell r="B2467" t="str">
            <v>Manguera de alta presión, 3/4" x 60 cm, a/fijos 3/4", c/adaptadores</v>
          </cell>
          <cell r="C2467" t="str">
            <v>u</v>
          </cell>
          <cell r="D2467">
            <v>1</v>
          </cell>
        </row>
        <row r="2468">
          <cell r="A2468">
            <v>9126</v>
          </cell>
          <cell r="C2468" t="str">
            <v xml:space="preserve">m </v>
          </cell>
          <cell r="D2468">
            <v>1</v>
          </cell>
        </row>
        <row r="2469">
          <cell r="A2469">
            <v>9127</v>
          </cell>
          <cell r="B2469" t="str">
            <v>Manómetro agua 0-100 psi 1/4 npt con acoples a 2"</v>
          </cell>
          <cell r="C2469" t="str">
            <v>u</v>
          </cell>
          <cell r="D2469">
            <v>1</v>
          </cell>
        </row>
        <row r="2470">
          <cell r="A2470">
            <v>9128</v>
          </cell>
          <cell r="B2470" t="str">
            <v>Manómetro con glicerina, acero inoxidable, toma 1/4" 0-60 " WC</v>
          </cell>
          <cell r="C2470" t="str">
            <v>u</v>
          </cell>
          <cell r="D2470">
            <v>1</v>
          </cell>
        </row>
        <row r="2471">
          <cell r="A2471">
            <v>9129</v>
          </cell>
          <cell r="B2471" t="str">
            <v>Manómetro de 0 a 200 psig de diámetro 3.5"</v>
          </cell>
          <cell r="C2471" t="str">
            <v>u</v>
          </cell>
          <cell r="D2471">
            <v>1</v>
          </cell>
        </row>
        <row r="2472">
          <cell r="A2472">
            <v>9130</v>
          </cell>
          <cell r="B2472" t="str">
            <v>Manómetro GLP 0-100 psi 1/4 npt con acoples</v>
          </cell>
          <cell r="C2472" t="str">
            <v>u</v>
          </cell>
          <cell r="D2472">
            <v>1</v>
          </cell>
        </row>
        <row r="2473">
          <cell r="A2473">
            <v>9131</v>
          </cell>
          <cell r="B2473" t="str">
            <v>Manómetro para combustible 0-10 1/4 npt</v>
          </cell>
          <cell r="C2473" t="str">
            <v>u</v>
          </cell>
          <cell r="D2473">
            <v>1</v>
          </cell>
        </row>
        <row r="2474">
          <cell r="A2474">
            <v>9132</v>
          </cell>
          <cell r="B2474" t="str">
            <v>Matriz de cobre de 3/8"</v>
          </cell>
          <cell r="C2474" t="str">
            <v xml:space="preserve">m </v>
          </cell>
          <cell r="D2474">
            <v>1</v>
          </cell>
        </row>
        <row r="2475">
          <cell r="A2475">
            <v>9133</v>
          </cell>
          <cell r="B2475" t="str">
            <v>Medidor de combustible</v>
          </cell>
          <cell r="C2475" t="str">
            <v>u</v>
          </cell>
          <cell r="D2475">
            <v>1</v>
          </cell>
        </row>
        <row r="2476">
          <cell r="A2476">
            <v>9134</v>
          </cell>
          <cell r="B2476" t="str">
            <v>Módulo de Agua de Alimentación  G5T de 5 HP</v>
          </cell>
          <cell r="C2476" t="str">
            <v>u</v>
          </cell>
          <cell r="D2476">
            <v>1</v>
          </cell>
        </row>
        <row r="2477">
          <cell r="A2477">
            <v>9135</v>
          </cell>
          <cell r="B2477" t="str">
            <v>Módulo de Transferencia de combustible desde el tanque de recepcion al tanque de uso diario</v>
          </cell>
          <cell r="C2477" t="str">
            <v>u</v>
          </cell>
          <cell r="D2477">
            <v>1</v>
          </cell>
        </row>
        <row r="2478">
          <cell r="A2478">
            <v>9136</v>
          </cell>
          <cell r="B2478" t="str">
            <v>Montaje Controles y Varios</v>
          </cell>
          <cell r="C2478" t="str">
            <v>u</v>
          </cell>
          <cell r="D2478">
            <v>1</v>
          </cell>
        </row>
        <row r="2479">
          <cell r="A2479">
            <v>9137</v>
          </cell>
          <cell r="B2479" t="str">
            <v>Panel Eléctrico TD para distribución de fuerza a 440/220/3/60</v>
          </cell>
          <cell r="C2479" t="str">
            <v>u</v>
          </cell>
          <cell r="D2479">
            <v>1</v>
          </cell>
        </row>
        <row r="2480">
          <cell r="A2480">
            <v>9138</v>
          </cell>
          <cell r="B2480" t="str">
            <v>Panel eléctrico TD para distribución de fuerza calderos</v>
          </cell>
          <cell r="C2480" t="str">
            <v>u</v>
          </cell>
          <cell r="D2480">
            <v>1</v>
          </cell>
        </row>
        <row r="2481">
          <cell r="A2481">
            <v>9139</v>
          </cell>
          <cell r="B2481" t="str">
            <v xml:space="preserve">Perno HN 5/8 </v>
          </cell>
          <cell r="C2481" t="str">
            <v>u</v>
          </cell>
          <cell r="D2481">
            <v>1</v>
          </cell>
        </row>
        <row r="2482">
          <cell r="A2482">
            <v>9140</v>
          </cell>
          <cell r="B2482" t="str">
            <v>Pintura esmalte alquídico, color amarillo ocre.</v>
          </cell>
          <cell r="C2482" t="str">
            <v>gal</v>
          </cell>
          <cell r="D2482">
            <v>1</v>
          </cell>
        </row>
        <row r="2483">
          <cell r="A2483">
            <v>9141</v>
          </cell>
          <cell r="B2483" t="str">
            <v>Pintura fondo anticorrosivo.</v>
          </cell>
          <cell r="C2483" t="str">
            <v>gal</v>
          </cell>
          <cell r="D2483">
            <v>1</v>
          </cell>
        </row>
        <row r="2484">
          <cell r="A2484">
            <v>9142</v>
          </cell>
          <cell r="B2484" t="str">
            <v>Plancha aluminio 0,4mm</v>
          </cell>
          <cell r="C2484" t="str">
            <v>u</v>
          </cell>
          <cell r="D2484">
            <v>1</v>
          </cell>
        </row>
        <row r="2485">
          <cell r="A2485">
            <v>9143</v>
          </cell>
          <cell r="B2485" t="str">
            <v>Presostato honnywell para agua 1/4   0-100psi</v>
          </cell>
          <cell r="C2485" t="str">
            <v>u</v>
          </cell>
          <cell r="D2485">
            <v>1</v>
          </cell>
        </row>
        <row r="2486">
          <cell r="A2486">
            <v>9144</v>
          </cell>
          <cell r="B2486" t="str">
            <v>Reducción 2 ½" x 1½"   similar vitaulic style nº 50</v>
          </cell>
          <cell r="C2486" t="str">
            <v>u</v>
          </cell>
          <cell r="D2486">
            <v>1</v>
          </cell>
        </row>
        <row r="2487">
          <cell r="A2487">
            <v>9145</v>
          </cell>
          <cell r="B2487" t="str">
            <v>Reducción 2 ½" x 1½"  hierro negro ced 40 con costura</v>
          </cell>
          <cell r="C2487" t="str">
            <v>u</v>
          </cell>
          <cell r="D2487">
            <v>1</v>
          </cell>
        </row>
        <row r="2488">
          <cell r="A2488">
            <v>9146</v>
          </cell>
          <cell r="B2488" t="str">
            <v>Reducción  8" x 4"  hierro negro ced 40 con costura</v>
          </cell>
          <cell r="C2488" t="str">
            <v>u</v>
          </cell>
          <cell r="D2488">
            <v>1</v>
          </cell>
        </row>
        <row r="2489">
          <cell r="A2489">
            <v>9147</v>
          </cell>
          <cell r="B2489" t="str">
            <v>Reducción  8" x 6"  hierro negro ced 40 con costura</v>
          </cell>
          <cell r="C2489" t="str">
            <v>u</v>
          </cell>
          <cell r="D2489">
            <v>1</v>
          </cell>
        </row>
        <row r="2490">
          <cell r="A2490">
            <v>9148</v>
          </cell>
          <cell r="B2490" t="str">
            <v xml:space="preserve">Reducción 1 1/4" x 1" </v>
          </cell>
          <cell r="C2490" t="str">
            <v>u</v>
          </cell>
          <cell r="D2490">
            <v>1</v>
          </cell>
        </row>
        <row r="2491">
          <cell r="A2491">
            <v>9149</v>
          </cell>
          <cell r="B2491" t="str">
            <v>Reducción 1 1/4" x 1" hierro negro ced 40 con costura</v>
          </cell>
          <cell r="C2491" t="str">
            <v>u</v>
          </cell>
          <cell r="D2491">
            <v>1</v>
          </cell>
        </row>
        <row r="2492">
          <cell r="A2492">
            <v>9150</v>
          </cell>
          <cell r="B2492" t="str">
            <v xml:space="preserve">Reducción 2" x 1 1/2" </v>
          </cell>
          <cell r="C2492" t="str">
            <v>u</v>
          </cell>
          <cell r="D2492">
            <v>1</v>
          </cell>
        </row>
        <row r="2493">
          <cell r="A2493">
            <v>9151</v>
          </cell>
          <cell r="B2493" t="str">
            <v>Reducción 2" x 1 1/2"  hierro negro ced 40 con costura</v>
          </cell>
          <cell r="C2493" t="str">
            <v>u</v>
          </cell>
          <cell r="D2493">
            <v>1</v>
          </cell>
        </row>
        <row r="2494">
          <cell r="A2494">
            <v>9152</v>
          </cell>
          <cell r="B2494" t="str">
            <v xml:space="preserve">Reducción 2" x 1" </v>
          </cell>
          <cell r="C2494" t="str">
            <v>u</v>
          </cell>
          <cell r="D2494">
            <v>1</v>
          </cell>
        </row>
        <row r="2495">
          <cell r="A2495">
            <v>9153</v>
          </cell>
          <cell r="B2495" t="str">
            <v>Reducción 2" x 1"  hierro negro ced 40 con costura</v>
          </cell>
          <cell r="C2495" t="str">
            <v>u</v>
          </cell>
          <cell r="D2495">
            <v>1</v>
          </cell>
        </row>
        <row r="2496">
          <cell r="A2496">
            <v>9154</v>
          </cell>
          <cell r="B2496" t="str">
            <v xml:space="preserve">Reducción 3" x 2 1/2"  hierro negro ced 40 con costura </v>
          </cell>
          <cell r="C2496" t="str">
            <v>u</v>
          </cell>
          <cell r="D2496">
            <v>1</v>
          </cell>
        </row>
        <row r="2497">
          <cell r="A2497">
            <v>9155</v>
          </cell>
          <cell r="B2497" t="str">
            <v>Reducción 3" x 2 1/2"  similar vitaulic style nº 50</v>
          </cell>
          <cell r="C2497" t="str">
            <v>u</v>
          </cell>
          <cell r="D2497">
            <v>1</v>
          </cell>
        </row>
        <row r="2498">
          <cell r="A2498">
            <v>9156</v>
          </cell>
          <cell r="B2498" t="str">
            <v>Reducción 3" x 2"   hierro negro ced 40 con costura</v>
          </cell>
          <cell r="C2498" t="str">
            <v>u</v>
          </cell>
          <cell r="D2498">
            <v>1</v>
          </cell>
        </row>
        <row r="2499">
          <cell r="A2499">
            <v>9157</v>
          </cell>
          <cell r="B2499" t="str">
            <v>Reducción 3" x 2"   similar vitaulic style nº 50</v>
          </cell>
          <cell r="C2499" t="str">
            <v>u</v>
          </cell>
          <cell r="D2499">
            <v>1</v>
          </cell>
        </row>
        <row r="2500">
          <cell r="A2500">
            <v>9158</v>
          </cell>
          <cell r="B2500" t="str">
            <v>Reducción 4" x 2"  hierro negro ced 40 con costura</v>
          </cell>
          <cell r="C2500" t="str">
            <v>u</v>
          </cell>
          <cell r="D2500">
            <v>1</v>
          </cell>
        </row>
        <row r="2501">
          <cell r="A2501">
            <v>9159</v>
          </cell>
          <cell r="B2501" t="str">
            <v>Reducción 4" x 2"  similar vitaulic style nº 50</v>
          </cell>
          <cell r="C2501" t="str">
            <v>u</v>
          </cell>
          <cell r="D2501">
            <v>1</v>
          </cell>
        </row>
        <row r="2502">
          <cell r="A2502">
            <v>9160</v>
          </cell>
          <cell r="B2502" t="str">
            <v>Reducción 4" x 3"  hierro negro ced 40 con costura</v>
          </cell>
          <cell r="C2502" t="str">
            <v>u</v>
          </cell>
          <cell r="D2502">
            <v>1</v>
          </cell>
        </row>
        <row r="2503">
          <cell r="A2503">
            <v>9161</v>
          </cell>
          <cell r="B2503" t="str">
            <v>Reducción 4" x 3"  similar vitaulic style nº 50</v>
          </cell>
          <cell r="C2503" t="str">
            <v>u</v>
          </cell>
          <cell r="D2503">
            <v>1</v>
          </cell>
        </row>
        <row r="2504">
          <cell r="A2504">
            <v>9162</v>
          </cell>
          <cell r="B2504" t="str">
            <v>Reducción 6" x 2"  hierro negro ced 40 con costura</v>
          </cell>
          <cell r="C2504" t="str">
            <v>u</v>
          </cell>
          <cell r="D2504">
            <v>1</v>
          </cell>
        </row>
        <row r="2505">
          <cell r="A2505">
            <v>9163</v>
          </cell>
          <cell r="B2505" t="str">
            <v>Reducción 6" x 2"  similar vitaulic style nº 50</v>
          </cell>
          <cell r="C2505" t="str">
            <v>u</v>
          </cell>
          <cell r="D2505">
            <v>1</v>
          </cell>
        </row>
        <row r="2506">
          <cell r="A2506">
            <v>9164</v>
          </cell>
          <cell r="B2506" t="str">
            <v>Reducción 6" x 2½"  hierro negro ced 40 con costura</v>
          </cell>
          <cell r="C2506" t="str">
            <v>u</v>
          </cell>
          <cell r="D2506">
            <v>1</v>
          </cell>
        </row>
        <row r="2507">
          <cell r="A2507">
            <v>9165</v>
          </cell>
          <cell r="B2507" t="str">
            <v>Reducción 6" x 2½"  similar vitaulic style nº 50</v>
          </cell>
          <cell r="C2507" t="str">
            <v>u</v>
          </cell>
          <cell r="D2507">
            <v>1</v>
          </cell>
        </row>
        <row r="2508">
          <cell r="A2508">
            <v>9166</v>
          </cell>
          <cell r="B2508" t="str">
            <v>Reducción 6" x 3"   similar vitaulic style nº 50</v>
          </cell>
          <cell r="C2508" t="str">
            <v>u</v>
          </cell>
          <cell r="D2508">
            <v>1</v>
          </cell>
        </row>
        <row r="2509">
          <cell r="A2509">
            <v>9167</v>
          </cell>
          <cell r="B2509" t="str">
            <v>Reducción 6" x 3"  hierro negro ced 40 con costura</v>
          </cell>
          <cell r="C2509" t="str">
            <v>u</v>
          </cell>
          <cell r="D2509">
            <v>1</v>
          </cell>
        </row>
        <row r="2510">
          <cell r="A2510">
            <v>9168</v>
          </cell>
          <cell r="B2510" t="str">
            <v>Reducción 6" x 4"   hierro negro ced 40 con costura</v>
          </cell>
          <cell r="C2510" t="str">
            <v>u</v>
          </cell>
          <cell r="D2510">
            <v>1</v>
          </cell>
        </row>
        <row r="2511">
          <cell r="A2511">
            <v>9169</v>
          </cell>
          <cell r="B2511" t="str">
            <v>Reducción 6" x 4"   similar vitaulic style nº 50</v>
          </cell>
          <cell r="C2511" t="str">
            <v>u</v>
          </cell>
          <cell r="D2511">
            <v>1</v>
          </cell>
        </row>
        <row r="2512">
          <cell r="A2512">
            <v>9170</v>
          </cell>
          <cell r="B2512" t="str">
            <v>Reducción 8" x 4"   similar vitaulic style nº 50</v>
          </cell>
          <cell r="C2512" t="str">
            <v>u</v>
          </cell>
          <cell r="D2512">
            <v>1</v>
          </cell>
        </row>
        <row r="2513">
          <cell r="A2513">
            <v>9171</v>
          </cell>
          <cell r="B2513" t="str">
            <v>Reducción 8" x 6"   similar vitaulic style nº 50</v>
          </cell>
          <cell r="C2513" t="str">
            <v>u</v>
          </cell>
          <cell r="D2513">
            <v>1</v>
          </cell>
        </row>
        <row r="2514">
          <cell r="A2514">
            <v>9172</v>
          </cell>
          <cell r="B2514" t="str">
            <v xml:space="preserve">Reducción bushing HN  2x1 1/4 </v>
          </cell>
          <cell r="C2514" t="str">
            <v>u</v>
          </cell>
          <cell r="D2514">
            <v>1</v>
          </cell>
        </row>
        <row r="2515">
          <cell r="A2515">
            <v>9173</v>
          </cell>
          <cell r="B2515" t="str">
            <v>Reducción de 2 1/2" a 1  1/2"</v>
          </cell>
          <cell r="C2515" t="str">
            <v>u</v>
          </cell>
          <cell r="D2515">
            <v>1</v>
          </cell>
        </row>
        <row r="2516">
          <cell r="A2516">
            <v>9174</v>
          </cell>
          <cell r="B2516" t="str">
            <v>Reducción de 4" a 2  1/2"</v>
          </cell>
          <cell r="C2516" t="str">
            <v>u</v>
          </cell>
          <cell r="D2516">
            <v>1</v>
          </cell>
        </row>
        <row r="2517">
          <cell r="A2517">
            <v>9175</v>
          </cell>
          <cell r="B2517" t="str">
            <v>Reducción de 4" a 3"</v>
          </cell>
          <cell r="C2517" t="str">
            <v>u</v>
          </cell>
          <cell r="D2517">
            <v>1</v>
          </cell>
        </row>
        <row r="2518">
          <cell r="A2518">
            <v>9176</v>
          </cell>
          <cell r="B2518" t="str">
            <v>Reducción de campana HN 1 1/2 a 1 1/4 ced 40</v>
          </cell>
          <cell r="C2518" t="str">
            <v>u</v>
          </cell>
          <cell r="D2518">
            <v>1</v>
          </cell>
        </row>
        <row r="2519">
          <cell r="A2519">
            <v>9177</v>
          </cell>
          <cell r="B2519" t="str">
            <v xml:space="preserve">Reducción de campana HN 1 a 3/4 soldable </v>
          </cell>
          <cell r="C2519" t="str">
            <v>u</v>
          </cell>
          <cell r="D2519">
            <v>1</v>
          </cell>
        </row>
        <row r="2520">
          <cell r="A2520">
            <v>9178</v>
          </cell>
          <cell r="B2520" t="str">
            <v>Regulador de 1º etapa</v>
          </cell>
          <cell r="C2520" t="str">
            <v>u</v>
          </cell>
          <cell r="D2520">
            <v>1</v>
          </cell>
        </row>
        <row r="2521">
          <cell r="A2521">
            <v>9179</v>
          </cell>
          <cell r="B2521" t="str">
            <v>Regulador de 2º etapa</v>
          </cell>
          <cell r="C2521" t="str">
            <v>u</v>
          </cell>
          <cell r="D2521">
            <v>1</v>
          </cell>
        </row>
        <row r="2522">
          <cell r="A2522">
            <v>9180</v>
          </cell>
          <cell r="B2522" t="str">
            <v>Secadora a Vapor de ropa</v>
          </cell>
          <cell r="C2522" t="str">
            <v>u</v>
          </cell>
          <cell r="D2522">
            <v>1</v>
          </cell>
        </row>
        <row r="2523">
          <cell r="A2523">
            <v>9181</v>
          </cell>
          <cell r="B2523" t="str">
            <v>Sensor de flujo diámetro 6"</v>
          </cell>
          <cell r="C2523" t="str">
            <v>u</v>
          </cell>
          <cell r="D2523">
            <v>1</v>
          </cell>
          <cell r="E2523">
            <v>690.97</v>
          </cell>
        </row>
        <row r="2524">
          <cell r="A2524">
            <v>9182</v>
          </cell>
          <cell r="B2524" t="str">
            <v>Señales de seguridad contra incendios, 30 x 40 cm.</v>
          </cell>
          <cell r="C2524" t="str">
            <v>u</v>
          </cell>
          <cell r="D2524">
            <v>1</v>
          </cell>
        </row>
        <row r="2525">
          <cell r="A2525">
            <v>9183</v>
          </cell>
          <cell r="B2525" t="str">
            <v>Sistema de presión constante (500 galones)</v>
          </cell>
          <cell r="C2525" t="str">
            <v>u</v>
          </cell>
          <cell r="D2525">
            <v>1</v>
          </cell>
        </row>
        <row r="2526">
          <cell r="A2526">
            <v>9184</v>
          </cell>
          <cell r="B2526" t="str">
            <v>Tanque 45 kg GLP</v>
          </cell>
          <cell r="C2526" t="str">
            <v>u</v>
          </cell>
          <cell r="D2526">
            <v>1</v>
          </cell>
          <cell r="E2526">
            <v>219.75</v>
          </cell>
        </row>
        <row r="2527">
          <cell r="A2527">
            <v>9185</v>
          </cell>
          <cell r="B2527" t="str">
            <v>Tanque 15 kg GLP</v>
          </cell>
          <cell r="C2527" t="str">
            <v>u</v>
          </cell>
          <cell r="D2527">
            <v>1</v>
          </cell>
          <cell r="E2527">
            <v>75.45</v>
          </cell>
        </row>
        <row r="2528">
          <cell r="A2528">
            <v>9186</v>
          </cell>
          <cell r="B2528" t="str">
            <v>Tanque de Agua de Alimentación para funcionamiento triplex de 250 gal. Con sus respectivos controles de nivel y temp.</v>
          </cell>
          <cell r="C2528" t="str">
            <v>u</v>
          </cell>
          <cell r="D2528">
            <v>1</v>
          </cell>
          <cell r="E2528">
            <v>4449.17</v>
          </cell>
        </row>
        <row r="2529">
          <cell r="A2529">
            <v>9187</v>
          </cell>
          <cell r="B2529" t="str">
            <v>Tanque de combustible  diario en acero 4mm 80galones</v>
          </cell>
          <cell r="C2529" t="str">
            <v>u</v>
          </cell>
          <cell r="D2529">
            <v>1</v>
          </cell>
          <cell r="E2529">
            <v>1658.91</v>
          </cell>
        </row>
        <row r="2530">
          <cell r="A2530">
            <v>9188</v>
          </cell>
          <cell r="B2530" t="str">
            <v>Tanque de combustible quincenal de 750 gal</v>
          </cell>
          <cell r="C2530" t="str">
            <v>u</v>
          </cell>
          <cell r="D2530">
            <v>1</v>
          </cell>
          <cell r="E2530">
            <v>2178.13</v>
          </cell>
        </row>
        <row r="2531">
          <cell r="A2531">
            <v>9189</v>
          </cell>
          <cell r="B2531" t="str">
            <v>Tanque de Condensado 210 Gal</v>
          </cell>
          <cell r="C2531" t="str">
            <v>u</v>
          </cell>
          <cell r="D2531">
            <v>1</v>
          </cell>
        </row>
        <row r="2532">
          <cell r="A2532">
            <v>9190</v>
          </cell>
          <cell r="B2532" t="str">
            <v>Tanque de presión de agua 150 gal</v>
          </cell>
          <cell r="C2532" t="str">
            <v>u</v>
          </cell>
          <cell r="D2532">
            <v>1</v>
          </cell>
        </row>
        <row r="2533">
          <cell r="A2533">
            <v>9191</v>
          </cell>
          <cell r="B2533" t="str">
            <v xml:space="preserve">Tanque de purgas 300 hp; Termómetro, conexiones. </v>
          </cell>
          <cell r="C2533" t="str">
            <v>u</v>
          </cell>
          <cell r="D2533">
            <v>1</v>
          </cell>
        </row>
        <row r="2534">
          <cell r="A2534">
            <v>9192</v>
          </cell>
          <cell r="B2534" t="str">
            <v>Tanque de purgas BLOW OFF con silenciador y enfriador</v>
          </cell>
          <cell r="C2534" t="str">
            <v>u</v>
          </cell>
          <cell r="D2534">
            <v>1</v>
          </cell>
        </row>
        <row r="2535">
          <cell r="A2535">
            <v>9193</v>
          </cell>
          <cell r="B2535" t="str">
            <v>Tanque de Uso Diario 300 Glns. Diesel Norma API 650</v>
          </cell>
          <cell r="C2535" t="str">
            <v>u</v>
          </cell>
          <cell r="D2535">
            <v>1</v>
          </cell>
        </row>
        <row r="2536">
          <cell r="A2536">
            <v>9194</v>
          </cell>
          <cell r="B2536" t="str">
            <v>Tanque HN diámetro 1m x1,5m (para purgas) con tubo de desfogue para vapor de 6m de alto y salida de fondo para condensado</v>
          </cell>
          <cell r="C2536" t="str">
            <v>u</v>
          </cell>
          <cell r="D2536">
            <v>1</v>
          </cell>
        </row>
        <row r="2537">
          <cell r="A2537">
            <v>9195</v>
          </cell>
          <cell r="B2537" t="str">
            <v>Tanque para combustible HN diámetro 1m x 2m altura con control de nivel automático (tipo electrodo) y manhold para limpieza</v>
          </cell>
          <cell r="C2537" t="str">
            <v>u</v>
          </cell>
          <cell r="D2537">
            <v>1</v>
          </cell>
        </row>
        <row r="2538">
          <cell r="A2538">
            <v>9196</v>
          </cell>
          <cell r="B2538" t="str">
            <v>Tee  1" hierro negro ced 40 con costura</v>
          </cell>
          <cell r="C2538" t="str">
            <v>u</v>
          </cell>
          <cell r="D2538">
            <v>1</v>
          </cell>
        </row>
        <row r="2539">
          <cell r="A2539">
            <v>9197</v>
          </cell>
          <cell r="B2539" t="str">
            <v>Tee  1 1/4" hierro negro ced 40 con costura</v>
          </cell>
          <cell r="C2539" t="str">
            <v>u</v>
          </cell>
          <cell r="D2539">
            <v>1</v>
          </cell>
        </row>
        <row r="2540">
          <cell r="A2540">
            <v>9198</v>
          </cell>
          <cell r="B2540" t="str">
            <v>Tee  1 1/2" hierro negro ced 40 con costura</v>
          </cell>
          <cell r="C2540" t="str">
            <v>u</v>
          </cell>
          <cell r="D2540">
            <v>1</v>
          </cell>
        </row>
        <row r="2541">
          <cell r="A2541">
            <v>9199</v>
          </cell>
          <cell r="B2541" t="str">
            <v>Tee  2" hierro negro ced 40 con costura</v>
          </cell>
          <cell r="C2541" t="str">
            <v>u</v>
          </cell>
          <cell r="D2541">
            <v>1</v>
          </cell>
        </row>
        <row r="2542">
          <cell r="A2542">
            <v>9200</v>
          </cell>
          <cell r="B2542" t="str">
            <v>Tee  2 1/2" hierro negro ced 40 con costura</v>
          </cell>
          <cell r="C2542" t="str">
            <v>u</v>
          </cell>
          <cell r="D2542">
            <v>1</v>
          </cell>
        </row>
        <row r="2543">
          <cell r="A2543">
            <v>9201</v>
          </cell>
          <cell r="B2543" t="str">
            <v>Tee  3" hierro negro ced 40 con costura</v>
          </cell>
          <cell r="C2543" t="str">
            <v>u</v>
          </cell>
          <cell r="D2543">
            <v>1</v>
          </cell>
        </row>
        <row r="2544">
          <cell r="A2544">
            <v>9202</v>
          </cell>
          <cell r="B2544" t="str">
            <v>Tee  4" hierro negro ced 40 con costura</v>
          </cell>
          <cell r="C2544" t="str">
            <v>u</v>
          </cell>
          <cell r="D2544">
            <v>1</v>
          </cell>
        </row>
        <row r="2545">
          <cell r="A2545">
            <v>9203</v>
          </cell>
          <cell r="B2545" t="str">
            <v>Tee  6" hierro negro ced 40 con costura</v>
          </cell>
          <cell r="C2545" t="str">
            <v>u</v>
          </cell>
          <cell r="D2545">
            <v>1</v>
          </cell>
        </row>
        <row r="2546">
          <cell r="A2546">
            <v>9204</v>
          </cell>
          <cell r="B2546" t="str">
            <v>Tee  8" hierro negro ced 40 con costura</v>
          </cell>
          <cell r="C2546" t="str">
            <v>u</v>
          </cell>
          <cell r="D2546">
            <v>1</v>
          </cell>
        </row>
        <row r="2547">
          <cell r="A2547">
            <v>9205</v>
          </cell>
          <cell r="B2547" t="str">
            <v>Tee  1" similar vitaulic style nº 20</v>
          </cell>
          <cell r="C2547" t="str">
            <v>u</v>
          </cell>
          <cell r="D2547">
            <v>1</v>
          </cell>
        </row>
        <row r="2548">
          <cell r="A2548">
            <v>9206</v>
          </cell>
          <cell r="B2548" t="str">
            <v>Tee  1 1/4" similar vitaulic style nº 20</v>
          </cell>
          <cell r="C2548" t="str">
            <v>u</v>
          </cell>
          <cell r="D2548">
            <v>1</v>
          </cell>
        </row>
        <row r="2549">
          <cell r="A2549">
            <v>9207</v>
          </cell>
          <cell r="B2549" t="str">
            <v>Tee  1 1/2" similar vitaulic style nº 20</v>
          </cell>
          <cell r="C2549" t="str">
            <v>u</v>
          </cell>
          <cell r="D2549">
            <v>1</v>
          </cell>
        </row>
        <row r="2550">
          <cell r="A2550">
            <v>9208</v>
          </cell>
          <cell r="B2550" t="str">
            <v>Tee  2" similar vitaulic style nº 20</v>
          </cell>
          <cell r="C2550" t="str">
            <v>u</v>
          </cell>
          <cell r="D2550">
            <v>1</v>
          </cell>
        </row>
        <row r="2551">
          <cell r="A2551">
            <v>9209</v>
          </cell>
          <cell r="B2551" t="str">
            <v>Tee 2 1/2" similar vitaulic style nº 20</v>
          </cell>
          <cell r="C2551" t="str">
            <v>u</v>
          </cell>
          <cell r="D2551">
            <v>1</v>
          </cell>
        </row>
        <row r="2552">
          <cell r="A2552">
            <v>9210</v>
          </cell>
          <cell r="B2552" t="str">
            <v xml:space="preserve">Tee 3"  similar vitaulic style nº 20 </v>
          </cell>
          <cell r="C2552" t="str">
            <v>u</v>
          </cell>
          <cell r="D2552">
            <v>1</v>
          </cell>
        </row>
        <row r="2553">
          <cell r="A2553">
            <v>9211</v>
          </cell>
          <cell r="B2553" t="str">
            <v>Tee 4"   similar vitaulic style nº 20</v>
          </cell>
          <cell r="C2553" t="str">
            <v>u</v>
          </cell>
          <cell r="D2553">
            <v>1</v>
          </cell>
        </row>
        <row r="2554">
          <cell r="A2554">
            <v>9212</v>
          </cell>
          <cell r="B2554" t="str">
            <v>Tee 6"   similar vitaulic style nº 20</v>
          </cell>
          <cell r="C2554" t="str">
            <v>u</v>
          </cell>
          <cell r="D2554">
            <v>1</v>
          </cell>
        </row>
        <row r="2555">
          <cell r="A2555">
            <v>9213</v>
          </cell>
          <cell r="B2555" t="str">
            <v>Tee 8"   similar vitaulic style nº 20</v>
          </cell>
          <cell r="C2555" t="str">
            <v>u</v>
          </cell>
          <cell r="D2555">
            <v>1</v>
          </cell>
        </row>
        <row r="2556">
          <cell r="A2556">
            <v>9214</v>
          </cell>
          <cell r="B2556" t="str">
            <v>Tee reducida HN, cédula 40, 1 1/4"x 1 1/4" x 3/4", para soldar</v>
          </cell>
          <cell r="C2556" t="str">
            <v>u</v>
          </cell>
          <cell r="D2556">
            <v>1</v>
          </cell>
        </row>
        <row r="2557">
          <cell r="A2557">
            <v>9215</v>
          </cell>
          <cell r="B2557" t="str">
            <v>Suministro e instalación de tomas para CO2</v>
          </cell>
          <cell r="C2557" t="str">
            <v>u</v>
          </cell>
          <cell r="D2557">
            <v>1</v>
          </cell>
          <cell r="E2557">
            <v>425.32</v>
          </cell>
        </row>
        <row r="2558">
          <cell r="A2558">
            <v>9216</v>
          </cell>
          <cell r="B2558" t="str">
            <v>Suministro e instalación de válvula en línea de 1/2"</v>
          </cell>
          <cell r="C2558" t="str">
            <v>u</v>
          </cell>
          <cell r="D2558">
            <v>1</v>
          </cell>
          <cell r="E2558">
            <v>214.6</v>
          </cell>
        </row>
        <row r="2559">
          <cell r="A2559">
            <v>9217</v>
          </cell>
          <cell r="B2559" t="str">
            <v>Toma de evacuacion</v>
          </cell>
          <cell r="C2559" t="str">
            <v>u</v>
          </cell>
          <cell r="D2559">
            <v>1</v>
          </cell>
          <cell r="E2559">
            <v>119.18</v>
          </cell>
        </row>
        <row r="2560">
          <cell r="A2560">
            <v>9218</v>
          </cell>
          <cell r="B2560" t="str">
            <v>Termostato para vapor con acople para 1"</v>
          </cell>
          <cell r="C2560" t="str">
            <v>u</v>
          </cell>
          <cell r="D2560">
            <v>1</v>
          </cell>
        </row>
        <row r="2561">
          <cell r="A2561">
            <v>9219</v>
          </cell>
          <cell r="B2561" t="str">
            <v>Trampa de Vapor  1/2"</v>
          </cell>
          <cell r="C2561" t="str">
            <v>u</v>
          </cell>
          <cell r="D2561">
            <v>1</v>
          </cell>
        </row>
        <row r="2562">
          <cell r="A2562">
            <v>9220</v>
          </cell>
          <cell r="B2562" t="str">
            <v>Trampa de Vapor  3/4"</v>
          </cell>
          <cell r="C2562" t="str">
            <v>u</v>
          </cell>
          <cell r="D2562">
            <v>1</v>
          </cell>
        </row>
        <row r="2563">
          <cell r="A2563">
            <v>9221</v>
          </cell>
          <cell r="B2563" t="str">
            <v>TUBERIA DE ACERO NEGRO  1/8" ASTM A 53  con costura</v>
          </cell>
          <cell r="C2563" t="str">
            <v>m</v>
          </cell>
          <cell r="D2563">
            <v>1</v>
          </cell>
        </row>
        <row r="2564">
          <cell r="A2564">
            <v>9222</v>
          </cell>
          <cell r="B2564" t="str">
            <v>TUBERIA DE ACERO NEGRO 1/4"  ASTM A 53 1/4" con costura</v>
          </cell>
          <cell r="C2564" t="str">
            <v>m</v>
          </cell>
          <cell r="D2564">
            <v>1</v>
          </cell>
        </row>
        <row r="2565">
          <cell r="A2565">
            <v>9223</v>
          </cell>
          <cell r="B2565" t="str">
            <v>TUBERIA DE ACERO NEGRO 3/8" ASTM A 53 con costura</v>
          </cell>
          <cell r="C2565" t="str">
            <v>m</v>
          </cell>
          <cell r="D2565">
            <v>1</v>
          </cell>
        </row>
        <row r="2566">
          <cell r="A2566">
            <v>9224</v>
          </cell>
          <cell r="B2566" t="str">
            <v>TUBERIA DE ACERO NEGRO 1/2" ASTM A 53 con costura</v>
          </cell>
          <cell r="C2566" t="str">
            <v>m</v>
          </cell>
          <cell r="D2566">
            <v>1</v>
          </cell>
        </row>
        <row r="2567">
          <cell r="A2567">
            <v>9225</v>
          </cell>
          <cell r="B2567" t="str">
            <v>TUBERIA DE ACERO NEGRO 3/4"  ASTM A 53 con costura</v>
          </cell>
          <cell r="C2567" t="str">
            <v>m</v>
          </cell>
          <cell r="D2567">
            <v>1</v>
          </cell>
        </row>
        <row r="2568">
          <cell r="A2568">
            <v>9226</v>
          </cell>
          <cell r="B2568" t="str">
            <v>TUBERIA DE ACERO NEGRO 1" ASTM A 53 con costura</v>
          </cell>
          <cell r="C2568" t="str">
            <v>m</v>
          </cell>
          <cell r="D2568">
            <v>1</v>
          </cell>
        </row>
        <row r="2569">
          <cell r="A2569">
            <v>9227</v>
          </cell>
          <cell r="B2569" t="str">
            <v>TUBERIA DE ACERO NEGRO 1 1/4" ASTM A 53 con costura</v>
          </cell>
          <cell r="C2569" t="str">
            <v>m</v>
          </cell>
          <cell r="D2569">
            <v>1</v>
          </cell>
        </row>
        <row r="2570">
          <cell r="A2570">
            <v>9228</v>
          </cell>
          <cell r="B2570" t="str">
            <v>TUBERIA DE ACERO NEGRO 1 1/2" ASTM A 53 con costura</v>
          </cell>
          <cell r="C2570" t="str">
            <v>m</v>
          </cell>
          <cell r="D2570">
            <v>1</v>
          </cell>
        </row>
        <row r="2571">
          <cell r="A2571">
            <v>9229</v>
          </cell>
          <cell r="B2571" t="str">
            <v>TUBERIA DE ACERO NEGRO 2" ASTM A 53 con costura</v>
          </cell>
          <cell r="C2571" t="str">
            <v>m</v>
          </cell>
          <cell r="D2571">
            <v>1</v>
          </cell>
        </row>
        <row r="2572">
          <cell r="A2572">
            <v>9230</v>
          </cell>
          <cell r="B2572" t="str">
            <v>TUBERIA DE ACERO NEGRO 2 1/2" ASTM A 53 con costura</v>
          </cell>
          <cell r="C2572" t="str">
            <v>m</v>
          </cell>
          <cell r="D2572">
            <v>1</v>
          </cell>
        </row>
        <row r="2573">
          <cell r="A2573">
            <v>9231</v>
          </cell>
          <cell r="B2573" t="str">
            <v>TUBERIA DE ACERO NEGRO 3" ASTM A 53 con costura</v>
          </cell>
          <cell r="C2573" t="str">
            <v>m</v>
          </cell>
          <cell r="D2573">
            <v>1</v>
          </cell>
        </row>
        <row r="2574">
          <cell r="A2574">
            <v>9232</v>
          </cell>
          <cell r="B2574" t="str">
            <v>TUBERIA DE ACERO NEGRO 4" ASTM A 53 con costura</v>
          </cell>
          <cell r="C2574" t="str">
            <v>m</v>
          </cell>
          <cell r="D2574">
            <v>1</v>
          </cell>
          <cell r="E2574">
            <v>53.67</v>
          </cell>
        </row>
        <row r="2575">
          <cell r="A2575">
            <v>9233</v>
          </cell>
          <cell r="B2575" t="str">
            <v>TUBERIA DE ACERO NEGRO 5" ASTM A 53 con costura</v>
          </cell>
          <cell r="C2575" t="str">
            <v>m</v>
          </cell>
          <cell r="D2575">
            <v>1</v>
          </cell>
        </row>
        <row r="2576">
          <cell r="A2576">
            <v>9234</v>
          </cell>
          <cell r="B2576" t="str">
            <v>TUBERIA DE ACERO NEGRO 6"  ASTM A 53 con costura</v>
          </cell>
          <cell r="C2576" t="str">
            <v>m</v>
          </cell>
          <cell r="D2576">
            <v>1</v>
          </cell>
        </row>
        <row r="2577">
          <cell r="A2577">
            <v>9235</v>
          </cell>
          <cell r="B2577" t="str">
            <v>TUBERIA DE ACERO NEGRO  1/8" ASTM A 53  sin costura</v>
          </cell>
          <cell r="C2577" t="str">
            <v>m</v>
          </cell>
          <cell r="D2577">
            <v>1</v>
          </cell>
        </row>
        <row r="2578">
          <cell r="A2578">
            <v>9236</v>
          </cell>
          <cell r="B2578" t="str">
            <v>TUBERIA DE ACERO NEGRO 1/4"  ASTM A 53 1/4" sin costura</v>
          </cell>
          <cell r="C2578" t="str">
            <v>m</v>
          </cell>
          <cell r="D2578">
            <v>1</v>
          </cell>
        </row>
        <row r="2579">
          <cell r="A2579">
            <v>9237</v>
          </cell>
          <cell r="B2579" t="str">
            <v>TUBERIA DE ACERO NEGRO 3/8" ASTM A 53 sin costura</v>
          </cell>
          <cell r="C2579" t="str">
            <v>m</v>
          </cell>
          <cell r="D2579">
            <v>1</v>
          </cell>
        </row>
        <row r="2580">
          <cell r="A2580">
            <v>9238</v>
          </cell>
          <cell r="B2580" t="str">
            <v>TUBERIA DE ACERO NEGRO 1/2" ASTM A 53 sin costura</v>
          </cell>
          <cell r="C2580" t="str">
            <v>m</v>
          </cell>
          <cell r="D2580">
            <v>1</v>
          </cell>
        </row>
        <row r="2581">
          <cell r="A2581">
            <v>9239</v>
          </cell>
          <cell r="B2581" t="str">
            <v>TUBERIA DE ACERO NEGRO 3/4"  ASTM A 53 sin costura</v>
          </cell>
          <cell r="C2581" t="str">
            <v>m</v>
          </cell>
          <cell r="D2581">
            <v>1</v>
          </cell>
        </row>
        <row r="2582">
          <cell r="A2582">
            <v>9240</v>
          </cell>
          <cell r="B2582" t="str">
            <v>TUBERIA DE ACERO NEGRO 1" ASTM A 53 sin costura</v>
          </cell>
          <cell r="C2582" t="str">
            <v>m</v>
          </cell>
          <cell r="D2582">
            <v>1</v>
          </cell>
        </row>
        <row r="2583">
          <cell r="A2583">
            <v>9241</v>
          </cell>
          <cell r="B2583" t="str">
            <v>TUBERIA DE ACERO NEGRO 1 1/4" ASTM A 53 sin costura</v>
          </cell>
          <cell r="C2583" t="str">
            <v>m</v>
          </cell>
          <cell r="D2583">
            <v>1</v>
          </cell>
        </row>
        <row r="2584">
          <cell r="A2584">
            <v>9242</v>
          </cell>
          <cell r="B2584" t="str">
            <v>TUBERIA DE ACERO NEGRO 1 1/2" ASTM A 53 sin costura</v>
          </cell>
          <cell r="C2584" t="str">
            <v>m</v>
          </cell>
          <cell r="D2584">
            <v>1</v>
          </cell>
        </row>
        <row r="2585">
          <cell r="A2585">
            <v>9243</v>
          </cell>
          <cell r="B2585" t="str">
            <v>TUBERIA DE ACERO NEGRO 2" ASTM A 53 sin costura</v>
          </cell>
          <cell r="C2585" t="str">
            <v>m</v>
          </cell>
          <cell r="D2585">
            <v>1</v>
          </cell>
        </row>
        <row r="2586">
          <cell r="A2586">
            <v>9244</v>
          </cell>
          <cell r="B2586" t="str">
            <v>TUBERIA DE ACERO NEGRO 2 1/2" ASTM A 53 sin costura</v>
          </cell>
          <cell r="C2586" t="str">
            <v>m</v>
          </cell>
          <cell r="D2586">
            <v>1</v>
          </cell>
        </row>
        <row r="2587">
          <cell r="A2587">
            <v>9245</v>
          </cell>
          <cell r="B2587" t="str">
            <v>TUBERIA DE ACERO NEGRO 3" ASTM A 53 sin costura</v>
          </cell>
          <cell r="C2587" t="str">
            <v>m</v>
          </cell>
          <cell r="D2587">
            <v>1</v>
          </cell>
        </row>
        <row r="2588">
          <cell r="A2588">
            <v>9246</v>
          </cell>
          <cell r="B2588" t="str">
            <v>TUBERIA DE ACERO NEGRO 4" ASTM A 53 sin costura</v>
          </cell>
          <cell r="C2588" t="str">
            <v>m</v>
          </cell>
          <cell r="D2588">
            <v>1</v>
          </cell>
        </row>
        <row r="2589">
          <cell r="A2589">
            <v>9247</v>
          </cell>
          <cell r="B2589" t="str">
            <v>TUBERIA DE ACERO NEGRO 5" ASTM A 53 sin costura</v>
          </cell>
          <cell r="C2589" t="str">
            <v>m</v>
          </cell>
          <cell r="D2589">
            <v>1</v>
          </cell>
        </row>
        <row r="2590">
          <cell r="A2590">
            <v>9248</v>
          </cell>
          <cell r="B2590" t="str">
            <v>TUBERIA DE ACERO NEGRO 6"  ASTM A 53 sin costura</v>
          </cell>
          <cell r="C2590" t="str">
            <v>m</v>
          </cell>
          <cell r="D2590">
            <v>1</v>
          </cell>
        </row>
        <row r="2591">
          <cell r="A2591">
            <v>9249</v>
          </cell>
          <cell r="B2591" t="str">
            <v>TUBERIA DE ACERO INOXIDABLE 1/8"</v>
          </cell>
          <cell r="C2591" t="str">
            <v>m</v>
          </cell>
          <cell r="D2591">
            <v>1</v>
          </cell>
        </row>
        <row r="2592">
          <cell r="A2592">
            <v>9250</v>
          </cell>
          <cell r="B2592" t="str">
            <v>TUBERIA DE ACERO INOXIDABLE 1/4"</v>
          </cell>
          <cell r="C2592" t="str">
            <v>m</v>
          </cell>
          <cell r="D2592">
            <v>1</v>
          </cell>
        </row>
        <row r="2593">
          <cell r="A2593">
            <v>9251</v>
          </cell>
          <cell r="B2593" t="str">
            <v>TUBERIA DE ACERO INOXIDABLE 3/8"</v>
          </cell>
          <cell r="C2593" t="str">
            <v>m</v>
          </cell>
          <cell r="D2593">
            <v>1</v>
          </cell>
        </row>
        <row r="2594">
          <cell r="A2594">
            <v>9252</v>
          </cell>
          <cell r="B2594" t="str">
            <v>TUBERIA DE ACERO INOXIDABLE 1/2"</v>
          </cell>
          <cell r="C2594" t="str">
            <v>m</v>
          </cell>
          <cell r="D2594">
            <v>1</v>
          </cell>
        </row>
        <row r="2595">
          <cell r="A2595">
            <v>9253</v>
          </cell>
          <cell r="B2595" t="str">
            <v>TUBERIA DE ACERO INOXIDABLE 3/4"</v>
          </cell>
          <cell r="C2595" t="str">
            <v>m</v>
          </cell>
          <cell r="D2595">
            <v>1</v>
          </cell>
        </row>
        <row r="2596">
          <cell r="A2596">
            <v>9254</v>
          </cell>
          <cell r="B2596" t="str">
            <v>TUBERIA DE ACERO INOXIDABLE 1"</v>
          </cell>
          <cell r="C2596" t="str">
            <v>m</v>
          </cell>
          <cell r="D2596">
            <v>1</v>
          </cell>
        </row>
        <row r="2597">
          <cell r="A2597">
            <v>9255</v>
          </cell>
          <cell r="B2597" t="str">
            <v>TUBERIA DE ACERO INOXIDABLE 1 1/4"</v>
          </cell>
          <cell r="C2597" t="str">
            <v>m</v>
          </cell>
          <cell r="D2597">
            <v>1</v>
          </cell>
        </row>
        <row r="2598">
          <cell r="A2598">
            <v>9256</v>
          </cell>
          <cell r="B2598" t="str">
            <v>TUBERIA DE ACERO INOXIDABLE 1 1/2"</v>
          </cell>
          <cell r="C2598" t="str">
            <v>m</v>
          </cell>
          <cell r="D2598">
            <v>1</v>
          </cell>
        </row>
        <row r="2599">
          <cell r="A2599">
            <v>9257</v>
          </cell>
          <cell r="B2599" t="str">
            <v>TUBERIA DE ACERO INOXIDABLE 2"</v>
          </cell>
          <cell r="C2599" t="str">
            <v>m</v>
          </cell>
          <cell r="D2599">
            <v>1</v>
          </cell>
        </row>
        <row r="2600">
          <cell r="A2600">
            <v>9258</v>
          </cell>
          <cell r="B2600" t="str">
            <v>TUBERIA DE ACERO INOXIDABLE 2 1/2"</v>
          </cell>
          <cell r="C2600" t="str">
            <v>m</v>
          </cell>
          <cell r="D2600">
            <v>1</v>
          </cell>
        </row>
        <row r="2601">
          <cell r="A2601">
            <v>9259</v>
          </cell>
          <cell r="B2601" t="str">
            <v>TUBERIA DE ACERO INOXIDABLE 3"</v>
          </cell>
          <cell r="C2601" t="str">
            <v>m</v>
          </cell>
          <cell r="D2601">
            <v>1</v>
          </cell>
        </row>
        <row r="2602">
          <cell r="A2602">
            <v>9260</v>
          </cell>
          <cell r="B2602" t="str">
            <v>TUBERIA DE ACERO INOXIDABLE 4"</v>
          </cell>
          <cell r="C2602" t="str">
            <v>m</v>
          </cell>
          <cell r="D2602">
            <v>1</v>
          </cell>
        </row>
        <row r="2603">
          <cell r="A2603">
            <v>9261</v>
          </cell>
          <cell r="B2603" t="str">
            <v>TUBERIA DE ACERO INOXIDABLE 5"</v>
          </cell>
          <cell r="C2603" t="str">
            <v>m</v>
          </cell>
          <cell r="D2603">
            <v>1</v>
          </cell>
        </row>
        <row r="2604">
          <cell r="A2604">
            <v>9262</v>
          </cell>
          <cell r="B2604" t="str">
            <v>TUBERIA DE ACERO INOXIDABLE 6"</v>
          </cell>
          <cell r="C2604" t="str">
            <v>m</v>
          </cell>
          <cell r="D2604">
            <v>1</v>
          </cell>
        </row>
        <row r="2605">
          <cell r="A2605">
            <v>9263</v>
          </cell>
          <cell r="B2605" t="str">
            <v>TUBERIA DE ACERO INOXIDABLE  1/8" CEDULA 10</v>
          </cell>
          <cell r="C2605" t="str">
            <v>m</v>
          </cell>
          <cell r="D2605">
            <v>1</v>
          </cell>
        </row>
        <row r="2606">
          <cell r="A2606">
            <v>9264</v>
          </cell>
          <cell r="B2606" t="str">
            <v>TUBERIA DE ACERO INOXIDABLE 1/4"CEDULA 10</v>
          </cell>
          <cell r="C2606" t="str">
            <v>m</v>
          </cell>
          <cell r="D2606">
            <v>1</v>
          </cell>
        </row>
        <row r="2607">
          <cell r="A2607">
            <v>9265</v>
          </cell>
          <cell r="B2607" t="str">
            <v>TUBERIA DE ACERO INOXIDABLE 3/8" CEDULA 10</v>
          </cell>
          <cell r="C2607" t="str">
            <v>m</v>
          </cell>
          <cell r="D2607">
            <v>1</v>
          </cell>
        </row>
        <row r="2608">
          <cell r="A2608">
            <v>9266</v>
          </cell>
          <cell r="B2608" t="str">
            <v>TUBERIA DE ACERO INOXIDABLE 1/2" CEDULA 10</v>
          </cell>
          <cell r="C2608" t="str">
            <v>m</v>
          </cell>
          <cell r="D2608">
            <v>1</v>
          </cell>
        </row>
        <row r="2609">
          <cell r="A2609">
            <v>9267</v>
          </cell>
          <cell r="B2609" t="str">
            <v>TUBERIA DE ACERO INOXIDABLE 3/4" CEDULA 10</v>
          </cell>
          <cell r="C2609" t="str">
            <v>m</v>
          </cell>
          <cell r="D2609">
            <v>1</v>
          </cell>
        </row>
        <row r="2610">
          <cell r="A2610">
            <v>9268</v>
          </cell>
          <cell r="B2610" t="str">
            <v>TUBERIA DE ACERO INOXIDABLE 1" CEDULA 10</v>
          </cell>
          <cell r="C2610" t="str">
            <v>m</v>
          </cell>
          <cell r="D2610">
            <v>1</v>
          </cell>
        </row>
        <row r="2611">
          <cell r="A2611">
            <v>9269</v>
          </cell>
          <cell r="B2611" t="str">
            <v>TUBERIA DE ACERO INOXIDABLE 1 1/4"CEDULA 10</v>
          </cell>
          <cell r="C2611" t="str">
            <v>m</v>
          </cell>
          <cell r="D2611">
            <v>1</v>
          </cell>
        </row>
        <row r="2612">
          <cell r="A2612">
            <v>9270</v>
          </cell>
          <cell r="B2612" t="str">
            <v>TUBERIA DE ACERO INOXIDABLE 1 1/2"CEDULA 10</v>
          </cell>
          <cell r="C2612" t="str">
            <v>m</v>
          </cell>
          <cell r="D2612">
            <v>1</v>
          </cell>
        </row>
        <row r="2613">
          <cell r="A2613">
            <v>9271</v>
          </cell>
          <cell r="B2613" t="str">
            <v>TUBERIA DE ACERO INOXIDABLE 2" CEDULA 10</v>
          </cell>
          <cell r="C2613" t="str">
            <v>m</v>
          </cell>
          <cell r="D2613">
            <v>1</v>
          </cell>
        </row>
        <row r="2614">
          <cell r="A2614">
            <v>9272</v>
          </cell>
          <cell r="B2614" t="str">
            <v>TUBERIA DE ACERO INOXIDABLE 2 1/2"CEDULA 10</v>
          </cell>
          <cell r="C2614" t="str">
            <v>m</v>
          </cell>
          <cell r="D2614">
            <v>1</v>
          </cell>
        </row>
        <row r="2615">
          <cell r="A2615">
            <v>9273</v>
          </cell>
          <cell r="B2615" t="str">
            <v>TUBERIA DE ACERO INOXIDABLE 3" CEDULA 10</v>
          </cell>
          <cell r="C2615" t="str">
            <v>m</v>
          </cell>
          <cell r="D2615">
            <v>1</v>
          </cell>
        </row>
        <row r="2616">
          <cell r="A2616">
            <v>9274</v>
          </cell>
          <cell r="B2616" t="str">
            <v>TUBERIA DE ACERO INOXIDABLE 4" CEDULA 10</v>
          </cell>
          <cell r="C2616" t="str">
            <v>m</v>
          </cell>
          <cell r="D2616">
            <v>1</v>
          </cell>
        </row>
        <row r="2617">
          <cell r="A2617">
            <v>9275</v>
          </cell>
          <cell r="B2617" t="str">
            <v>TUBERIA DE ACERO INOXIDABLE 5" CEDULA 10</v>
          </cell>
          <cell r="C2617" t="str">
            <v>m</v>
          </cell>
          <cell r="D2617">
            <v>1</v>
          </cell>
        </row>
        <row r="2618">
          <cell r="A2618">
            <v>9276</v>
          </cell>
          <cell r="B2618" t="str">
            <v>TUBERIA DE ACERO INOXIDABLE 6" CEDULA 10</v>
          </cell>
          <cell r="C2618" t="str">
            <v>m</v>
          </cell>
          <cell r="D2618">
            <v>1</v>
          </cell>
        </row>
        <row r="2619">
          <cell r="A2619">
            <v>9277</v>
          </cell>
          <cell r="B2619" t="str">
            <v>TUBERIA DEHIERRO NEGRO 1/8" CED 20 con costura</v>
          </cell>
          <cell r="C2619" t="str">
            <v>m</v>
          </cell>
          <cell r="D2619">
            <v>1</v>
          </cell>
        </row>
        <row r="2620">
          <cell r="A2620">
            <v>9278</v>
          </cell>
          <cell r="B2620" t="str">
            <v>TUBERIA DEHIERRO NEGRO 1/4"CED 20 con costura</v>
          </cell>
          <cell r="C2620" t="str">
            <v>m</v>
          </cell>
          <cell r="D2620">
            <v>1</v>
          </cell>
        </row>
        <row r="2621">
          <cell r="A2621">
            <v>9279</v>
          </cell>
          <cell r="B2621" t="str">
            <v>TUBERIA DEHIERRO NEGRO 3/8"CED 20 con costura</v>
          </cell>
          <cell r="C2621" t="str">
            <v>m</v>
          </cell>
          <cell r="D2621">
            <v>1</v>
          </cell>
        </row>
        <row r="2622">
          <cell r="A2622">
            <v>9280</v>
          </cell>
          <cell r="B2622" t="str">
            <v>TUBERIA DEHIERRO NEGRO 1/2"CED 20 con costura</v>
          </cell>
          <cell r="C2622" t="str">
            <v>m</v>
          </cell>
          <cell r="D2622">
            <v>1</v>
          </cell>
        </row>
        <row r="2623">
          <cell r="A2623">
            <v>9281</v>
          </cell>
          <cell r="B2623" t="str">
            <v>TUBERIA DEHIERRO NEGRO 3/4"CED 20 con costura</v>
          </cell>
          <cell r="C2623" t="str">
            <v>m</v>
          </cell>
          <cell r="D2623">
            <v>1</v>
          </cell>
        </row>
        <row r="2624">
          <cell r="A2624">
            <v>9282</v>
          </cell>
          <cell r="B2624" t="str">
            <v>TUBERIA DEHIERRO NEGRO 1"CED 20 con costura</v>
          </cell>
          <cell r="C2624" t="str">
            <v>m</v>
          </cell>
          <cell r="D2624">
            <v>1</v>
          </cell>
        </row>
        <row r="2625">
          <cell r="A2625">
            <v>9283</v>
          </cell>
          <cell r="B2625" t="str">
            <v>TUBERIA DEHIERRO NEGRO 1 1/4"CED 20 con costura</v>
          </cell>
          <cell r="C2625" t="str">
            <v>m</v>
          </cell>
          <cell r="D2625">
            <v>1</v>
          </cell>
        </row>
        <row r="2626">
          <cell r="A2626">
            <v>9284</v>
          </cell>
          <cell r="B2626" t="str">
            <v>TUBERIA DEHIERRO NEGRO 1 1/2"CED 20 con costura</v>
          </cell>
          <cell r="C2626" t="str">
            <v>m</v>
          </cell>
          <cell r="D2626">
            <v>1</v>
          </cell>
        </row>
        <row r="2627">
          <cell r="A2627">
            <v>9285</v>
          </cell>
          <cell r="B2627" t="str">
            <v>TUBERIA DEHIERRO NEGRO 2"CED 20 con costura</v>
          </cell>
          <cell r="C2627" t="str">
            <v>m</v>
          </cell>
          <cell r="D2627">
            <v>1</v>
          </cell>
          <cell r="E2627">
            <v>26.29</v>
          </cell>
        </row>
        <row r="2628">
          <cell r="A2628">
            <v>9286</v>
          </cell>
          <cell r="B2628" t="str">
            <v>TUBERIA DEHIERRO NEGRO 2 1/2"CED 20 con costura</v>
          </cell>
          <cell r="C2628" t="str">
            <v>m</v>
          </cell>
          <cell r="D2628">
            <v>1</v>
          </cell>
        </row>
        <row r="2629">
          <cell r="A2629">
            <v>9287</v>
          </cell>
          <cell r="B2629" t="str">
            <v>TUBERIA DEHIERRO NEGRO 3"CED 20 con costura</v>
          </cell>
          <cell r="C2629" t="str">
            <v>m</v>
          </cell>
          <cell r="D2629">
            <v>1</v>
          </cell>
        </row>
        <row r="2630">
          <cell r="A2630">
            <v>9288</v>
          </cell>
          <cell r="B2630" t="str">
            <v>TUBERIA DEHIERRO NEGRO 4"CED 20 con costura</v>
          </cell>
          <cell r="C2630" t="str">
            <v>m</v>
          </cell>
          <cell r="D2630">
            <v>1</v>
          </cell>
        </row>
        <row r="2631">
          <cell r="A2631">
            <v>9289</v>
          </cell>
          <cell r="B2631" t="str">
            <v>TUBERIA DEHIERRO NEGRO 5"CED 20 con costura</v>
          </cell>
          <cell r="C2631" t="str">
            <v>m</v>
          </cell>
          <cell r="D2631">
            <v>1</v>
          </cell>
        </row>
        <row r="2632">
          <cell r="A2632">
            <v>9290</v>
          </cell>
          <cell r="B2632" t="str">
            <v>TUBERIA DEHIERRO NEGRO CED 6"20 con costura</v>
          </cell>
          <cell r="C2632" t="str">
            <v>m</v>
          </cell>
          <cell r="D2632">
            <v>1</v>
          </cell>
        </row>
        <row r="2633">
          <cell r="A2633">
            <v>9291</v>
          </cell>
          <cell r="B2633" t="str">
            <v>TUBERIA DEHIERRO NEGRO 8" CED 20 con costura</v>
          </cell>
          <cell r="C2633" t="str">
            <v>m</v>
          </cell>
          <cell r="D2633">
            <v>1</v>
          </cell>
          <cell r="E2633">
            <v>134.53</v>
          </cell>
        </row>
        <row r="2634">
          <cell r="A2634">
            <v>9292</v>
          </cell>
          <cell r="B2634" t="str">
            <v>TUBERIA DEHIERRO NEGRO 1/8" CED 20 sin costura</v>
          </cell>
          <cell r="C2634" t="str">
            <v>m</v>
          </cell>
          <cell r="D2634">
            <v>1</v>
          </cell>
        </row>
        <row r="2635">
          <cell r="A2635">
            <v>9293</v>
          </cell>
          <cell r="B2635" t="str">
            <v>TUBERIA DEHIERRO NEGRO 1/4"CED 20 sin costura</v>
          </cell>
          <cell r="C2635" t="str">
            <v>m</v>
          </cell>
          <cell r="D2635">
            <v>1</v>
          </cell>
        </row>
        <row r="2636">
          <cell r="A2636">
            <v>9294</v>
          </cell>
          <cell r="B2636" t="str">
            <v>TUBERIA DEHIERRO NEGRO 3/8"CED 20 sin costura</v>
          </cell>
          <cell r="C2636" t="str">
            <v>m</v>
          </cell>
          <cell r="D2636">
            <v>1</v>
          </cell>
        </row>
        <row r="2637">
          <cell r="A2637">
            <v>9295</v>
          </cell>
          <cell r="B2637" t="str">
            <v>TUBERIA DEHIERRO NEGRO 1/2"CED 20 sin costura</v>
          </cell>
          <cell r="C2637" t="str">
            <v>m</v>
          </cell>
          <cell r="D2637">
            <v>1</v>
          </cell>
        </row>
        <row r="2638">
          <cell r="A2638">
            <v>9296</v>
          </cell>
          <cell r="B2638" t="str">
            <v>TUBERIA DEHIERRO NEGRO 3/4"CED 20 sin costura</v>
          </cell>
          <cell r="C2638" t="str">
            <v>m</v>
          </cell>
          <cell r="D2638">
            <v>1</v>
          </cell>
        </row>
        <row r="2639">
          <cell r="A2639">
            <v>9297</v>
          </cell>
          <cell r="B2639" t="str">
            <v>TUBERIA DEHIERRO NEGRO 1"CED 20 sin costura</v>
          </cell>
          <cell r="C2639" t="str">
            <v>m</v>
          </cell>
          <cell r="D2639">
            <v>1</v>
          </cell>
        </row>
        <row r="2640">
          <cell r="A2640">
            <v>9298</v>
          </cell>
          <cell r="B2640" t="str">
            <v>TUBERIA DEHIERRO NEGRO 1 1/4"CED 20 sin costura</v>
          </cell>
          <cell r="C2640" t="str">
            <v>m</v>
          </cell>
          <cell r="D2640">
            <v>1</v>
          </cell>
        </row>
        <row r="2641">
          <cell r="A2641">
            <v>9299</v>
          </cell>
          <cell r="B2641" t="str">
            <v>TUBERIA DEHIERRO NEGRO 1 1/2"CED 20 sin costura</v>
          </cell>
          <cell r="C2641" t="str">
            <v>m</v>
          </cell>
          <cell r="D2641">
            <v>1</v>
          </cell>
        </row>
        <row r="2642">
          <cell r="A2642">
            <v>9300</v>
          </cell>
          <cell r="B2642" t="str">
            <v>TUBERIA DEHIERRO NEGRO 2"CED 20 sin costura</v>
          </cell>
          <cell r="C2642" t="str">
            <v>m</v>
          </cell>
          <cell r="D2642">
            <v>1</v>
          </cell>
        </row>
        <row r="2643">
          <cell r="A2643">
            <v>9301</v>
          </cell>
          <cell r="B2643" t="str">
            <v>TUBERIA DEHIERRO NEGRO 2 1/2"CED 20 sin costura</v>
          </cell>
          <cell r="C2643" t="str">
            <v>m</v>
          </cell>
          <cell r="D2643">
            <v>1</v>
          </cell>
        </row>
        <row r="2644">
          <cell r="A2644">
            <v>9302</v>
          </cell>
          <cell r="B2644" t="str">
            <v>TUBERIA DEHIERRO NEGRO 3"CED 20 sin costura</v>
          </cell>
          <cell r="C2644" t="str">
            <v>m</v>
          </cell>
          <cell r="D2644">
            <v>1</v>
          </cell>
        </row>
        <row r="2645">
          <cell r="A2645">
            <v>9303</v>
          </cell>
          <cell r="B2645" t="str">
            <v>TUBERIA DEHIERRO NEGRO 4"CED 20 sin costura</v>
          </cell>
          <cell r="C2645" t="str">
            <v>m</v>
          </cell>
          <cell r="D2645">
            <v>1</v>
          </cell>
        </row>
        <row r="2646">
          <cell r="A2646">
            <v>9304</v>
          </cell>
          <cell r="B2646" t="str">
            <v>TUBERIA DEHIERRO NEGRO 5"CED 20 sin costura</v>
          </cell>
          <cell r="C2646" t="str">
            <v>m</v>
          </cell>
          <cell r="D2646">
            <v>1</v>
          </cell>
        </row>
        <row r="2647">
          <cell r="A2647">
            <v>9305</v>
          </cell>
          <cell r="B2647" t="str">
            <v>TUBERIA DEHIERRO NEGRO CED 6"20 sin costura</v>
          </cell>
          <cell r="C2647" t="str">
            <v>m</v>
          </cell>
          <cell r="D2647">
            <v>1</v>
          </cell>
        </row>
        <row r="2648">
          <cell r="A2648">
            <v>9306</v>
          </cell>
          <cell r="B2648" t="str">
            <v>TUBERIA DEHIERRO NEGRO 1/8" CED 40 sin costura</v>
          </cell>
          <cell r="C2648" t="str">
            <v>m</v>
          </cell>
          <cell r="D2648">
            <v>1</v>
          </cell>
        </row>
        <row r="2649">
          <cell r="A2649">
            <v>9307</v>
          </cell>
          <cell r="B2649" t="str">
            <v>TUBERIA DEHIERRO NEGRO 1/4"CED 40 sin costura</v>
          </cell>
          <cell r="C2649" t="str">
            <v>m</v>
          </cell>
          <cell r="D2649">
            <v>1</v>
          </cell>
        </row>
        <row r="2650">
          <cell r="A2650">
            <v>9308</v>
          </cell>
          <cell r="B2650" t="str">
            <v>TUBERIA DEHIERRO NEGRO 3/8"CED 40 sin costura</v>
          </cell>
          <cell r="C2650" t="str">
            <v>m</v>
          </cell>
          <cell r="D2650">
            <v>1</v>
          </cell>
        </row>
        <row r="2651">
          <cell r="A2651">
            <v>9309</v>
          </cell>
          <cell r="B2651" t="str">
            <v>TUBERIA DEHIERRO NEGRO 1/2"CED 40 sin costura</v>
          </cell>
          <cell r="C2651" t="str">
            <v>m</v>
          </cell>
          <cell r="D2651">
            <v>1</v>
          </cell>
        </row>
        <row r="2652">
          <cell r="A2652">
            <v>9310</v>
          </cell>
          <cell r="B2652" t="str">
            <v>TUBERIA DEHIERRO NEGRO 3/4"CED 40 sin costura</v>
          </cell>
          <cell r="C2652" t="str">
            <v>m</v>
          </cell>
          <cell r="D2652">
            <v>1</v>
          </cell>
        </row>
        <row r="2653">
          <cell r="A2653">
            <v>9311</v>
          </cell>
          <cell r="B2653" t="str">
            <v>TUBERIA DEHIERRO NEGRO 1"CED 40 sin costura</v>
          </cell>
          <cell r="C2653" t="str">
            <v>m</v>
          </cell>
          <cell r="D2653">
            <v>1</v>
          </cell>
        </row>
        <row r="2654">
          <cell r="A2654">
            <v>9312</v>
          </cell>
          <cell r="B2654" t="str">
            <v>TUBERIA DEHIERRO NEGRO 1 1/4"CED 40 sin costura</v>
          </cell>
          <cell r="C2654" t="str">
            <v>m</v>
          </cell>
          <cell r="D2654">
            <v>1</v>
          </cell>
        </row>
        <row r="2655">
          <cell r="A2655">
            <v>9313</v>
          </cell>
          <cell r="B2655" t="str">
            <v>TUBERIA DEHIERRO NEGRO 1 1/2"CED 40 sin costura</v>
          </cell>
          <cell r="C2655" t="str">
            <v>m</v>
          </cell>
          <cell r="D2655">
            <v>1</v>
          </cell>
        </row>
        <row r="2656">
          <cell r="A2656">
            <v>9314</v>
          </cell>
          <cell r="B2656" t="str">
            <v>TUBERIA DEHIERRO NEGRO 2"CED 40 sin costura</v>
          </cell>
          <cell r="C2656" t="str">
            <v>m</v>
          </cell>
          <cell r="D2656">
            <v>1</v>
          </cell>
        </row>
        <row r="2657">
          <cell r="A2657">
            <v>9315</v>
          </cell>
          <cell r="B2657" t="str">
            <v>TUBERIA DEHIERRO NEGRO 2 1/2"CED 40 sin costura</v>
          </cell>
          <cell r="C2657" t="str">
            <v>m</v>
          </cell>
          <cell r="D2657">
            <v>1</v>
          </cell>
        </row>
        <row r="2658">
          <cell r="A2658">
            <v>9316</v>
          </cell>
          <cell r="B2658" t="str">
            <v>TUBERIA DEHIERRO NEGRO 3"CED 40 sin costura</v>
          </cell>
          <cell r="C2658" t="str">
            <v>m</v>
          </cell>
          <cell r="D2658">
            <v>1</v>
          </cell>
        </row>
        <row r="2659">
          <cell r="A2659">
            <v>9317</v>
          </cell>
          <cell r="B2659" t="str">
            <v>TUBERIA DEHIERRO NEGRO 4"CED 40 sin costura</v>
          </cell>
          <cell r="C2659" t="str">
            <v>m</v>
          </cell>
          <cell r="D2659">
            <v>1</v>
          </cell>
        </row>
        <row r="2660">
          <cell r="A2660">
            <v>9318</v>
          </cell>
          <cell r="B2660" t="str">
            <v>TUBERIA DEHIERRO NEGRO 5"CED 40 sin costura</v>
          </cell>
          <cell r="C2660" t="str">
            <v>m</v>
          </cell>
          <cell r="D2660">
            <v>1</v>
          </cell>
        </row>
        <row r="2661">
          <cell r="A2661">
            <v>9319</v>
          </cell>
          <cell r="B2661" t="str">
            <v>TUBERIA DEHIERRO NEGRO CED 6"40 sin costura</v>
          </cell>
          <cell r="C2661" t="str">
            <v>m</v>
          </cell>
          <cell r="D2661">
            <v>1</v>
          </cell>
        </row>
        <row r="2662">
          <cell r="A2662">
            <v>9320</v>
          </cell>
          <cell r="B2662" t="str">
            <v>TUBERIA DEHIERRO NEGRO CED 8"40 sin costura</v>
          </cell>
          <cell r="C2662" t="str">
            <v>m</v>
          </cell>
          <cell r="D2662">
            <v>1</v>
          </cell>
        </row>
        <row r="2663">
          <cell r="A2663">
            <v>9321</v>
          </cell>
          <cell r="B2663" t="str">
            <v>TUBERIA DEHIERRO NEGRO CED 10"40 sin costura</v>
          </cell>
          <cell r="C2663" t="str">
            <v>m</v>
          </cell>
          <cell r="D2663">
            <v>1</v>
          </cell>
          <cell r="E2663">
            <v>163.37</v>
          </cell>
        </row>
        <row r="2664">
          <cell r="A2664">
            <v>9322</v>
          </cell>
          <cell r="B2664" t="str">
            <v>TEE BB 200mm</v>
          </cell>
          <cell r="C2664" t="str">
            <v>u</v>
          </cell>
          <cell r="D2664">
            <v>1</v>
          </cell>
          <cell r="E2664">
            <v>205.14</v>
          </cell>
        </row>
        <row r="2665">
          <cell r="A2665">
            <v>9323</v>
          </cell>
          <cell r="B2665" t="str">
            <v>Unión universal 1"</v>
          </cell>
          <cell r="C2665" t="str">
            <v>u</v>
          </cell>
        </row>
        <row r="2666">
          <cell r="A2666">
            <v>9324</v>
          </cell>
          <cell r="B2666" t="str">
            <v>Unión universal 2"</v>
          </cell>
          <cell r="C2666" t="str">
            <v>u</v>
          </cell>
        </row>
        <row r="2667">
          <cell r="A2667">
            <v>9325</v>
          </cell>
          <cell r="B2667" t="str">
            <v>Uniones vitaulicas similar a victaulic style No 75 de  2 1/2"</v>
          </cell>
          <cell r="C2667" t="str">
            <v>u</v>
          </cell>
        </row>
        <row r="2668">
          <cell r="A2668">
            <v>9326</v>
          </cell>
          <cell r="B2668" t="str">
            <v>Uniones vitaulicas similar a victaulic style No 75 de  6"</v>
          </cell>
          <cell r="C2668" t="str">
            <v>u</v>
          </cell>
        </row>
        <row r="2669">
          <cell r="A2669">
            <v>9327</v>
          </cell>
          <cell r="B2669" t="str">
            <v>Uniones vitaulicas similar a victaulic style No 75 de  8"</v>
          </cell>
          <cell r="C2669" t="str">
            <v>u</v>
          </cell>
        </row>
        <row r="2670">
          <cell r="A2670">
            <v>9328</v>
          </cell>
          <cell r="B2670" t="str">
            <v>Universal HN, 1 1/4" x 300 psi, roscada</v>
          </cell>
          <cell r="C2670" t="str">
            <v>u</v>
          </cell>
        </row>
        <row r="2671">
          <cell r="A2671">
            <v>9329</v>
          </cell>
          <cell r="B2671" t="str">
            <v>Válvula check 3/4" roscada</v>
          </cell>
          <cell r="C2671" t="str">
            <v>u</v>
          </cell>
          <cell r="E2671">
            <v>19.38</v>
          </cell>
        </row>
        <row r="2672">
          <cell r="A2672">
            <v>9330</v>
          </cell>
          <cell r="B2672" t="str">
            <v>Válvula check 1"x300PSI</v>
          </cell>
          <cell r="C2672" t="str">
            <v>u</v>
          </cell>
        </row>
        <row r="2673">
          <cell r="A2673">
            <v>9331</v>
          </cell>
          <cell r="B2673" t="str">
            <v>Válvula check 1¼"x300PSI</v>
          </cell>
          <cell r="C2673" t="str">
            <v>u</v>
          </cell>
        </row>
        <row r="2674">
          <cell r="A2674">
            <v>9332</v>
          </cell>
          <cell r="B2674" t="str">
            <v>Válvula cheque de pie 1 1/4 roscable</v>
          </cell>
          <cell r="C2674" t="str">
            <v>u</v>
          </cell>
        </row>
        <row r="2675">
          <cell r="A2675">
            <v>9333</v>
          </cell>
          <cell r="B2675" t="str">
            <v xml:space="preserve">Válvula cierre rápido 1 INOX </v>
          </cell>
          <cell r="C2675" t="str">
            <v>u</v>
          </cell>
        </row>
        <row r="2676">
          <cell r="A2676">
            <v>9334</v>
          </cell>
          <cell r="B2676" t="str">
            <v xml:space="preserve">Válvula cierre rápido 1/2 INOX </v>
          </cell>
          <cell r="C2676" t="str">
            <v>u</v>
          </cell>
        </row>
        <row r="2677">
          <cell r="A2677">
            <v>9335</v>
          </cell>
          <cell r="B2677" t="str">
            <v>Válvula cierre rápido INOX 1 1/4 roscable</v>
          </cell>
          <cell r="C2677" t="str">
            <v>u</v>
          </cell>
        </row>
        <row r="2678">
          <cell r="A2678">
            <v>9336</v>
          </cell>
          <cell r="B2678" t="str">
            <v>Válvula cierre rápido INOX 2"roscable</v>
          </cell>
          <cell r="C2678" t="str">
            <v>u</v>
          </cell>
        </row>
        <row r="2679">
          <cell r="A2679">
            <v>9337</v>
          </cell>
          <cell r="B2679" t="str">
            <v>Válvula compuerta para agua 2" bronce</v>
          </cell>
          <cell r="C2679" t="str">
            <v>u</v>
          </cell>
        </row>
        <row r="2680">
          <cell r="A2680">
            <v>9338</v>
          </cell>
          <cell r="B2680" t="str">
            <v>Válvula compuerta vapor, diam 13 mm (½") 150 psi roscada</v>
          </cell>
          <cell r="C2680" t="str">
            <v>u</v>
          </cell>
        </row>
        <row r="2681">
          <cell r="A2681">
            <v>9339</v>
          </cell>
          <cell r="B2681" t="str">
            <v>Válvula compuerta vapor, diam 19 mm (3/4") 150 psi roscada</v>
          </cell>
          <cell r="C2681" t="str">
            <v>u</v>
          </cell>
        </row>
        <row r="2682">
          <cell r="A2682">
            <v>9340</v>
          </cell>
          <cell r="B2682" t="str">
            <v>Válvula compuerta vapor, diam 25 mm (1") 150 psi roscada</v>
          </cell>
          <cell r="C2682" t="str">
            <v>u</v>
          </cell>
        </row>
        <row r="2683">
          <cell r="A2683">
            <v>9341</v>
          </cell>
          <cell r="B2683" t="str">
            <v>Válvula compuerta vapor, diam 32 mm (1¼") 150 psi roscada</v>
          </cell>
          <cell r="C2683" t="str">
            <v>u</v>
          </cell>
        </row>
        <row r="2684">
          <cell r="A2684">
            <v>9342</v>
          </cell>
          <cell r="B2684" t="str">
            <v>Válvula compuerta vapor, diam 38 mm (1½") 150 psi roscada</v>
          </cell>
          <cell r="C2684" t="str">
            <v>u</v>
          </cell>
        </row>
        <row r="2685">
          <cell r="A2685">
            <v>9343</v>
          </cell>
          <cell r="B2685" t="str">
            <v>Válvula compuerta vapor, diam 51 mm (2") 150 psi roscada</v>
          </cell>
          <cell r="C2685" t="str">
            <v>u</v>
          </cell>
        </row>
        <row r="2686">
          <cell r="A2686">
            <v>9344</v>
          </cell>
          <cell r="B2686" t="str">
            <v>Válvula compuerta vapor, diam 64 mm (2½") 150 psi roscada</v>
          </cell>
          <cell r="C2686" t="str">
            <v>u</v>
          </cell>
        </row>
        <row r="2687">
          <cell r="A2687">
            <v>9345</v>
          </cell>
          <cell r="B2687" t="str">
            <v>Válvula compuerta vapor, diam 51 mm (2") 150 psi bridada</v>
          </cell>
          <cell r="C2687" t="str">
            <v>u</v>
          </cell>
        </row>
        <row r="2688">
          <cell r="A2688">
            <v>9346</v>
          </cell>
          <cell r="B2688" t="str">
            <v>Válvula compuerta vapor, diam 64 mm (2½") 150 psi bridada</v>
          </cell>
          <cell r="C2688" t="str">
            <v>u</v>
          </cell>
        </row>
        <row r="2689">
          <cell r="A2689">
            <v>9347</v>
          </cell>
          <cell r="B2689" t="str">
            <v>Válvula compuerta vapor, diam 76 mm (3") 150 psi bridada</v>
          </cell>
          <cell r="C2689" t="str">
            <v>u</v>
          </cell>
        </row>
        <row r="2690">
          <cell r="A2690">
            <v>9348</v>
          </cell>
          <cell r="B2690" t="str">
            <v>Válvula compuerta vapor, diam 102 mm (4") 150 psi bridada</v>
          </cell>
          <cell r="C2690" t="str">
            <v>u</v>
          </cell>
        </row>
        <row r="2691">
          <cell r="A2691">
            <v>9349</v>
          </cell>
          <cell r="B2691" t="str">
            <v>Válvula compuerta vapor, diam 152 mm (6") 150 psi bridada</v>
          </cell>
          <cell r="C2691" t="str">
            <v>u</v>
          </cell>
        </row>
        <row r="2692">
          <cell r="A2692">
            <v>9350</v>
          </cell>
          <cell r="B2692" t="str">
            <v>Válvula compuerta vapor, diam 204 mm (8") 150 psi bridada</v>
          </cell>
          <cell r="C2692" t="str">
            <v>u</v>
          </cell>
        </row>
        <row r="2693">
          <cell r="A2693">
            <v>9351</v>
          </cell>
          <cell r="B2693" t="str">
            <v>Válvula de cierre retención 3"</v>
          </cell>
          <cell r="C2693" t="str">
            <v>u</v>
          </cell>
        </row>
        <row r="2694">
          <cell r="A2694">
            <v>9352</v>
          </cell>
          <cell r="B2694" t="str">
            <v>Válvula de compuerta E L de 8"</v>
          </cell>
          <cell r="C2694" t="str">
            <v>u</v>
          </cell>
          <cell r="D2694">
            <v>1</v>
          </cell>
          <cell r="E2694">
            <v>934.17</v>
          </cell>
        </row>
        <row r="2695">
          <cell r="A2695">
            <v>9353</v>
          </cell>
          <cell r="B2695" t="str">
            <v>Válvula de compuerta 2" HF roscable</v>
          </cell>
          <cell r="C2695" t="str">
            <v>u</v>
          </cell>
          <cell r="D2695">
            <v>1</v>
          </cell>
        </row>
        <row r="2696">
          <cell r="A2696">
            <v>9354</v>
          </cell>
          <cell r="B2696" t="str">
            <v>Válvula de compuerta 3" HF roscable</v>
          </cell>
          <cell r="C2696" t="str">
            <v>u</v>
          </cell>
          <cell r="D2696">
            <v>1</v>
          </cell>
        </row>
        <row r="2697">
          <cell r="A2697">
            <v>9355</v>
          </cell>
          <cell r="B2697" t="str">
            <v>Válvula de compuerta 4" HF roscable</v>
          </cell>
          <cell r="C2697" t="str">
            <v>u</v>
          </cell>
          <cell r="D2697">
            <v>1</v>
          </cell>
        </row>
        <row r="2698">
          <cell r="A2698">
            <v>9356</v>
          </cell>
          <cell r="B2698" t="str">
            <v>Válvula de compuerta de Ø1 1/2" OS&amp;Y</v>
          </cell>
          <cell r="C2698" t="str">
            <v>u</v>
          </cell>
          <cell r="D2698">
            <v>1</v>
          </cell>
        </row>
        <row r="2699">
          <cell r="A2699">
            <v>9357</v>
          </cell>
          <cell r="B2699" t="str">
            <v>Válvula de compuerta de  Ø2" OS&amp;Y</v>
          </cell>
          <cell r="C2699" t="str">
            <v>u</v>
          </cell>
          <cell r="D2699">
            <v>1</v>
          </cell>
        </row>
        <row r="2700">
          <cell r="A2700">
            <v>9358</v>
          </cell>
          <cell r="B2700" t="str">
            <v>Válvula de compuerta de Ø2 1/2" OS&amp;Y</v>
          </cell>
          <cell r="C2700" t="str">
            <v>u</v>
          </cell>
          <cell r="D2700">
            <v>1</v>
          </cell>
        </row>
        <row r="2701">
          <cell r="A2701">
            <v>9359</v>
          </cell>
          <cell r="B2701" t="str">
            <v>Válvula de compuerta de Ø3" OS&amp;Y</v>
          </cell>
          <cell r="C2701" t="str">
            <v>u</v>
          </cell>
          <cell r="D2701">
            <v>1</v>
          </cell>
        </row>
        <row r="2702">
          <cell r="A2702">
            <v>9360</v>
          </cell>
          <cell r="B2702" t="str">
            <v>Válvula de compuerta de Ø4" OS&amp;Y</v>
          </cell>
          <cell r="C2702" t="str">
            <v>u</v>
          </cell>
          <cell r="D2702">
            <v>1</v>
          </cell>
        </row>
        <row r="2703">
          <cell r="A2703">
            <v>9361</v>
          </cell>
          <cell r="B2703" t="str">
            <v>Válvula de alivio de  2" OS&amp;Y</v>
          </cell>
          <cell r="D2703">
            <v>1</v>
          </cell>
        </row>
        <row r="2704">
          <cell r="A2704">
            <v>9362</v>
          </cell>
          <cell r="B2704" t="str">
            <v>Válvula de bola  3/4", bronce, roscada</v>
          </cell>
          <cell r="D2704">
            <v>1</v>
          </cell>
        </row>
        <row r="2705">
          <cell r="A2705">
            <v>9363</v>
          </cell>
          <cell r="B2705" t="str">
            <v>Válvula de esfera 1"x300PSI</v>
          </cell>
          <cell r="D2705">
            <v>1</v>
          </cell>
        </row>
        <row r="2706">
          <cell r="A2706">
            <v>9364</v>
          </cell>
          <cell r="B2706" t="str">
            <v>Válvula de esfera 1¼"x300PSI</v>
          </cell>
          <cell r="C2706" t="str">
            <v>u</v>
          </cell>
        </row>
        <row r="2707">
          <cell r="A2707">
            <v>9365</v>
          </cell>
          <cell r="B2707" t="str">
            <v>Válvula de esfera 3/8"x200PSI</v>
          </cell>
          <cell r="C2707" t="str">
            <v>u</v>
          </cell>
        </row>
        <row r="2708">
          <cell r="A2708">
            <v>9366</v>
          </cell>
          <cell r="B2708" t="str">
            <v>Válvula de esfera roscada 150PSI Vapor ½"</v>
          </cell>
          <cell r="C2708" t="str">
            <v>u</v>
          </cell>
          <cell r="D2708">
            <v>1</v>
          </cell>
        </row>
        <row r="2709">
          <cell r="A2709">
            <v>9367</v>
          </cell>
          <cell r="B2709" t="str">
            <v>Válvula de esfera roscada 150PSI Vapor ¾"</v>
          </cell>
          <cell r="D2709">
            <v>1</v>
          </cell>
        </row>
        <row r="2710">
          <cell r="A2710">
            <v>9368</v>
          </cell>
          <cell r="B2710" t="str">
            <v>Válvula de esfera roscada 150PSI Vapor 1"</v>
          </cell>
          <cell r="D2710">
            <v>1</v>
          </cell>
        </row>
        <row r="2711">
          <cell r="A2711">
            <v>9369</v>
          </cell>
          <cell r="B2711" t="str">
            <v>Válvula de espera 1' X 300 PSI</v>
          </cell>
          <cell r="D2711">
            <v>1</v>
          </cell>
        </row>
        <row r="2712">
          <cell r="A2712">
            <v>9370</v>
          </cell>
          <cell r="B2712" t="str">
            <v>Válvula de exceso de flujo, REGO, 1", bronce, roscada, c/unión</v>
          </cell>
          <cell r="D2712">
            <v>1</v>
          </cell>
        </row>
        <row r="2713">
          <cell r="A2713">
            <v>9371</v>
          </cell>
          <cell r="B2713" t="str">
            <v xml:space="preserve">Válvula de globo 1 1/4 HF </v>
          </cell>
          <cell r="D2713">
            <v>1</v>
          </cell>
        </row>
        <row r="2714">
          <cell r="A2714">
            <v>9372</v>
          </cell>
          <cell r="B2714" t="str">
            <v>Válvula de globo 1 1/4 para combustible</v>
          </cell>
          <cell r="D2714">
            <v>1</v>
          </cell>
        </row>
        <row r="2715">
          <cell r="A2715">
            <v>9373</v>
          </cell>
          <cell r="B2715" t="str">
            <v xml:space="preserve">Válvula de llenado, diam. 1"  </v>
          </cell>
          <cell r="C2715" t="str">
            <v>u</v>
          </cell>
          <cell r="D2715">
            <v>1</v>
          </cell>
        </row>
        <row r="2716">
          <cell r="A2716">
            <v>9374</v>
          </cell>
          <cell r="B2716" t="str">
            <v>Válvula de paso (compuerta mariposa)  de 1"</v>
          </cell>
          <cell r="C2716" t="str">
            <v>u</v>
          </cell>
          <cell r="D2716">
            <v>1</v>
          </cell>
        </row>
        <row r="2717">
          <cell r="A2717">
            <v>9375</v>
          </cell>
          <cell r="B2717" t="str">
            <v>Válvula de paso (compuerta mariposa)  de 1½"</v>
          </cell>
          <cell r="C2717" t="str">
            <v>u</v>
          </cell>
          <cell r="D2717">
            <v>1</v>
          </cell>
        </row>
        <row r="2718">
          <cell r="A2718">
            <v>9376</v>
          </cell>
          <cell r="B2718" t="str">
            <v>Válvula de paso (compuerta mariposa)  de 2"</v>
          </cell>
          <cell r="C2718" t="str">
            <v>u</v>
          </cell>
          <cell r="D2718">
            <v>1</v>
          </cell>
        </row>
        <row r="2719">
          <cell r="A2719">
            <v>9377</v>
          </cell>
          <cell r="B2719" t="str">
            <v>Válvula de paso (compuerta mariposa)  de 2½"</v>
          </cell>
          <cell r="C2719" t="str">
            <v>u</v>
          </cell>
          <cell r="D2719">
            <v>1</v>
          </cell>
        </row>
        <row r="2720">
          <cell r="A2720">
            <v>9378</v>
          </cell>
          <cell r="B2720" t="str">
            <v>Válvula de purga lenta 1¼"</v>
          </cell>
          <cell r="C2720" t="str">
            <v>u</v>
          </cell>
          <cell r="D2720">
            <v>1</v>
          </cell>
        </row>
        <row r="2721">
          <cell r="A2721">
            <v>9379</v>
          </cell>
          <cell r="B2721" t="str">
            <v>Válvula de purga rápida 1¼"</v>
          </cell>
          <cell r="C2721" t="str">
            <v>u</v>
          </cell>
          <cell r="D2721">
            <v>1</v>
          </cell>
        </row>
        <row r="2722">
          <cell r="A2722">
            <v>9380</v>
          </cell>
          <cell r="B2722" t="str">
            <v xml:space="preserve">Válvula de seguridad,  </v>
          </cell>
          <cell r="C2722" t="str">
            <v>u</v>
          </cell>
          <cell r="D2722">
            <v>1</v>
          </cell>
        </row>
        <row r="2723">
          <cell r="A2723">
            <v>9381</v>
          </cell>
          <cell r="B2723" t="str">
            <v>Lira de expansión de  1/2"</v>
          </cell>
          <cell r="C2723" t="str">
            <v>u</v>
          </cell>
          <cell r="D2723">
            <v>1</v>
          </cell>
        </row>
        <row r="2724">
          <cell r="A2724">
            <v>9382</v>
          </cell>
          <cell r="B2724" t="str">
            <v>Lira de expansión de 1 1/2"</v>
          </cell>
          <cell r="C2724" t="str">
            <v>u</v>
          </cell>
          <cell r="D2724">
            <v>1</v>
          </cell>
        </row>
        <row r="2725">
          <cell r="A2725">
            <v>9383</v>
          </cell>
          <cell r="B2725" t="str">
            <v>Lira de expansión de 1"</v>
          </cell>
          <cell r="C2725" t="str">
            <v>u</v>
          </cell>
          <cell r="D2725">
            <v>1</v>
          </cell>
        </row>
        <row r="2726">
          <cell r="A2726">
            <v>9384</v>
          </cell>
          <cell r="B2726" t="str">
            <v>Lira de expansión de 2 1/2"</v>
          </cell>
          <cell r="C2726" t="str">
            <v>u</v>
          </cell>
          <cell r="D2726">
            <v>1</v>
          </cell>
        </row>
        <row r="2727">
          <cell r="A2727">
            <v>9385</v>
          </cell>
          <cell r="B2727" t="str">
            <v>Suministro e instalación Manifold   CO2 dúplex 2x2 automático</v>
          </cell>
          <cell r="C2727" t="str">
            <v>u</v>
          </cell>
          <cell r="D2727">
            <v>1</v>
          </cell>
          <cell r="E2727">
            <v>7113.01</v>
          </cell>
        </row>
        <row r="2728">
          <cell r="A2728">
            <v>9386</v>
          </cell>
          <cell r="B2728" t="str">
            <v>Manifold semiautomático de oxigeno 6x6</v>
          </cell>
          <cell r="C2728" t="str">
            <v>u</v>
          </cell>
          <cell r="D2728">
            <v>1</v>
          </cell>
          <cell r="E2728">
            <v>12201.18</v>
          </cell>
        </row>
        <row r="2729">
          <cell r="A2729">
            <v>9387</v>
          </cell>
          <cell r="B2729" t="str">
            <v>Manifold automático nitrógeno</v>
          </cell>
          <cell r="C2729" t="str">
            <v>u</v>
          </cell>
          <cell r="D2729">
            <v>1</v>
          </cell>
        </row>
        <row r="2730">
          <cell r="A2730">
            <v>9388</v>
          </cell>
          <cell r="B2730" t="str">
            <v>Manifold automático oxido nitroso</v>
          </cell>
          <cell r="C2730" t="str">
            <v>u</v>
          </cell>
          <cell r="D2730">
            <v>1</v>
          </cell>
        </row>
        <row r="2731">
          <cell r="A2731">
            <v>9389</v>
          </cell>
          <cell r="B2731" t="str">
            <v>Manifold automático oxigeno</v>
          </cell>
          <cell r="C2731" t="str">
            <v>u</v>
          </cell>
          <cell r="D2731">
            <v>1</v>
          </cell>
        </row>
        <row r="2732">
          <cell r="A2732">
            <v>9390</v>
          </cell>
          <cell r="B2732" t="str">
            <v>Válvula de corte de 1 1/4"</v>
          </cell>
          <cell r="C2732" t="str">
            <v>u</v>
          </cell>
          <cell r="D2732">
            <v>1</v>
          </cell>
        </row>
        <row r="2733">
          <cell r="A2733">
            <v>9391</v>
          </cell>
          <cell r="B2733" t="str">
            <v>Válvula de corte de 3/4"</v>
          </cell>
          <cell r="C2733" t="str">
            <v>u</v>
          </cell>
          <cell r="D2733">
            <v>1</v>
          </cell>
        </row>
        <row r="2734">
          <cell r="A2734">
            <v>9392</v>
          </cell>
          <cell r="B2734" t="str">
            <v>Válvula de línea de 1/2" DE GLP</v>
          </cell>
          <cell r="C2734" t="str">
            <v>u</v>
          </cell>
          <cell r="D2734">
            <v>1</v>
          </cell>
        </row>
        <row r="2735">
          <cell r="A2735">
            <v>9393</v>
          </cell>
          <cell r="B2735" t="str">
            <v>Válvula de Línea, diam ½"</v>
          </cell>
          <cell r="C2735" t="str">
            <v>u</v>
          </cell>
          <cell r="D2735">
            <v>1</v>
          </cell>
        </row>
        <row r="2736">
          <cell r="A2736">
            <v>9394</v>
          </cell>
          <cell r="B2736" t="str">
            <v>Válvula de Línea, diam 1"</v>
          </cell>
          <cell r="C2736" t="str">
            <v>u</v>
          </cell>
          <cell r="D2736">
            <v>1</v>
          </cell>
        </row>
        <row r="2737">
          <cell r="A2737">
            <v>9395</v>
          </cell>
          <cell r="B2737" t="str">
            <v>Válvula de Línea, diam 1¼"</v>
          </cell>
          <cell r="C2737" t="str">
            <v>u</v>
          </cell>
          <cell r="D2737">
            <v>1</v>
          </cell>
        </row>
        <row r="2738">
          <cell r="A2738">
            <v>9396</v>
          </cell>
          <cell r="B2738" t="str">
            <v>Válvula de Línea, diam 1½"</v>
          </cell>
          <cell r="C2738" t="str">
            <v>u</v>
          </cell>
          <cell r="D2738">
            <v>1</v>
          </cell>
        </row>
        <row r="2739">
          <cell r="A2739">
            <v>9397</v>
          </cell>
          <cell r="B2739" t="str">
            <v>Válvula de Línea, diam 2"</v>
          </cell>
          <cell r="C2739" t="str">
            <v>u</v>
          </cell>
          <cell r="D2739">
            <v>1</v>
          </cell>
        </row>
        <row r="2740">
          <cell r="A2740">
            <v>9398</v>
          </cell>
          <cell r="B2740" t="str">
            <v>Válvula de Línea, diam 2½"</v>
          </cell>
          <cell r="C2740" t="str">
            <v>u</v>
          </cell>
          <cell r="D2740">
            <v>1</v>
          </cell>
        </row>
        <row r="2741">
          <cell r="A2741">
            <v>9399</v>
          </cell>
          <cell r="B2741" t="str">
            <v>Válvula de Línea, diam 3"</v>
          </cell>
          <cell r="C2741" t="str">
            <v>u</v>
          </cell>
          <cell r="D2741">
            <v>1</v>
          </cell>
        </row>
        <row r="2742">
          <cell r="A2742">
            <v>9400</v>
          </cell>
          <cell r="B2742" t="str">
            <v>Válvula de Línea, diam 3/4"</v>
          </cell>
          <cell r="C2742" t="str">
            <v>u</v>
          </cell>
          <cell r="D2742">
            <v>1</v>
          </cell>
        </row>
        <row r="2743">
          <cell r="A2743">
            <v>9401</v>
          </cell>
          <cell r="C2743" t="str">
            <v>u</v>
          </cell>
          <cell r="D2743">
            <v>1</v>
          </cell>
        </row>
        <row r="2744">
          <cell r="A2744">
            <v>9402</v>
          </cell>
          <cell r="C2744" t="str">
            <v>u</v>
          </cell>
          <cell r="D2744">
            <v>1</v>
          </cell>
        </row>
        <row r="2745">
          <cell r="A2745">
            <v>9403</v>
          </cell>
          <cell r="C2745" t="str">
            <v>u</v>
          </cell>
          <cell r="D2745">
            <v>1</v>
          </cell>
        </row>
        <row r="2746">
          <cell r="C2746" t="str">
            <v>u</v>
          </cell>
          <cell r="D2746">
            <v>1</v>
          </cell>
        </row>
        <row r="2747">
          <cell r="C2747" t="str">
            <v>m</v>
          </cell>
          <cell r="D2747">
            <v>1</v>
          </cell>
        </row>
        <row r="2748">
          <cell r="C2748" t="str">
            <v>u</v>
          </cell>
          <cell r="D2748">
            <v>1</v>
          </cell>
        </row>
        <row r="2753">
          <cell r="B2753" t="str">
            <v>SISTEMA DE AIRE ACONDICIONADO Y VENTILACION MECANICA</v>
          </cell>
        </row>
        <row r="2754">
          <cell r="A2754">
            <v>10000</v>
          </cell>
          <cell r="B2754" t="str">
            <v>Aislamiento Térmico Diámetro 1 1/8" (espesor 1")</v>
          </cell>
          <cell r="C2754" t="str">
            <v>m</v>
          </cell>
          <cell r="D2754">
            <v>1</v>
          </cell>
        </row>
        <row r="2755">
          <cell r="A2755">
            <v>10001</v>
          </cell>
          <cell r="B2755" t="str">
            <v>Aislamiento Térmico Diámetro 1 3/8" (espesor 1")</v>
          </cell>
          <cell r="C2755" t="str">
            <v>m</v>
          </cell>
          <cell r="D2755">
            <v>1</v>
          </cell>
        </row>
        <row r="2756">
          <cell r="A2756">
            <v>10002</v>
          </cell>
          <cell r="B2756" t="str">
            <v>Aislamiento Térmico Diámetro 1/2" (espesor 1")</v>
          </cell>
          <cell r="C2756" t="str">
            <v>m</v>
          </cell>
          <cell r="D2756">
            <v>1</v>
          </cell>
        </row>
        <row r="2757">
          <cell r="A2757">
            <v>10003</v>
          </cell>
          <cell r="B2757" t="str">
            <v>Aislamiento Térmico Diámetro 3/4" (espesor 1")</v>
          </cell>
          <cell r="C2757" t="str">
            <v>m</v>
          </cell>
          <cell r="D2757">
            <v>1</v>
          </cell>
        </row>
        <row r="2758">
          <cell r="A2758">
            <v>10004</v>
          </cell>
          <cell r="B2758" t="str">
            <v>Aislamiento Térmico Diámetro 5/8" (espesor 1")</v>
          </cell>
          <cell r="C2758" t="str">
            <v>m</v>
          </cell>
          <cell r="D2758">
            <v>1</v>
          </cell>
        </row>
        <row r="2759">
          <cell r="A2759">
            <v>10005</v>
          </cell>
          <cell r="B2759" t="str">
            <v>Aislamiento Térmico Diámetro 7/8" (espesor 1")</v>
          </cell>
          <cell r="C2759" t="str">
            <v>m</v>
          </cell>
          <cell r="D2759">
            <v>1</v>
          </cell>
        </row>
        <row r="2760">
          <cell r="A2760">
            <v>10006</v>
          </cell>
          <cell r="B2760" t="str">
            <v>Aislamiento rubatex</v>
          </cell>
          <cell r="C2760" t="str">
            <v>m</v>
          </cell>
          <cell r="D2760">
            <v>1</v>
          </cell>
          <cell r="E2760">
            <v>3.61</v>
          </cell>
        </row>
        <row r="2761">
          <cell r="A2761">
            <v>10007</v>
          </cell>
          <cell r="B2761" t="str">
            <v>Banco de Filtros 2</v>
          </cell>
          <cell r="C2761" t="str">
            <v>glb</v>
          </cell>
          <cell r="D2761">
            <v>1</v>
          </cell>
        </row>
        <row r="2762">
          <cell r="A2762">
            <v>10008</v>
          </cell>
          <cell r="B2762" t="str">
            <v>BOMBA DE AGUA HELADA SISTEMA PRIMARIO.-Bombas para agua helada con capacidad de suministrar 870 GPM a 75 TDH. (Incluye: difusor de succión y válvula triple servicio)</v>
          </cell>
          <cell r="C2762" t="str">
            <v>u</v>
          </cell>
          <cell r="D2762">
            <v>1</v>
          </cell>
        </row>
        <row r="2763">
          <cell r="A2763">
            <v>10009</v>
          </cell>
          <cell r="B2763" t="str">
            <v>BOMBA DE AGUA HELADA SISTEMA SECUNDARIO.-Bombas para agua helada con capacidad de suministrar 450 a 540 GPM a 75-125 TDH. (Incluye: difusor de succión y válvula triple servicio)</v>
          </cell>
          <cell r="C2763" t="str">
            <v>u</v>
          </cell>
          <cell r="D2763">
            <v>1</v>
          </cell>
        </row>
        <row r="2764">
          <cell r="A2764">
            <v>10010</v>
          </cell>
          <cell r="B2764" t="str">
            <v>Bomba de Calor similar a York, modelo YDV252WC26A-3 de 100 000 BTU/H  de capacidad. Incluye  control MS, breanch y termostato</v>
          </cell>
          <cell r="C2764" t="str">
            <v>u</v>
          </cell>
          <cell r="D2764">
            <v>1</v>
          </cell>
        </row>
        <row r="2765">
          <cell r="A2765">
            <v>10011</v>
          </cell>
          <cell r="B2765" t="str">
            <v>Cable 1,5mm2 para control de unidades</v>
          </cell>
          <cell r="C2765" t="str">
            <v>m</v>
          </cell>
          <cell r="D2765">
            <v>1</v>
          </cell>
          <cell r="E2765">
            <v>6.01</v>
          </cell>
        </row>
        <row r="2766">
          <cell r="A2766">
            <v>10012</v>
          </cell>
          <cell r="B2766" t="str">
            <v>Cilindro de CO2</v>
          </cell>
          <cell r="C2766" t="str">
            <v>u</v>
          </cell>
          <cell r="D2766">
            <v>1</v>
          </cell>
          <cell r="E2766">
            <v>1018.14</v>
          </cell>
        </row>
        <row r="2767">
          <cell r="A2767">
            <v>10013</v>
          </cell>
          <cell r="B2767" t="str">
            <v>Central de vacio motor Duplex de 3HP</v>
          </cell>
          <cell r="C2767" t="str">
            <v>u</v>
          </cell>
          <cell r="D2767">
            <v>1</v>
          </cell>
          <cell r="E2767">
            <v>41186.1</v>
          </cell>
        </row>
        <row r="2768">
          <cell r="A2768">
            <v>10014</v>
          </cell>
          <cell r="B2768" t="str">
            <v>Botonera o pulsador, con timbre VE-9, VI-9</v>
          </cell>
          <cell r="C2768" t="str">
            <v>u</v>
          </cell>
          <cell r="D2768">
            <v>1</v>
          </cell>
        </row>
        <row r="2769">
          <cell r="A2769">
            <v>10015</v>
          </cell>
          <cell r="B2769" t="str">
            <v>Interruptor ON/OFF para ventilador</v>
          </cell>
          <cell r="C2769" t="str">
            <v>u</v>
          </cell>
          <cell r="D2769">
            <v>1</v>
          </cell>
          <cell r="E2769">
            <v>20.260000000000002</v>
          </cell>
        </row>
        <row r="2770">
          <cell r="A2770">
            <v>10016</v>
          </cell>
          <cell r="B2770" t="str">
            <v>Cable de fuerza para unidades interiores</v>
          </cell>
          <cell r="C2770" t="str">
            <v>m</v>
          </cell>
          <cell r="D2770">
            <v>1</v>
          </cell>
        </row>
        <row r="2771">
          <cell r="A2771">
            <v>10017</v>
          </cell>
          <cell r="B2771" t="str">
            <v>Campana extractora de cocina</v>
          </cell>
          <cell r="C2771" t="str">
            <v>u</v>
          </cell>
          <cell r="D2771">
            <v>1</v>
          </cell>
          <cell r="E2771">
            <v>485.16</v>
          </cell>
        </row>
        <row r="2772">
          <cell r="A2772">
            <v>10018</v>
          </cell>
          <cell r="B2772" t="str">
            <v>Campana de extracción acero inoxidable 0,8x1,4m incluye filtro para grasa</v>
          </cell>
          <cell r="C2772" t="str">
            <v>u</v>
          </cell>
          <cell r="D2772">
            <v>1</v>
          </cell>
          <cell r="E2772">
            <v>1109.96</v>
          </cell>
        </row>
        <row r="2773">
          <cell r="A2773">
            <v>10019</v>
          </cell>
          <cell r="B2773" t="str">
            <v>Campana de extracción acero inoxidable 2,2x4,20m incluye filtro para grasa</v>
          </cell>
          <cell r="C2773" t="str">
            <v>u</v>
          </cell>
          <cell r="D2773">
            <v>1</v>
          </cell>
          <cell r="E2773">
            <v>3386.16</v>
          </cell>
        </row>
        <row r="2774">
          <cell r="A2774">
            <v>10020</v>
          </cell>
          <cell r="B2774" t="str">
            <v>Centralita de gas (GLP) para vivienda</v>
          </cell>
          <cell r="C2774" t="str">
            <v>u</v>
          </cell>
          <cell r="D2774">
            <v>1</v>
          </cell>
          <cell r="E2774">
            <v>167.07</v>
          </cell>
        </row>
        <row r="2775">
          <cell r="A2775">
            <v>10021</v>
          </cell>
          <cell r="B2775" t="str">
            <v>Campana de acero inoxidable 2,2x1,40m incluye filtro para grasa</v>
          </cell>
          <cell r="C2775" t="str">
            <v>u</v>
          </cell>
          <cell r="D2775">
            <v>1</v>
          </cell>
          <cell r="E2775">
            <v>1793.44</v>
          </cell>
        </row>
        <row r="2776">
          <cell r="A2776">
            <v>10022</v>
          </cell>
          <cell r="B2776" t="str">
            <v>Centralita de gas (GLP) para cocina</v>
          </cell>
          <cell r="C2776" t="str">
            <v>u</v>
          </cell>
          <cell r="D2776">
            <v>1</v>
          </cell>
          <cell r="E2776">
            <v>720.59</v>
          </cell>
        </row>
        <row r="2777">
          <cell r="A2777">
            <v>10023</v>
          </cell>
          <cell r="B2777" t="str">
            <v>Centralita de gas (GLP) para laboratorio (3 labor)</v>
          </cell>
          <cell r="C2777" t="str">
            <v>u</v>
          </cell>
          <cell r="D2777">
            <v>1</v>
          </cell>
          <cell r="E2777">
            <v>1533.69</v>
          </cell>
        </row>
        <row r="2778">
          <cell r="A2778">
            <v>10024</v>
          </cell>
          <cell r="B2778" t="str">
            <v>Centralita de gas (GLP) para laboratorio (1 labor)</v>
          </cell>
          <cell r="C2778" t="str">
            <v>u</v>
          </cell>
          <cell r="D2778">
            <v>1</v>
          </cell>
          <cell r="E2778">
            <v>501.31</v>
          </cell>
        </row>
        <row r="2779">
          <cell r="A2779">
            <v>10025</v>
          </cell>
          <cell r="B2779" t="str">
            <v>Centralita de gas (GLP) para profesor incluye tanque de gas</v>
          </cell>
          <cell r="C2779" t="str">
            <v>u</v>
          </cell>
          <cell r="D2779">
            <v>1</v>
          </cell>
          <cell r="E2779">
            <v>2108.86</v>
          </cell>
        </row>
        <row r="2780">
          <cell r="A2780">
            <v>10026</v>
          </cell>
          <cell r="B2780" t="str">
            <v>Centralita de gas (GLP) para albergue incluye tanque de gas</v>
          </cell>
          <cell r="C2780" t="str">
            <v>u</v>
          </cell>
          <cell r="D2780">
            <v>1</v>
          </cell>
          <cell r="E2780">
            <v>770.39</v>
          </cell>
        </row>
        <row r="2781">
          <cell r="A2781">
            <v>10027</v>
          </cell>
          <cell r="B2781" t="str">
            <v>Caja de Valvulas 1/2"-3/4" dobles</v>
          </cell>
          <cell r="C2781" t="str">
            <v>u</v>
          </cell>
          <cell r="D2781">
            <v>1</v>
          </cell>
          <cell r="E2781">
            <v>424.04</v>
          </cell>
        </row>
        <row r="2782">
          <cell r="A2782">
            <v>10028</v>
          </cell>
          <cell r="B2782" t="str">
            <v>Caja de 4 valvulas</v>
          </cell>
          <cell r="C2782" t="str">
            <v>u</v>
          </cell>
          <cell r="D2782">
            <v>1</v>
          </cell>
          <cell r="E2782">
            <v>478.72</v>
          </cell>
        </row>
        <row r="2783">
          <cell r="A2783">
            <v>10029</v>
          </cell>
          <cell r="B2783" t="str">
            <v>Valvula de linea 1/2" con adaptador de bronce</v>
          </cell>
          <cell r="C2783" t="str">
            <v>u</v>
          </cell>
          <cell r="D2783">
            <v>1</v>
          </cell>
          <cell r="E2783">
            <v>105.16</v>
          </cell>
        </row>
        <row r="2784">
          <cell r="A2784">
            <v>10030</v>
          </cell>
          <cell r="B2784" t="str">
            <v>Valvula de linea 2" con adaptador de bronce</v>
          </cell>
          <cell r="C2784" t="str">
            <v>u</v>
          </cell>
          <cell r="D2784">
            <v>1</v>
          </cell>
          <cell r="E2784">
            <v>453.15</v>
          </cell>
        </row>
        <row r="2785">
          <cell r="A2785">
            <v>10031</v>
          </cell>
          <cell r="B2785" t="str">
            <v>Caja de valvulas de 1/2" OX</v>
          </cell>
          <cell r="C2785" t="str">
            <v>u</v>
          </cell>
          <cell r="D2785">
            <v>1</v>
          </cell>
          <cell r="E2785">
            <v>338.22</v>
          </cell>
        </row>
        <row r="2786">
          <cell r="A2786">
            <v>10032</v>
          </cell>
          <cell r="B2786" t="str">
            <v>Caja de valvulas 1/2"x3x4"x1/2"</v>
          </cell>
          <cell r="C2786" t="str">
            <v>u</v>
          </cell>
          <cell r="D2786">
            <v>1</v>
          </cell>
          <cell r="E2786">
            <v>713.25</v>
          </cell>
        </row>
        <row r="2787">
          <cell r="A2787">
            <v>10033</v>
          </cell>
          <cell r="B2787" t="str">
            <v>Derivación tipo branch</v>
          </cell>
          <cell r="C2787" t="str">
            <v>u</v>
          </cell>
          <cell r="D2787">
            <v>1</v>
          </cell>
        </row>
        <row r="2788">
          <cell r="A2788">
            <v>10034</v>
          </cell>
          <cell r="B2788" t="str">
            <v>Difusor  16X16" con caja y dámper</v>
          </cell>
          <cell r="C2788" t="str">
            <v>u</v>
          </cell>
          <cell r="D2788">
            <v>1</v>
          </cell>
        </row>
        <row r="2789">
          <cell r="A2789">
            <v>10035</v>
          </cell>
          <cell r="B2789" t="str">
            <v>Difusor de suministro 16x16 con damper</v>
          </cell>
          <cell r="C2789" t="str">
            <v>u</v>
          </cell>
          <cell r="D2789">
            <v>1</v>
          </cell>
          <cell r="E2789">
            <v>72.849999999999994</v>
          </cell>
        </row>
        <row r="2790">
          <cell r="A2790">
            <v>10036</v>
          </cell>
          <cell r="B2790" t="str">
            <v>Difusor de suministro 6x6 con damper</v>
          </cell>
          <cell r="C2790" t="str">
            <v>u</v>
          </cell>
          <cell r="D2790">
            <v>1</v>
          </cell>
          <cell r="E2790">
            <v>28.61</v>
          </cell>
        </row>
        <row r="2791">
          <cell r="A2791">
            <v>10037</v>
          </cell>
          <cell r="B2791" t="str">
            <v>Difusor de suministro 8x8 con damper</v>
          </cell>
          <cell r="C2791" t="str">
            <v>u</v>
          </cell>
          <cell r="D2791">
            <v>1</v>
          </cell>
          <cell r="E2791">
            <v>32.35</v>
          </cell>
        </row>
        <row r="2792">
          <cell r="A2792">
            <v>10038</v>
          </cell>
          <cell r="B2792" t="str">
            <v>Difusor con filtro terminal 48"x24"</v>
          </cell>
          <cell r="C2792" t="str">
            <v>u</v>
          </cell>
          <cell r="D2792">
            <v>1</v>
          </cell>
          <cell r="E2792">
            <v>272.27999999999997</v>
          </cell>
        </row>
        <row r="2793">
          <cell r="A2793">
            <v>10039</v>
          </cell>
          <cell r="B2793" t="str">
            <v>Difusor de suministro 8"x8"</v>
          </cell>
          <cell r="C2793" t="str">
            <v>u</v>
          </cell>
          <cell r="D2793">
            <v>1</v>
          </cell>
          <cell r="E2793">
            <v>33.83</v>
          </cell>
        </row>
        <row r="2794">
          <cell r="A2794">
            <v>10040</v>
          </cell>
          <cell r="B2794" t="str">
            <v>Difusor de suministro 10"x10"</v>
          </cell>
          <cell r="C2794" t="str">
            <v>u</v>
          </cell>
          <cell r="D2794">
            <v>1</v>
          </cell>
          <cell r="E2794">
            <v>35.1</v>
          </cell>
        </row>
        <row r="2795">
          <cell r="A2795">
            <v>10041</v>
          </cell>
          <cell r="B2795" t="str">
            <v>Difusor de suministro 12x12"</v>
          </cell>
          <cell r="C2795" t="str">
            <v>u</v>
          </cell>
          <cell r="D2795">
            <v>1</v>
          </cell>
          <cell r="E2795">
            <v>35.06</v>
          </cell>
        </row>
        <row r="2796">
          <cell r="A2796">
            <v>10042</v>
          </cell>
          <cell r="B2796" t="str">
            <v>Difusor de suministro 14"x14"</v>
          </cell>
          <cell r="C2796" t="str">
            <v>u</v>
          </cell>
          <cell r="D2796">
            <v>1</v>
          </cell>
          <cell r="E2796">
            <v>44.26</v>
          </cell>
        </row>
        <row r="2797">
          <cell r="A2797">
            <v>10043</v>
          </cell>
          <cell r="B2797" t="str">
            <v>Difusor de suministro 18x18"</v>
          </cell>
          <cell r="C2797" t="str">
            <v>u</v>
          </cell>
          <cell r="D2797">
            <v>1</v>
          </cell>
          <cell r="E2797">
            <v>50.14</v>
          </cell>
        </row>
        <row r="2798">
          <cell r="A2798">
            <v>10044</v>
          </cell>
          <cell r="B2798" t="str">
            <v>Extractor de pared 680-880cfm 0,15" ca.2450FRPM; 35W, 115/1/60</v>
          </cell>
          <cell r="C2798" t="str">
            <v>u</v>
          </cell>
          <cell r="D2798">
            <v>1</v>
          </cell>
          <cell r="E2798">
            <v>254.6</v>
          </cell>
        </row>
        <row r="2799">
          <cell r="A2799">
            <v>10045</v>
          </cell>
          <cell r="B2799" t="str">
            <v>Extractor de pared 1640cfm 0,15" ca.1625FRPM; 1/8hp, 115/1/60</v>
          </cell>
          <cell r="C2799" t="str">
            <v>u</v>
          </cell>
          <cell r="D2799">
            <v>1</v>
          </cell>
          <cell r="E2799">
            <v>626.77</v>
          </cell>
        </row>
        <row r="2800">
          <cell r="A2800">
            <v>10046</v>
          </cell>
          <cell r="B2800" t="str">
            <v>Extractor de Baño  900 cfm</v>
          </cell>
          <cell r="C2800" t="str">
            <v>u</v>
          </cell>
          <cell r="D2800">
            <v>1</v>
          </cell>
          <cell r="E2800">
            <v>1005.8</v>
          </cell>
        </row>
        <row r="2801">
          <cell r="A2801">
            <v>10047</v>
          </cell>
          <cell r="B2801" t="str">
            <v>Extractor de Baño  142 cfm</v>
          </cell>
          <cell r="C2801" t="str">
            <v>u</v>
          </cell>
          <cell r="D2801">
            <v>1</v>
          </cell>
          <cell r="E2801">
            <v>188.66</v>
          </cell>
        </row>
        <row r="2802">
          <cell r="A2802">
            <v>10048</v>
          </cell>
          <cell r="B2802" t="str">
            <v>Extractor de Baño  376 cfm</v>
          </cell>
          <cell r="C2802" t="str">
            <v>u</v>
          </cell>
          <cell r="D2802">
            <v>1</v>
          </cell>
          <cell r="E2802">
            <v>206.56</v>
          </cell>
        </row>
        <row r="2803">
          <cell r="A2803">
            <v>10049</v>
          </cell>
          <cell r="B2803" t="str">
            <v>Ducto flexible de  6" sin aislamiento</v>
          </cell>
          <cell r="C2803" t="str">
            <v>m</v>
          </cell>
          <cell r="D2803">
            <v>1</v>
          </cell>
          <cell r="E2803">
            <v>18.670000000000002</v>
          </cell>
        </row>
        <row r="2804">
          <cell r="A2804">
            <v>10050</v>
          </cell>
          <cell r="B2804" t="str">
            <v>Ducto flexible de 10"</v>
          </cell>
          <cell r="C2804" t="str">
            <v>m</v>
          </cell>
          <cell r="D2804">
            <v>1</v>
          </cell>
          <cell r="E2804">
            <v>25.68</v>
          </cell>
        </row>
        <row r="2805">
          <cell r="A2805">
            <v>10051</v>
          </cell>
          <cell r="B2805" t="str">
            <v>Ducto flexible de 10" sin aislamiento</v>
          </cell>
          <cell r="C2805" t="str">
            <v>m</v>
          </cell>
          <cell r="D2805">
            <v>1</v>
          </cell>
        </row>
        <row r="2806">
          <cell r="A2806">
            <v>10052</v>
          </cell>
          <cell r="B2806" t="str">
            <v>Ducto galvanizado 2mm, 100x50mm sección rectangular incluye soportes anclaje y tapas</v>
          </cell>
          <cell r="C2806" t="str">
            <v>m</v>
          </cell>
          <cell r="D2806">
            <v>1</v>
          </cell>
          <cell r="E2806">
            <v>59.76</v>
          </cell>
        </row>
        <row r="2807">
          <cell r="A2807">
            <v>10053</v>
          </cell>
          <cell r="B2807" t="str">
            <v>Ducto galvanizado2mm. 200x100mm sección rectangular incluye soportes anclaje y tapas</v>
          </cell>
          <cell r="C2807" t="str">
            <v>m</v>
          </cell>
          <cell r="D2807">
            <v>1</v>
          </cell>
          <cell r="E2807">
            <v>68.95</v>
          </cell>
        </row>
        <row r="2808">
          <cell r="A2808">
            <v>10054</v>
          </cell>
          <cell r="B2808" t="str">
            <v>Ducto de tol galvanizado aislado con lana de vidrio</v>
          </cell>
          <cell r="C2808" t="str">
            <v>kg</v>
          </cell>
          <cell r="D2808">
            <v>1</v>
          </cell>
          <cell r="E2808">
            <v>6.65</v>
          </cell>
        </row>
        <row r="2809">
          <cell r="A2809">
            <v>10055</v>
          </cell>
          <cell r="B2809" t="str">
            <v>Ducto de tol galvanizado sin aislamiento</v>
          </cell>
          <cell r="C2809" t="str">
            <v>kg</v>
          </cell>
          <cell r="D2809">
            <v>1</v>
          </cell>
          <cell r="E2809">
            <v>5.7</v>
          </cell>
        </row>
        <row r="2810">
          <cell r="A2810">
            <v>10056</v>
          </cell>
          <cell r="B2810" t="str">
            <v>Ductos de Tol Galvanizado  aislado con lana de vidrio de transición</v>
          </cell>
          <cell r="C2810" t="str">
            <v>kg</v>
          </cell>
          <cell r="D2810">
            <v>1</v>
          </cell>
          <cell r="E2810">
            <v>6.62</v>
          </cell>
        </row>
        <row r="2811">
          <cell r="A2811">
            <v>10057</v>
          </cell>
          <cell r="B2811" t="str">
            <v>Ductos de Tol Galvanizado de 0,5mm sin aislamiento térmico</v>
          </cell>
          <cell r="C2811" t="str">
            <v>kg</v>
          </cell>
          <cell r="D2811">
            <v>1</v>
          </cell>
          <cell r="E2811">
            <v>3.21</v>
          </cell>
        </row>
        <row r="2812">
          <cell r="A2812">
            <v>10058</v>
          </cell>
          <cell r="B2812" t="str">
            <v>Ductos diámetro 10"x25 pies aislado</v>
          </cell>
          <cell r="C2812" t="str">
            <v>u</v>
          </cell>
          <cell r="D2812">
            <v>1</v>
          </cell>
          <cell r="E2812">
            <v>69.03</v>
          </cell>
        </row>
        <row r="2813">
          <cell r="A2813">
            <v>10059</v>
          </cell>
          <cell r="B2813" t="str">
            <v>Ductos diámetro 8"x25 pies aislado</v>
          </cell>
          <cell r="C2813" t="str">
            <v>u</v>
          </cell>
          <cell r="D2813">
            <v>1</v>
          </cell>
          <cell r="E2813">
            <v>57.14</v>
          </cell>
        </row>
        <row r="2814">
          <cell r="A2814">
            <v>10060</v>
          </cell>
          <cell r="B2814" t="str">
            <v>Ductos diámetro 6"x25 pies aislado</v>
          </cell>
          <cell r="C2814" t="str">
            <v>kg</v>
          </cell>
          <cell r="D2814">
            <v>1</v>
          </cell>
          <cell r="E2814">
            <v>46.49</v>
          </cell>
        </row>
        <row r="2815">
          <cell r="A2815">
            <v>10061</v>
          </cell>
          <cell r="B2815" t="str">
            <v>Extractor de Baño  60 cfm</v>
          </cell>
          <cell r="C2815" t="str">
            <v>u</v>
          </cell>
          <cell r="D2815">
            <v>1</v>
          </cell>
          <cell r="E2815">
            <v>190.84</v>
          </cell>
        </row>
        <row r="2816">
          <cell r="A2816">
            <v>10062</v>
          </cell>
          <cell r="B2816" t="str">
            <v>Extractor de Baño  130 cfm</v>
          </cell>
          <cell r="C2816" t="str">
            <v>u</v>
          </cell>
          <cell r="D2816">
            <v>1</v>
          </cell>
          <cell r="E2816">
            <v>300.91000000000003</v>
          </cell>
        </row>
        <row r="2817">
          <cell r="A2817">
            <v>10063</v>
          </cell>
          <cell r="B2817" t="str">
            <v>Extractor de Baño  120 cfm</v>
          </cell>
          <cell r="C2817" t="str">
            <v>u</v>
          </cell>
          <cell r="D2817">
            <v>1</v>
          </cell>
          <cell r="E2817">
            <v>300.91000000000003</v>
          </cell>
        </row>
        <row r="2818">
          <cell r="A2818">
            <v>10064</v>
          </cell>
          <cell r="B2818" t="str">
            <v>Extractor de Baño  110 cfm</v>
          </cell>
          <cell r="C2818" t="str">
            <v>u</v>
          </cell>
          <cell r="D2818">
            <v>1</v>
          </cell>
          <cell r="E2818">
            <v>210.62</v>
          </cell>
        </row>
        <row r="2819">
          <cell r="A2819">
            <v>10065</v>
          </cell>
          <cell r="B2819" t="str">
            <v>Extractor de Baño  100 cfm</v>
          </cell>
          <cell r="C2819" t="str">
            <v>u</v>
          </cell>
          <cell r="D2819">
            <v>1</v>
          </cell>
          <cell r="E2819">
            <v>177.05</v>
          </cell>
        </row>
        <row r="2820">
          <cell r="A2820">
            <v>10066</v>
          </cell>
          <cell r="B2820" t="str">
            <v>Extractor tipo hongo, 800 CFM, incluye arranque y puesta en marcha</v>
          </cell>
          <cell r="C2820" t="str">
            <v>u</v>
          </cell>
          <cell r="D2820">
            <v>1</v>
          </cell>
          <cell r="E2820">
            <v>1432.21</v>
          </cell>
        </row>
        <row r="2821">
          <cell r="A2821">
            <v>10067</v>
          </cell>
          <cell r="B2821" t="str">
            <v>Extractor de olores de cocina (4quemadores)tipo domestico</v>
          </cell>
          <cell r="C2821" t="str">
            <v>u</v>
          </cell>
          <cell r="D2821">
            <v>1</v>
          </cell>
          <cell r="E2821">
            <v>306.13</v>
          </cell>
        </row>
        <row r="2822">
          <cell r="A2822">
            <v>10068</v>
          </cell>
          <cell r="B2822" t="str">
            <v>Extractor tipo hongo, 2000 CFM, incluye arranque y puesta en marcha</v>
          </cell>
          <cell r="C2822" t="str">
            <v>u</v>
          </cell>
          <cell r="D2822">
            <v>1</v>
          </cell>
          <cell r="E2822">
            <v>2073.5</v>
          </cell>
        </row>
        <row r="2823">
          <cell r="A2823">
            <v>10069</v>
          </cell>
          <cell r="B2823" t="str">
            <v xml:space="preserve">SISTEMA  DE VENTILACION (EXTRACCION)  TIPO CENTRIFUGO DE 4000CFM  CON SUS RESPECTIVOS ACCESORIOS Y MATERIALES (DUCTOS, REJILLAS Y MOTOR) </v>
          </cell>
          <cell r="C2823" t="str">
            <v>u</v>
          </cell>
          <cell r="D2823">
            <v>1</v>
          </cell>
          <cell r="E2823">
            <v>1695.01</v>
          </cell>
        </row>
        <row r="2824">
          <cell r="A2824">
            <v>10070</v>
          </cell>
          <cell r="B2824" t="str">
            <v xml:space="preserve">SISTEMA  DE VENTILACION (EXTRACCION)  TIPO CENTRIFUGO DE 1500CFM  CON SUS RESPECTIVOS ACCESORIOS Y MATERIALES (DUCTOS, REJILLAS Y MOTOR) </v>
          </cell>
          <cell r="C2824" t="str">
            <v>u</v>
          </cell>
          <cell r="D2824">
            <v>1</v>
          </cell>
          <cell r="E2824">
            <v>1143.8900000000001</v>
          </cell>
        </row>
        <row r="2825">
          <cell r="A2825">
            <v>10071</v>
          </cell>
          <cell r="B2825" t="str">
            <v>Extractor tipo hongo, 1500 CFM, incluye arranque y puesta en marcha</v>
          </cell>
          <cell r="C2825" t="str">
            <v>u</v>
          </cell>
          <cell r="D2825">
            <v>1</v>
          </cell>
          <cell r="E2825">
            <v>1202.07</v>
          </cell>
        </row>
        <row r="2826">
          <cell r="A2826">
            <v>10072</v>
          </cell>
          <cell r="B2826" t="str">
            <v>Extractor tipo hongo, 3500 CFM, incluye arranque y puesta en marcha</v>
          </cell>
          <cell r="C2826" t="str">
            <v>u</v>
          </cell>
          <cell r="D2826">
            <v>1</v>
          </cell>
          <cell r="E2826">
            <v>1756.63</v>
          </cell>
        </row>
        <row r="2827">
          <cell r="A2827">
            <v>10073</v>
          </cell>
          <cell r="B2827" t="str">
            <v>Fan coil capacidad 60000 BTU/H</v>
          </cell>
          <cell r="C2827" t="str">
            <v>u</v>
          </cell>
          <cell r="D2827">
            <v>1</v>
          </cell>
          <cell r="E2827">
            <v>1845.7</v>
          </cell>
        </row>
        <row r="2828">
          <cell r="A2828">
            <v>10074</v>
          </cell>
          <cell r="B2828" t="str">
            <v>Suministro e instalación de Fan coil capacidad 24000 BTU/H</v>
          </cell>
          <cell r="C2828" t="str">
            <v>u</v>
          </cell>
          <cell r="D2828">
            <v>1</v>
          </cell>
          <cell r="E2828">
            <v>2342.98</v>
          </cell>
        </row>
        <row r="2829">
          <cell r="A2829">
            <v>10075</v>
          </cell>
          <cell r="B2829" t="str">
            <v>Lana de vidrio 1/2"</v>
          </cell>
          <cell r="C2829" t="str">
            <v>m2</v>
          </cell>
          <cell r="D2829">
            <v>1</v>
          </cell>
          <cell r="E2829">
            <v>17.37</v>
          </cell>
        </row>
        <row r="2830">
          <cell r="A2830">
            <v>10076</v>
          </cell>
          <cell r="B2830" t="str">
            <v xml:space="preserve">Filtros HEPA 99,99% , 48"x24" </v>
          </cell>
          <cell r="C2830" t="str">
            <v>u</v>
          </cell>
          <cell r="D2830">
            <v>1</v>
          </cell>
        </row>
        <row r="2831">
          <cell r="A2831">
            <v>10077</v>
          </cell>
          <cell r="B2831" t="str">
            <v>Gas refrigerante R 410 de 25lb</v>
          </cell>
          <cell r="C2831" t="str">
            <v>u</v>
          </cell>
          <cell r="D2831">
            <v>1</v>
          </cell>
          <cell r="E2831">
            <v>423.28</v>
          </cell>
        </row>
        <row r="2832">
          <cell r="A2832">
            <v>10078</v>
          </cell>
          <cell r="B2832" t="str">
            <v>Gas refrigerante R 410</v>
          </cell>
          <cell r="C2832" t="str">
            <v>lb</v>
          </cell>
          <cell r="D2832">
            <v>1</v>
          </cell>
          <cell r="E2832">
            <v>18.38</v>
          </cell>
        </row>
        <row r="2833">
          <cell r="A2833">
            <v>10079</v>
          </cell>
          <cell r="B2833" t="str">
            <v>Central de oxigeno medicinal duplex 4x2 Incluye cilindro</v>
          </cell>
          <cell r="C2833" t="str">
            <v>u</v>
          </cell>
          <cell r="D2833">
            <v>1</v>
          </cell>
          <cell r="E2833">
            <v>15583.49</v>
          </cell>
        </row>
        <row r="2834">
          <cell r="A2834">
            <v>10080</v>
          </cell>
          <cell r="B2834" t="str">
            <v>Central de aire medicinal duplex 3x2 incluye cilindros</v>
          </cell>
          <cell r="C2834" t="str">
            <v>u</v>
          </cell>
          <cell r="D2834">
            <v>1</v>
          </cell>
          <cell r="E2834">
            <v>33725.75</v>
          </cell>
        </row>
        <row r="2835">
          <cell r="A2835">
            <v>10081</v>
          </cell>
          <cell r="B2835" t="str">
            <v>Ductos de Tol Galvanizado de 0,5mm  aislados con Duct Wrap</v>
          </cell>
          <cell r="C2835" t="str">
            <v>kg</v>
          </cell>
          <cell r="D2835">
            <v>1</v>
          </cell>
          <cell r="E2835">
            <v>4.71</v>
          </cell>
        </row>
        <row r="2836">
          <cell r="A2836">
            <v>10082</v>
          </cell>
          <cell r="B2836" t="str">
            <v>Juntas de refrigeración MXJ-YA2812K; &gt; 47 Kw</v>
          </cell>
          <cell r="C2836" t="str">
            <v>u</v>
          </cell>
          <cell r="D2836">
            <v>1</v>
          </cell>
        </row>
        <row r="2837">
          <cell r="A2837">
            <v>10083</v>
          </cell>
          <cell r="B2837" t="str">
            <v>Suministro e instalación Louvers de 12"X12"</v>
          </cell>
          <cell r="C2837" t="str">
            <v>u</v>
          </cell>
          <cell r="D2837">
            <v>1</v>
          </cell>
          <cell r="E2837">
            <v>90.86</v>
          </cell>
        </row>
        <row r="2838">
          <cell r="A2838">
            <v>10084</v>
          </cell>
          <cell r="B2838" t="str">
            <v>Manejadora de aire, 4,000 CFM, doble pared, aislamiento de 1½" espesor,  - prefiltros 35% y filtro 80%, incluye termostatos</v>
          </cell>
          <cell r="C2838" t="str">
            <v>u</v>
          </cell>
          <cell r="D2838">
            <v>1</v>
          </cell>
        </row>
        <row r="2839">
          <cell r="A2839">
            <v>10085</v>
          </cell>
          <cell r="B2839" t="str">
            <v>Manejadora de aire, 4,500 CFM, 5½ Hp, 208-230/3/60</v>
          </cell>
          <cell r="C2839" t="str">
            <v>u</v>
          </cell>
          <cell r="D2839">
            <v>1</v>
          </cell>
        </row>
        <row r="2840">
          <cell r="A2840">
            <v>10086</v>
          </cell>
          <cell r="B2840" t="str">
            <v>Manga Flexible diam. 10" con aislamiento</v>
          </cell>
          <cell r="C2840" t="str">
            <v>m</v>
          </cell>
          <cell r="D2840">
            <v>1</v>
          </cell>
          <cell r="E2840">
            <v>31.51</v>
          </cell>
        </row>
        <row r="2841">
          <cell r="A2841">
            <v>10087</v>
          </cell>
          <cell r="B2841" t="str">
            <v>Manga Flexible diam. 10" sin aislamiento</v>
          </cell>
          <cell r="C2841" t="str">
            <v>m</v>
          </cell>
          <cell r="D2841">
            <v>1</v>
          </cell>
          <cell r="E2841">
            <v>31.51</v>
          </cell>
        </row>
        <row r="2842">
          <cell r="A2842">
            <v>10088</v>
          </cell>
          <cell r="B2842" t="str">
            <v>Manga Flexible diam. 12" con aislamiento</v>
          </cell>
          <cell r="C2842" t="str">
            <v>m</v>
          </cell>
          <cell r="D2842">
            <v>1</v>
          </cell>
          <cell r="E2842">
            <v>36.44</v>
          </cell>
        </row>
        <row r="2843">
          <cell r="A2843">
            <v>10089</v>
          </cell>
          <cell r="B2843" t="str">
            <v>Manga Flexible diam. 12" sin aislamiento</v>
          </cell>
          <cell r="C2843" t="str">
            <v>m</v>
          </cell>
          <cell r="D2843">
            <v>1</v>
          </cell>
        </row>
        <row r="2844">
          <cell r="A2844">
            <v>10090</v>
          </cell>
          <cell r="B2844" t="str">
            <v>Manga Flexible diam. 14" con aislamiento</v>
          </cell>
          <cell r="C2844" t="str">
            <v>m</v>
          </cell>
          <cell r="D2844">
            <v>1</v>
          </cell>
          <cell r="E2844">
            <v>10.78</v>
          </cell>
        </row>
        <row r="2845">
          <cell r="A2845">
            <v>10091</v>
          </cell>
          <cell r="B2845" t="str">
            <v>Manga Flexible diam. 6" con aislamiento</v>
          </cell>
          <cell r="C2845" t="str">
            <v>m</v>
          </cell>
          <cell r="D2845">
            <v>1</v>
          </cell>
          <cell r="E2845">
            <v>6.29</v>
          </cell>
        </row>
        <row r="2846">
          <cell r="A2846">
            <v>10092</v>
          </cell>
          <cell r="B2846" t="str">
            <v>Manga Flexible diam. 4" sin aislamiento</v>
          </cell>
          <cell r="C2846" t="str">
            <v>m</v>
          </cell>
          <cell r="D2846">
            <v>1</v>
          </cell>
          <cell r="E2846">
            <v>26.87</v>
          </cell>
        </row>
        <row r="2847">
          <cell r="A2847">
            <v>10093</v>
          </cell>
          <cell r="B2847" t="str">
            <v>Manga Flexible diam. 8" con aislamiento</v>
          </cell>
          <cell r="C2847" t="str">
            <v>m</v>
          </cell>
          <cell r="D2847">
            <v>1</v>
          </cell>
          <cell r="E2847">
            <v>29.56</v>
          </cell>
        </row>
        <row r="2848">
          <cell r="A2848">
            <v>10094</v>
          </cell>
          <cell r="B2848" t="str">
            <v>Manga Flexible diam. 8" sin aislamiento</v>
          </cell>
          <cell r="C2848" t="str">
            <v>m</v>
          </cell>
          <cell r="D2848">
            <v>1</v>
          </cell>
          <cell r="E2848">
            <v>29.56</v>
          </cell>
        </row>
        <row r="2849">
          <cell r="A2849">
            <v>10095</v>
          </cell>
          <cell r="B2849" t="str">
            <v>Manguera flexible aislada  12"</v>
          </cell>
          <cell r="C2849" t="str">
            <v>m</v>
          </cell>
          <cell r="D2849">
            <v>1</v>
          </cell>
        </row>
        <row r="2850">
          <cell r="A2850">
            <v>10096</v>
          </cell>
          <cell r="B2850" t="str">
            <v>Manga Flexible diam. 12" sin aislamiento</v>
          </cell>
          <cell r="C2850" t="str">
            <v>m</v>
          </cell>
          <cell r="D2850">
            <v>1</v>
          </cell>
        </row>
        <row r="2851">
          <cell r="A2851">
            <v>10097</v>
          </cell>
          <cell r="B2851" t="str">
            <v>Manómetro de 0 a 200 psig de diámetro 3.5"</v>
          </cell>
          <cell r="C2851" t="str">
            <v>u</v>
          </cell>
          <cell r="D2851">
            <v>1</v>
          </cell>
        </row>
        <row r="2852">
          <cell r="A2852">
            <v>10098</v>
          </cell>
          <cell r="B2852" t="str">
            <v>Lana de vidrio para recubrimiento en paredes</v>
          </cell>
          <cell r="C2852" t="str">
            <v>m2</v>
          </cell>
          <cell r="D2852">
            <v>1</v>
          </cell>
          <cell r="E2852">
            <v>8.99</v>
          </cell>
        </row>
        <row r="2853">
          <cell r="A2853">
            <v>10099</v>
          </cell>
          <cell r="B2853" t="str">
            <v>Reubicación de sistema de gases medicinales</v>
          </cell>
          <cell r="C2853" t="str">
            <v>m</v>
          </cell>
          <cell r="D2853">
            <v>1</v>
          </cell>
          <cell r="E2853">
            <v>50.7</v>
          </cell>
        </row>
        <row r="2854">
          <cell r="A2854">
            <v>10100</v>
          </cell>
          <cell r="B2854" t="str">
            <v>Recubrimientos de ductos con asfalum.</v>
          </cell>
          <cell r="C2854" t="str">
            <v>m2</v>
          </cell>
          <cell r="D2854">
            <v>1</v>
          </cell>
          <cell r="E2854">
            <v>36.9</v>
          </cell>
        </row>
        <row r="2855">
          <cell r="A2855">
            <v>10101</v>
          </cell>
          <cell r="B2855" t="str">
            <v>Reubicación de ducto de tol galvanizado con lana de vidrio</v>
          </cell>
          <cell r="C2855" t="str">
            <v>kg</v>
          </cell>
          <cell r="D2855">
            <v>1</v>
          </cell>
          <cell r="E2855">
            <v>3.32</v>
          </cell>
        </row>
        <row r="2856">
          <cell r="A2856">
            <v>10102</v>
          </cell>
          <cell r="B2856" t="str">
            <v>Filtros de 24"x24"x12" eficiencia 99,97%</v>
          </cell>
          <cell r="C2856" t="str">
            <v>u</v>
          </cell>
          <cell r="D2856">
            <v>1</v>
          </cell>
          <cell r="E2856">
            <v>1.38</v>
          </cell>
        </row>
        <row r="2857">
          <cell r="A2857">
            <v>10103</v>
          </cell>
          <cell r="B2857" t="str">
            <v>Filtros de 24"x24"x4" eficiencia 60%</v>
          </cell>
          <cell r="C2857" t="str">
            <v>u</v>
          </cell>
          <cell r="D2857">
            <v>1</v>
          </cell>
          <cell r="E2857">
            <v>263.12</v>
          </cell>
        </row>
        <row r="2858">
          <cell r="A2858">
            <v>10104</v>
          </cell>
          <cell r="B2858" t="str">
            <v>Filtros de 24"x24"x2" eficiencia 30%</v>
          </cell>
          <cell r="C2858" t="str">
            <v>u</v>
          </cell>
          <cell r="D2858">
            <v>1</v>
          </cell>
          <cell r="E2858">
            <v>29.36</v>
          </cell>
        </row>
        <row r="2859">
          <cell r="A2859">
            <v>10105</v>
          </cell>
          <cell r="B2859" t="str">
            <v>Filtros de 24"x24"x12" eficiencia 90%</v>
          </cell>
          <cell r="C2859" t="str">
            <v>u</v>
          </cell>
          <cell r="D2859">
            <v>1</v>
          </cell>
          <cell r="E2859">
            <v>1153.21</v>
          </cell>
        </row>
        <row r="2860">
          <cell r="A2860">
            <v>10106</v>
          </cell>
          <cell r="B2860" t="str">
            <v>Cajas portafiltros de 30% (2u) 60% (2u);99,97% (2u) para 400CFM</v>
          </cell>
          <cell r="C2860" t="str">
            <v>u</v>
          </cell>
          <cell r="D2860">
            <v>1</v>
          </cell>
          <cell r="E2860">
            <v>754.54</v>
          </cell>
        </row>
        <row r="2861">
          <cell r="A2861">
            <v>10107</v>
          </cell>
          <cell r="B2861" t="str">
            <v>Cajas portafiltros de 30% (4u) 60% (4u);99,97% (4u) para 8000CFM</v>
          </cell>
          <cell r="C2861" t="str">
            <v>u</v>
          </cell>
          <cell r="D2861">
            <v>1</v>
          </cell>
          <cell r="E2861">
            <v>970.82</v>
          </cell>
        </row>
        <row r="2862">
          <cell r="A2862">
            <v>10108</v>
          </cell>
          <cell r="B2862" t="str">
            <v>Cajas portafiltros para filtros de 90% (1u) para 1200CFN y 2000CFM</v>
          </cell>
          <cell r="C2862" t="str">
            <v>u</v>
          </cell>
          <cell r="D2862">
            <v>1</v>
          </cell>
          <cell r="E2862">
            <v>456.07</v>
          </cell>
        </row>
        <row r="2863">
          <cell r="A2863">
            <v>10109</v>
          </cell>
          <cell r="B2863" t="str">
            <v xml:space="preserve">Cajas portafiltros para filtros de 60% (1u);99,97% (2u) </v>
          </cell>
          <cell r="C2863" t="str">
            <v>u</v>
          </cell>
          <cell r="D2863">
            <v>1</v>
          </cell>
          <cell r="E2863">
            <v>520.63</v>
          </cell>
        </row>
        <row r="2864">
          <cell r="A2864">
            <v>10110</v>
          </cell>
          <cell r="B2864" t="str">
            <v>Rejilla  12X12" con caja y dámper</v>
          </cell>
          <cell r="C2864" t="str">
            <v>u</v>
          </cell>
          <cell r="D2864">
            <v>1</v>
          </cell>
        </row>
        <row r="2865">
          <cell r="A2865">
            <v>10111</v>
          </cell>
          <cell r="B2865" t="str">
            <v>Rejilla  14X14" con caja y dámper</v>
          </cell>
          <cell r="C2865" t="str">
            <v>u</v>
          </cell>
          <cell r="D2865">
            <v>1</v>
          </cell>
        </row>
        <row r="2866">
          <cell r="A2866">
            <v>10112</v>
          </cell>
          <cell r="B2866" t="str">
            <v>Rejilla  18X12" con caja y dámper</v>
          </cell>
          <cell r="C2866" t="str">
            <v>u</v>
          </cell>
          <cell r="D2866">
            <v>1</v>
          </cell>
        </row>
        <row r="2867">
          <cell r="A2867">
            <v>10113</v>
          </cell>
          <cell r="B2867" t="str">
            <v>Rejilla de descarga 6"x6"</v>
          </cell>
          <cell r="C2867" t="str">
            <v>u</v>
          </cell>
          <cell r="D2867">
            <v>1</v>
          </cell>
          <cell r="E2867">
            <v>16.66</v>
          </cell>
        </row>
        <row r="2868">
          <cell r="A2868">
            <v>10114</v>
          </cell>
          <cell r="B2868" t="str">
            <v>Rejilla de descarga 8"x8"</v>
          </cell>
          <cell r="C2868" t="str">
            <v>u</v>
          </cell>
          <cell r="D2868">
            <v>1</v>
          </cell>
          <cell r="E2868">
            <v>19.809999999999999</v>
          </cell>
        </row>
        <row r="2869">
          <cell r="A2869">
            <v>10115</v>
          </cell>
          <cell r="B2869" t="str">
            <v>Rejilla de extracción de 10"x10”</v>
          </cell>
          <cell r="C2869" t="str">
            <v>u</v>
          </cell>
          <cell r="D2869">
            <v>1</v>
          </cell>
        </row>
        <row r="2870">
          <cell r="A2870">
            <v>10116</v>
          </cell>
          <cell r="B2870" t="str">
            <v>Rejilla de extracción de 10"x10”</v>
          </cell>
          <cell r="C2870" t="str">
            <v>u</v>
          </cell>
          <cell r="D2870">
            <v>1</v>
          </cell>
        </row>
        <row r="2871">
          <cell r="A2871">
            <v>10117</v>
          </cell>
          <cell r="B2871" t="str">
            <v>Rejilla de extracción de 12"x12”</v>
          </cell>
          <cell r="C2871" t="str">
            <v>u</v>
          </cell>
          <cell r="D2871">
            <v>1</v>
          </cell>
          <cell r="E2871">
            <v>36.520000000000003</v>
          </cell>
        </row>
        <row r="2872">
          <cell r="A2872">
            <v>10118</v>
          </cell>
          <cell r="B2872" t="str">
            <v>Rejilla de extracción de 14"x14”</v>
          </cell>
          <cell r="C2872" t="str">
            <v>u</v>
          </cell>
          <cell r="D2872">
            <v>1</v>
          </cell>
          <cell r="E2872">
            <v>42.14</v>
          </cell>
        </row>
        <row r="2873">
          <cell r="A2873">
            <v>10119</v>
          </cell>
          <cell r="B2873" t="str">
            <v>Rejilla de extracción de 16"x16”</v>
          </cell>
          <cell r="C2873" t="str">
            <v>u</v>
          </cell>
          <cell r="D2873">
            <v>1</v>
          </cell>
        </row>
        <row r="2874">
          <cell r="A2874">
            <v>10120</v>
          </cell>
          <cell r="B2874" t="str">
            <v>Rejilla de extracción de 18"x18”</v>
          </cell>
          <cell r="C2874" t="str">
            <v>u</v>
          </cell>
          <cell r="D2874">
            <v>1</v>
          </cell>
        </row>
        <row r="2875">
          <cell r="A2875">
            <v>10121</v>
          </cell>
          <cell r="B2875" t="str">
            <v>Rejilla de extracción de 20"x10” incluye caja de acoples</v>
          </cell>
          <cell r="C2875" t="str">
            <v>u</v>
          </cell>
          <cell r="D2875">
            <v>1</v>
          </cell>
          <cell r="E2875">
            <v>99.43</v>
          </cell>
        </row>
        <row r="2876">
          <cell r="A2876">
            <v>10122</v>
          </cell>
          <cell r="B2876" t="str">
            <v>Rejilla de extracción de 22"x22”</v>
          </cell>
          <cell r="C2876" t="str">
            <v>u</v>
          </cell>
          <cell r="D2876">
            <v>1</v>
          </cell>
        </row>
        <row r="2877">
          <cell r="A2877">
            <v>10123</v>
          </cell>
          <cell r="B2877" t="str">
            <v>Rejilla de extracción de 24"x12” incluye caja de acoples</v>
          </cell>
          <cell r="C2877" t="str">
            <v>u</v>
          </cell>
          <cell r="D2877">
            <v>1</v>
          </cell>
          <cell r="E2877">
            <v>99.43</v>
          </cell>
        </row>
        <row r="2878">
          <cell r="A2878">
            <v>10124</v>
          </cell>
          <cell r="B2878" t="str">
            <v>Rejilla de extracción de 24"x24” incluye caja de acoples</v>
          </cell>
          <cell r="C2878" t="str">
            <v>u</v>
          </cell>
          <cell r="D2878">
            <v>1</v>
          </cell>
          <cell r="E2878">
            <v>95.56</v>
          </cell>
        </row>
        <row r="2879">
          <cell r="A2879">
            <v>10125</v>
          </cell>
          <cell r="B2879" t="str">
            <v>Rejilla de extracción de 6"x6” incluye caja de acoples</v>
          </cell>
          <cell r="C2879" t="str">
            <v>u</v>
          </cell>
          <cell r="D2879">
            <v>1</v>
          </cell>
          <cell r="E2879">
            <v>35.520000000000003</v>
          </cell>
        </row>
        <row r="2880">
          <cell r="A2880">
            <v>10126</v>
          </cell>
          <cell r="B2880" t="str">
            <v>Rejilla de extracción de 8"x8” incluye caja de acoples</v>
          </cell>
          <cell r="C2880" t="str">
            <v>u</v>
          </cell>
          <cell r="D2880">
            <v>1</v>
          </cell>
          <cell r="E2880">
            <v>37.4</v>
          </cell>
        </row>
        <row r="2881">
          <cell r="A2881">
            <v>10127</v>
          </cell>
          <cell r="B2881" t="str">
            <v>Rejilla de Retorno 12"x12" incluye caja de acoples</v>
          </cell>
          <cell r="C2881" t="str">
            <v>u</v>
          </cell>
          <cell r="D2881">
            <v>1</v>
          </cell>
          <cell r="E2881">
            <v>52.64</v>
          </cell>
        </row>
        <row r="2882">
          <cell r="A2882">
            <v>10128</v>
          </cell>
          <cell r="B2882" t="str">
            <v>Rejilla de Retorno 12"x8" incluye caja de acoples</v>
          </cell>
          <cell r="C2882" t="str">
            <v>u</v>
          </cell>
          <cell r="D2882">
            <v>1</v>
          </cell>
          <cell r="E2882">
            <v>62.97</v>
          </cell>
        </row>
        <row r="2883">
          <cell r="A2883">
            <v>10129</v>
          </cell>
          <cell r="B2883" t="str">
            <v>Rejilla de Retorno 18"x12" incluye caja de acoples</v>
          </cell>
          <cell r="C2883" t="str">
            <v>u</v>
          </cell>
          <cell r="D2883">
            <v>1</v>
          </cell>
          <cell r="E2883">
            <v>73.03</v>
          </cell>
        </row>
        <row r="2884">
          <cell r="A2884">
            <v>10130</v>
          </cell>
          <cell r="B2884" t="str">
            <v>Rejilla de Retorno 14"x14"</v>
          </cell>
          <cell r="C2884" t="str">
            <v>u</v>
          </cell>
          <cell r="D2884">
            <v>1</v>
          </cell>
          <cell r="E2884">
            <v>46.42</v>
          </cell>
        </row>
        <row r="2885">
          <cell r="A2885">
            <v>10131</v>
          </cell>
          <cell r="B2885" t="str">
            <v>Rejilla de Retorno 18"x18"</v>
          </cell>
          <cell r="C2885" t="str">
            <v>u</v>
          </cell>
          <cell r="D2885">
            <v>1</v>
          </cell>
          <cell r="E2885">
            <v>51.13</v>
          </cell>
        </row>
        <row r="2886">
          <cell r="A2886">
            <v>10132</v>
          </cell>
          <cell r="B2886" t="str">
            <v>Rejilla de Retorno 24"x24"</v>
          </cell>
          <cell r="C2886" t="str">
            <v>u</v>
          </cell>
          <cell r="D2886">
            <v>1</v>
          </cell>
          <cell r="E2886">
            <v>65.209999999999994</v>
          </cell>
        </row>
        <row r="2887">
          <cell r="A2887">
            <v>10133</v>
          </cell>
          <cell r="B2887" t="str">
            <v>Rejillas de retorno de 10"x6" incluye caja de acoples</v>
          </cell>
          <cell r="C2887" t="str">
            <v>u</v>
          </cell>
          <cell r="D2887">
            <v>1</v>
          </cell>
          <cell r="E2887">
            <v>56.68</v>
          </cell>
        </row>
        <row r="2888">
          <cell r="A2888">
            <v>10134</v>
          </cell>
          <cell r="B2888" t="str">
            <v>Resistencia Eléctrica 20"x12"; 5,0 Kw, 4 etapas, 208-3-60</v>
          </cell>
          <cell r="C2888" t="str">
            <v>u</v>
          </cell>
          <cell r="D2888">
            <v>1</v>
          </cell>
        </row>
        <row r="2889">
          <cell r="A2889">
            <v>10135</v>
          </cell>
          <cell r="B2889" t="str">
            <v>Split 24000 BTU (Inc. Instalación, recorrido de tubería y accesorios) piso techo</v>
          </cell>
          <cell r="C2889" t="str">
            <v>u</v>
          </cell>
          <cell r="D2889">
            <v>1</v>
          </cell>
          <cell r="E2889">
            <v>1714.88</v>
          </cell>
        </row>
        <row r="2890">
          <cell r="A2890">
            <v>10136</v>
          </cell>
          <cell r="B2890" t="str">
            <v>Split 36000 BTU (Inc. Instalación, recorrido de tubería y accesorios) piso techo</v>
          </cell>
          <cell r="C2890" t="str">
            <v>u</v>
          </cell>
          <cell r="D2890">
            <v>1</v>
          </cell>
          <cell r="E2890">
            <v>2197.7399999999998</v>
          </cell>
        </row>
        <row r="2891">
          <cell r="A2891">
            <v>10137</v>
          </cell>
          <cell r="B2891" t="str">
            <v>Split 48000 BTU (Inc. Instalación, recorrido de tubería y accesorios) piso techo</v>
          </cell>
          <cell r="C2891" t="str">
            <v>u</v>
          </cell>
          <cell r="D2891">
            <v>1</v>
          </cell>
          <cell r="E2891">
            <v>2104.69</v>
          </cell>
        </row>
        <row r="2892">
          <cell r="A2892">
            <v>10138</v>
          </cell>
          <cell r="B2892" t="str">
            <v>Split 60000 BTU (Inc. Instalación, recorrido de tubería y accesorios) piso techo</v>
          </cell>
          <cell r="C2892" t="str">
            <v>u</v>
          </cell>
          <cell r="D2892">
            <v>1</v>
          </cell>
          <cell r="E2892">
            <v>2481.9299999999998</v>
          </cell>
        </row>
        <row r="2893">
          <cell r="A2893">
            <v>10139</v>
          </cell>
          <cell r="B2893" t="str">
            <v>Split 12000 BTU/H consola pared (Inc. Instalación, recorrido de tubería y accesorios)</v>
          </cell>
          <cell r="C2893" t="str">
            <v>u</v>
          </cell>
          <cell r="D2893">
            <v>1</v>
          </cell>
          <cell r="E2893">
            <v>726.83</v>
          </cell>
        </row>
        <row r="2894">
          <cell r="A2894">
            <v>10140</v>
          </cell>
          <cell r="B2894" t="str">
            <v>Split con consola 36000 BTU  de techo(Inc. Instalación, recorrido de tubería y accesorios)</v>
          </cell>
          <cell r="C2894" t="str">
            <v>u</v>
          </cell>
          <cell r="D2894">
            <v>1</v>
          </cell>
          <cell r="E2894">
            <v>1856.2</v>
          </cell>
        </row>
        <row r="2895">
          <cell r="A2895">
            <v>10141</v>
          </cell>
          <cell r="B2895" t="str">
            <v>Split 9000 BTU (Inc. Instalación, recorrido de tubería y accesorios)</v>
          </cell>
          <cell r="C2895" t="str">
            <v>u</v>
          </cell>
          <cell r="D2895">
            <v>1</v>
          </cell>
          <cell r="E2895">
            <v>1030.1300000000001</v>
          </cell>
        </row>
        <row r="2896">
          <cell r="A2896">
            <v>10142</v>
          </cell>
          <cell r="B2896" t="str">
            <v>Suministro e instalación Split consola de 24000BTU/H, R410A.incluye arranque y puesta en marcha, 1,8Kw,208-220V/1ph/60Hz</v>
          </cell>
          <cell r="C2896" t="str">
            <v>u</v>
          </cell>
          <cell r="D2896">
            <v>1</v>
          </cell>
          <cell r="E2896">
            <v>1143.0999999999999</v>
          </cell>
        </row>
        <row r="2897">
          <cell r="A2897">
            <v>10143</v>
          </cell>
          <cell r="B2897" t="str">
            <v>Suministro e instalación Split consola de 18000BTU/H, R410A.incluye arranque y puesta en marcha, 1,8Kw,208-220V/1ph/60Hz</v>
          </cell>
          <cell r="C2897" t="str">
            <v>u</v>
          </cell>
          <cell r="D2897">
            <v>1</v>
          </cell>
          <cell r="E2897">
            <v>870.08</v>
          </cell>
        </row>
        <row r="2898">
          <cell r="A2898">
            <v>10144</v>
          </cell>
          <cell r="B2898" t="str">
            <v>Suministro e instalación multisplit 36000BTU/h(12x3),R410A.incluye consolas decorativas, arranque y puesta en marcha, 208-220V/1ph/60Hz</v>
          </cell>
          <cell r="C2898" t="str">
            <v>u</v>
          </cell>
          <cell r="D2898">
            <v>1</v>
          </cell>
          <cell r="E2898">
            <v>1976.3</v>
          </cell>
        </row>
        <row r="2899">
          <cell r="A2899">
            <v>10145</v>
          </cell>
          <cell r="B2899" t="str">
            <v>Suministro e instalación Split consola de 12000BTU/H, R410A.incluye arranque y puesta en marcha, 208-220V/1ph/60Hz</v>
          </cell>
          <cell r="C2899" t="str">
            <v>u</v>
          </cell>
          <cell r="D2899">
            <v>1</v>
          </cell>
          <cell r="E2899">
            <v>753.68</v>
          </cell>
        </row>
        <row r="2900">
          <cell r="A2900">
            <v>10146</v>
          </cell>
          <cell r="B2900" t="str">
            <v>Suministro e instalación de un equipo A/C tipo paquete de 240000BTU/H</v>
          </cell>
          <cell r="C2900" t="str">
            <v>u</v>
          </cell>
          <cell r="D2900">
            <v>1</v>
          </cell>
          <cell r="E2900">
            <v>24087.68</v>
          </cell>
        </row>
        <row r="2901">
          <cell r="A2901">
            <v>10147</v>
          </cell>
          <cell r="B2901" t="str">
            <v>Suministro e instalación de un equipo A/C tipo paquete de 300000BTU/H</v>
          </cell>
          <cell r="C2901" t="str">
            <v>u</v>
          </cell>
          <cell r="D2901">
            <v>1</v>
          </cell>
          <cell r="E2901">
            <v>1838.22</v>
          </cell>
        </row>
        <row r="2902">
          <cell r="A2902">
            <v>10148</v>
          </cell>
          <cell r="B2902" t="str">
            <v>Suministro e instalación multisplit 48000BTU/h(12*2+24kBTU/h),R410A. Y un kit de tuberías de Cu de 5m incluye consolas decorativas, arranque y puesta en marcha, 208-220V/1ph/60Hz</v>
          </cell>
          <cell r="C2902" t="str">
            <v>u</v>
          </cell>
          <cell r="D2902">
            <v>1</v>
          </cell>
          <cell r="E2902">
            <v>2591.79</v>
          </cell>
        </row>
        <row r="2903">
          <cell r="A2903">
            <v>10149</v>
          </cell>
          <cell r="B2903" t="str">
            <v>Suministro e instalación  de Split consola vista pared de  36000BTU/h,con R410A.  Incluye arranque y puesta en marcha, 1,2kv  208-220V/1ph/60Hz</v>
          </cell>
          <cell r="C2903" t="str">
            <v>u</v>
          </cell>
          <cell r="D2903">
            <v>1</v>
          </cell>
          <cell r="E2903">
            <v>2048.66</v>
          </cell>
        </row>
        <row r="2904">
          <cell r="A2904">
            <v>10150</v>
          </cell>
          <cell r="B2904" t="str">
            <v>Suministro e instalación multisplit 36000BTU/h(18x2),R410A.incluye consolas decorativas, arranque y puesta en marcha, 208-220V/1ph/60Hz</v>
          </cell>
          <cell r="C2904" t="str">
            <v>u</v>
          </cell>
          <cell r="D2904">
            <v>1</v>
          </cell>
          <cell r="E2904">
            <v>2154.98</v>
          </cell>
        </row>
        <row r="2905">
          <cell r="A2905">
            <v>10151</v>
          </cell>
          <cell r="B2905" t="str">
            <v>Suministro e instalación multisplit 18000BTU/h(9x2),R410A.incluye consolas decorativas, arranque y puesta en marcha, 208-220V/1ph/60Hz</v>
          </cell>
          <cell r="C2905" t="str">
            <v>u</v>
          </cell>
          <cell r="D2905">
            <v>1</v>
          </cell>
          <cell r="E2905">
            <v>1463.89</v>
          </cell>
        </row>
        <row r="2906">
          <cell r="A2906">
            <v>10152</v>
          </cell>
          <cell r="B2906" t="str">
            <v>Suministro e instalación de un equipo A/C tipo paquete de 60000BTU/H</v>
          </cell>
          <cell r="C2906" t="str">
            <v>u</v>
          </cell>
          <cell r="D2906">
            <v>1</v>
          </cell>
          <cell r="E2906">
            <v>2174.41</v>
          </cell>
        </row>
        <row r="2907">
          <cell r="A2907">
            <v>10153</v>
          </cell>
          <cell r="B2907" t="str">
            <v>Suministro e instalación de un equipo A/C tipo paquete de 120000BTU/H</v>
          </cell>
          <cell r="C2907" t="str">
            <v>u</v>
          </cell>
          <cell r="D2907">
            <v>1</v>
          </cell>
          <cell r="E2907">
            <v>8457.43</v>
          </cell>
        </row>
        <row r="2908">
          <cell r="A2908">
            <v>10154</v>
          </cell>
          <cell r="B2908" t="str">
            <v>Suministro e instalación CONSOLA MINI SPLI 12000BTU/H 220v/60hz/1ph REFRIGERANTE ECOLOGICO 410 EVERWEL</v>
          </cell>
          <cell r="C2908" t="str">
            <v>u</v>
          </cell>
          <cell r="D2908">
            <v>1</v>
          </cell>
          <cell r="E2908">
            <v>713.16</v>
          </cell>
        </row>
        <row r="2909">
          <cell r="A2909">
            <v>10155</v>
          </cell>
          <cell r="B2909" t="str">
            <v>Multisplit consola de  24000 BTU/H (2x12),2,2 Kw, 220V / 60Hz   incluye arranque y puesta en marcha</v>
          </cell>
          <cell r="C2909" t="str">
            <v>u</v>
          </cell>
          <cell r="D2909">
            <v>1</v>
          </cell>
          <cell r="E2909">
            <v>1524.32</v>
          </cell>
        </row>
        <row r="2910">
          <cell r="A2910">
            <v>10156</v>
          </cell>
          <cell r="B2910" t="str">
            <v xml:space="preserve">SUMINISTRO E INSTALACION SPLIT CONSOLA 18000 BTU/H,  R410A, INCLUYE ARRANQUE Y PUESTA EN MARCHA, 1,95 Kw, 208-220V / 60Hz                                                                                                                                                                             </v>
          </cell>
          <cell r="C2910" t="str">
            <v>u</v>
          </cell>
          <cell r="D2910">
            <v>1</v>
          </cell>
          <cell r="E2910">
            <v>890.56</v>
          </cell>
        </row>
        <row r="2911">
          <cell r="A2911">
            <v>10157</v>
          </cell>
          <cell r="B2911" t="str">
            <v xml:space="preserve">SUMINISTRO E INSTALACION MINISPLIT  24000 BTU/H,  R410A, INCLUYE ARRANQUE Y PUESTA EN MARCHA, 2.57kW, 208-220V / 60Hz                                                                                                                                                                             </v>
          </cell>
          <cell r="C2911" t="str">
            <v>u</v>
          </cell>
          <cell r="D2911">
            <v>1</v>
          </cell>
          <cell r="E2911">
            <v>1030.1300000000001</v>
          </cell>
        </row>
        <row r="2912">
          <cell r="A2912">
            <v>10158</v>
          </cell>
          <cell r="B2912" t="str">
            <v>Suministro e instalación de minisplit consola 36000BTU/H,R410A incluye arranque y puesta en marcha 220V/60Hz</v>
          </cell>
          <cell r="C2912" t="str">
            <v>u</v>
          </cell>
          <cell r="D2912">
            <v>1</v>
          </cell>
          <cell r="E2912">
            <v>2131.3200000000002</v>
          </cell>
        </row>
        <row r="2913">
          <cell r="A2913">
            <v>10159</v>
          </cell>
          <cell r="B2913" t="str">
            <v xml:space="preserve">SUMINISTRO E INSTALACION MINISPLIT  9000 BTU/H,  R410A, INCLUYE ARRANQUE Y PUESTA EN MARCHA, 2.57kW, 208-220V / 60Hz                                                                                                                                                                             </v>
          </cell>
          <cell r="C2913" t="str">
            <v>u</v>
          </cell>
          <cell r="D2913">
            <v>1</v>
          </cell>
          <cell r="E2913">
            <v>690.62</v>
          </cell>
        </row>
        <row r="2914">
          <cell r="A2914">
            <v>10160</v>
          </cell>
          <cell r="B2914" t="str">
            <v>Unidad tipo Cassett 45000 btu/h</v>
          </cell>
          <cell r="C2914" t="str">
            <v>u</v>
          </cell>
          <cell r="D2914">
            <v>1</v>
          </cell>
          <cell r="E2914">
            <v>3324</v>
          </cell>
        </row>
        <row r="2915">
          <cell r="A2915">
            <v>10161</v>
          </cell>
          <cell r="B2915" t="str">
            <v>Suministro e instalación de consola de cabecera</v>
          </cell>
          <cell r="C2915" t="str">
            <v>u</v>
          </cell>
          <cell r="D2915">
            <v>1</v>
          </cell>
          <cell r="E2915">
            <v>2305.6999999999998</v>
          </cell>
        </row>
        <row r="2916">
          <cell r="A2916">
            <v>10162</v>
          </cell>
          <cell r="B2916" t="str">
            <v>Suministro e instalación de toma para oxigeno</v>
          </cell>
          <cell r="C2916" t="str">
            <v>u</v>
          </cell>
          <cell r="D2916">
            <v>1</v>
          </cell>
          <cell r="E2916">
            <v>354.18</v>
          </cell>
        </row>
        <row r="2917">
          <cell r="A2917">
            <v>10163</v>
          </cell>
          <cell r="B2917" t="str">
            <v>Suministro e instalación de toma para vacio</v>
          </cell>
          <cell r="C2917" t="str">
            <v>u</v>
          </cell>
          <cell r="D2917">
            <v>1</v>
          </cell>
          <cell r="E2917">
            <v>354.18</v>
          </cell>
        </row>
        <row r="2918">
          <cell r="A2918">
            <v>10164</v>
          </cell>
          <cell r="B2918" t="str">
            <v>Suministro e instalación de cortina de aire de 220V de 1,5m; arranque y puesta en marcha</v>
          </cell>
          <cell r="C2918" t="str">
            <v>u</v>
          </cell>
          <cell r="D2918">
            <v>1</v>
          </cell>
          <cell r="E2918">
            <v>412.6</v>
          </cell>
        </row>
        <row r="2919">
          <cell r="A2919">
            <v>10165</v>
          </cell>
          <cell r="B2919" t="str">
            <v xml:space="preserve">Suministro e instalación de Ventilador de extracción de aire 1600 CFM @ 1.25” c.a. motor de 0.75 HP, 220 voltios, 3 fases, 60 HZ. </v>
          </cell>
          <cell r="C2919" t="str">
            <v>u</v>
          </cell>
          <cell r="D2919">
            <v>1</v>
          </cell>
          <cell r="E2919">
            <v>2073.5</v>
          </cell>
        </row>
        <row r="2920">
          <cell r="A2920">
            <v>10166</v>
          </cell>
          <cell r="B2920" t="str">
            <v xml:space="preserve">Suministro e instalación de Ventilador de extracción en línea 500 CFM </v>
          </cell>
          <cell r="C2920" t="str">
            <v>u</v>
          </cell>
          <cell r="D2920">
            <v>1</v>
          </cell>
          <cell r="E2920">
            <v>1570.39</v>
          </cell>
        </row>
        <row r="2921">
          <cell r="A2921">
            <v>10167</v>
          </cell>
          <cell r="B2921" t="str">
            <v>Suministro e instalación de unidad de precisión 4800BTU/H</v>
          </cell>
          <cell r="C2921" t="str">
            <v>u</v>
          </cell>
          <cell r="D2921">
            <v>1</v>
          </cell>
          <cell r="E2921">
            <v>15607.52</v>
          </cell>
        </row>
        <row r="2922">
          <cell r="A2922">
            <v>10168</v>
          </cell>
          <cell r="B2922" t="str">
            <v>Suministro e instalación de unidad V.R.V 72000 BTU/H</v>
          </cell>
          <cell r="C2922" t="str">
            <v>u</v>
          </cell>
          <cell r="D2922">
            <v>1</v>
          </cell>
          <cell r="E2922">
            <v>9184.07</v>
          </cell>
        </row>
        <row r="2923">
          <cell r="A2923">
            <v>10169</v>
          </cell>
          <cell r="B2923" t="str">
            <v>Suministro e instalación de unidad V.R.V 192000 BTU/H</v>
          </cell>
          <cell r="C2923" t="str">
            <v>u</v>
          </cell>
          <cell r="D2923">
            <v>1</v>
          </cell>
          <cell r="E2923">
            <v>18998.419999999998</v>
          </cell>
        </row>
        <row r="2924">
          <cell r="A2924">
            <v>10170</v>
          </cell>
          <cell r="B2924" t="str">
            <v>Suministro e instalación de unidad V.R.V 96000 BTU/H</v>
          </cell>
          <cell r="C2924" t="str">
            <v>u</v>
          </cell>
          <cell r="D2924">
            <v>1</v>
          </cell>
          <cell r="E2924">
            <v>11698.97</v>
          </cell>
        </row>
        <row r="2925">
          <cell r="A2925">
            <v>10171</v>
          </cell>
          <cell r="B2925" t="str">
            <v>Suministro e instalación de consola tipo cassett 12000BTU/H 220V/60HZ/1PH refrigerante ecológico R410</v>
          </cell>
          <cell r="C2925" t="str">
            <v>u</v>
          </cell>
          <cell r="D2925">
            <v>1</v>
          </cell>
          <cell r="E2925">
            <v>1119.8800000000001</v>
          </cell>
        </row>
        <row r="2926">
          <cell r="A2926">
            <v>10172</v>
          </cell>
          <cell r="B2926" t="str">
            <v>Suministro e instalación de consola tipo cassett 36000BTU/H 220V/60HZ/1PH refrigerante ecológico R410</v>
          </cell>
          <cell r="C2926" t="str">
            <v>u</v>
          </cell>
          <cell r="D2926">
            <v>1</v>
          </cell>
          <cell r="E2926">
            <v>2822.58</v>
          </cell>
        </row>
        <row r="2927">
          <cell r="A2927">
            <v>10173</v>
          </cell>
          <cell r="B2927" t="str">
            <v>Suministro e instalación de consola tipo cassett 48000BTU/H 220V/60HZ/1PH refrigerante ecológico R410</v>
          </cell>
          <cell r="C2927" t="str">
            <v>u</v>
          </cell>
          <cell r="D2927">
            <v>1</v>
          </cell>
          <cell r="E2927">
            <v>1669.27</v>
          </cell>
        </row>
        <row r="2928">
          <cell r="A2928">
            <v>10174</v>
          </cell>
          <cell r="B2928" t="str">
            <v>Suministro e instalación de cámara fría para congelación con sus respectivos paneles de poliuretano y equipos</v>
          </cell>
          <cell r="C2928" t="str">
            <v>u</v>
          </cell>
          <cell r="D2928">
            <v>1</v>
          </cell>
          <cell r="E2928">
            <v>8124.73</v>
          </cell>
        </row>
        <row r="2929">
          <cell r="A2929">
            <v>10175</v>
          </cell>
          <cell r="B2929" t="str">
            <v>Suministro e instalación de cámara fría para conservación con sus respectivos paneles de poliuretano y equipos</v>
          </cell>
          <cell r="C2929" t="str">
            <v>u</v>
          </cell>
          <cell r="D2929">
            <v>1</v>
          </cell>
          <cell r="E2929">
            <v>6166.88</v>
          </cell>
        </row>
        <row r="2930">
          <cell r="A2930">
            <v>10176</v>
          </cell>
          <cell r="B2930" t="str">
            <v>Suministro e instalación de toma doble de pared oxigeno, vacio</v>
          </cell>
          <cell r="C2930" t="str">
            <v>u</v>
          </cell>
          <cell r="D2930">
            <v>1</v>
          </cell>
          <cell r="E2930">
            <v>196.14</v>
          </cell>
        </row>
        <row r="2931">
          <cell r="A2931">
            <v>10177</v>
          </cell>
          <cell r="B2931" t="str">
            <v>Central de vacio triplex 7,5HP</v>
          </cell>
          <cell r="C2931" t="str">
            <v>u</v>
          </cell>
          <cell r="D2931">
            <v>1</v>
          </cell>
          <cell r="E2931">
            <v>47107.29</v>
          </cell>
        </row>
        <row r="2932">
          <cell r="A2932">
            <v>10178</v>
          </cell>
          <cell r="B2932" t="str">
            <v>Toma simple de aire comprimido incluye slide de soporte</v>
          </cell>
          <cell r="C2932" t="str">
            <v>u</v>
          </cell>
          <cell r="D2932">
            <v>1</v>
          </cell>
          <cell r="E2932">
            <v>122.44</v>
          </cell>
        </row>
        <row r="2933">
          <cell r="A2933">
            <v>10179</v>
          </cell>
          <cell r="B2933" t="str">
            <v>Central de aire comprimido medicinal</v>
          </cell>
          <cell r="C2933" t="str">
            <v>u</v>
          </cell>
          <cell r="D2933">
            <v>1</v>
          </cell>
          <cell r="E2933">
            <v>91679.67</v>
          </cell>
        </row>
        <row r="2934">
          <cell r="A2934">
            <v>10180</v>
          </cell>
          <cell r="B2934" t="str">
            <v>Suministro e instalación de un filtro HEPA</v>
          </cell>
          <cell r="C2934" t="str">
            <v>u</v>
          </cell>
          <cell r="D2934">
            <v>1</v>
          </cell>
          <cell r="E2934">
            <v>949.77</v>
          </cell>
        </row>
        <row r="2935">
          <cell r="A2935">
            <v>10181</v>
          </cell>
          <cell r="B2935" t="str">
            <v>Tubería de cobre ACR 1/4</v>
          </cell>
          <cell r="C2935" t="str">
            <v>m</v>
          </cell>
          <cell r="D2935">
            <v>1</v>
          </cell>
          <cell r="E2935">
            <v>6.63</v>
          </cell>
        </row>
        <row r="2936">
          <cell r="A2936">
            <v>10182</v>
          </cell>
          <cell r="B2936" t="str">
            <v>Tubería de cobre ACR 3/8</v>
          </cell>
          <cell r="C2936" t="str">
            <v>m</v>
          </cell>
          <cell r="D2936">
            <v>1</v>
          </cell>
          <cell r="E2936">
            <v>9.11</v>
          </cell>
        </row>
        <row r="2937">
          <cell r="A2937">
            <v>10183</v>
          </cell>
          <cell r="B2937" t="str">
            <v>Tubería de cobre ACR 1/2</v>
          </cell>
          <cell r="C2937" t="str">
            <v>m</v>
          </cell>
          <cell r="D2937">
            <v>1</v>
          </cell>
          <cell r="E2937">
            <v>10.68</v>
          </cell>
        </row>
        <row r="2938">
          <cell r="A2938">
            <v>10184</v>
          </cell>
          <cell r="B2938" t="str">
            <v>Tubería de cobre ACR 5/8</v>
          </cell>
          <cell r="C2938" t="str">
            <v>m</v>
          </cell>
          <cell r="D2938">
            <v>1</v>
          </cell>
          <cell r="E2938">
            <v>13.3</v>
          </cell>
        </row>
        <row r="2939">
          <cell r="A2939">
            <v>10185</v>
          </cell>
          <cell r="B2939" t="str">
            <v>Tubería de cobre ACR 3/4</v>
          </cell>
          <cell r="C2939" t="str">
            <v>m</v>
          </cell>
          <cell r="D2939">
            <v>1</v>
          </cell>
          <cell r="E2939">
            <v>15.21</v>
          </cell>
        </row>
        <row r="2940">
          <cell r="A2940">
            <v>10186</v>
          </cell>
          <cell r="B2940" t="str">
            <v>Tubería de cobre ACR 7/8</v>
          </cell>
          <cell r="C2940" t="str">
            <v>m</v>
          </cell>
          <cell r="D2940">
            <v>1</v>
          </cell>
          <cell r="E2940">
            <v>24.88</v>
          </cell>
        </row>
        <row r="2941">
          <cell r="A2941">
            <v>10187</v>
          </cell>
          <cell r="B2941" t="str">
            <v>Tubería de drenaje 3/4"</v>
          </cell>
          <cell r="C2941" t="str">
            <v>m</v>
          </cell>
          <cell r="D2941">
            <v>1</v>
          </cell>
          <cell r="E2941">
            <v>1.36</v>
          </cell>
        </row>
        <row r="2942">
          <cell r="A2942">
            <v>10188</v>
          </cell>
          <cell r="B2942" t="str">
            <v xml:space="preserve">Tubería de Cu tipo K,  1" </v>
          </cell>
          <cell r="C2942" t="str">
            <v>m</v>
          </cell>
          <cell r="D2942">
            <v>1</v>
          </cell>
          <cell r="E2942">
            <v>30.61</v>
          </cell>
        </row>
        <row r="2943">
          <cell r="A2943">
            <v>10189</v>
          </cell>
          <cell r="B2943" t="str">
            <v xml:space="preserve">Tubería de Cu tipo K,  1/2" </v>
          </cell>
          <cell r="C2943" t="str">
            <v>m</v>
          </cell>
          <cell r="D2943">
            <v>1</v>
          </cell>
          <cell r="E2943">
            <v>14.31</v>
          </cell>
        </row>
        <row r="2944">
          <cell r="A2944">
            <v>10190</v>
          </cell>
          <cell r="B2944" t="str">
            <v xml:space="preserve">Tubería de Cu tipo K,  1/4" </v>
          </cell>
          <cell r="C2944" t="str">
            <v>m</v>
          </cell>
          <cell r="D2944">
            <v>1</v>
          </cell>
          <cell r="E2944">
            <v>9.9600000000000009</v>
          </cell>
        </row>
        <row r="2945">
          <cell r="A2945">
            <v>10191</v>
          </cell>
          <cell r="B2945" t="str">
            <v xml:space="preserve">Tubería de Cu tipo K,  3/4" </v>
          </cell>
          <cell r="C2945" t="str">
            <v>m</v>
          </cell>
          <cell r="D2945">
            <v>1</v>
          </cell>
        </row>
        <row r="2946">
          <cell r="A2946">
            <v>10192</v>
          </cell>
          <cell r="B2946" t="str">
            <v xml:space="preserve">Tubería de Cu tipo K,  3/8" </v>
          </cell>
          <cell r="C2946" t="str">
            <v>m</v>
          </cell>
          <cell r="D2946">
            <v>1</v>
          </cell>
          <cell r="E2946">
            <v>12.25</v>
          </cell>
        </row>
        <row r="2947">
          <cell r="A2947">
            <v>10193</v>
          </cell>
          <cell r="B2947" t="str">
            <v>Tubería de Cu tipo K,  5/8"</v>
          </cell>
          <cell r="C2947" t="str">
            <v>m</v>
          </cell>
          <cell r="D2947">
            <v>1</v>
          </cell>
          <cell r="E2947">
            <v>16.93</v>
          </cell>
        </row>
        <row r="2948">
          <cell r="A2948">
            <v>10194</v>
          </cell>
          <cell r="B2948" t="str">
            <v xml:space="preserve">Tubería de Cu tipo K,  7/8" </v>
          </cell>
          <cell r="C2948" t="str">
            <v>m</v>
          </cell>
          <cell r="D2948">
            <v>1</v>
          </cell>
        </row>
        <row r="2949">
          <cell r="A2949">
            <v>10195</v>
          </cell>
          <cell r="B2949" t="str">
            <v>Tubería de cobre  tipo L 5/8"</v>
          </cell>
          <cell r="C2949" t="str">
            <v>m</v>
          </cell>
          <cell r="D2949">
            <v>1</v>
          </cell>
          <cell r="E2949">
            <v>13.93</v>
          </cell>
        </row>
        <row r="2950">
          <cell r="A2950">
            <v>10196</v>
          </cell>
          <cell r="B2950" t="str">
            <v>Tubería de cobre ACR 1 1/8"</v>
          </cell>
          <cell r="C2950" t="str">
            <v>m</v>
          </cell>
          <cell r="D2950">
            <v>1</v>
          </cell>
          <cell r="E2950">
            <v>25.45</v>
          </cell>
        </row>
        <row r="2951">
          <cell r="A2951">
            <v>10197</v>
          </cell>
          <cell r="B2951" t="str">
            <v>Tubería EMT 3/4" con cajas de paso y cables tripolar 3x12AWG</v>
          </cell>
          <cell r="C2951" t="str">
            <v>m</v>
          </cell>
          <cell r="D2951">
            <v>1</v>
          </cell>
          <cell r="E2951">
            <v>9.64</v>
          </cell>
        </row>
        <row r="2952">
          <cell r="A2952">
            <v>10198</v>
          </cell>
          <cell r="B2952" t="str">
            <v>Tuberia de cobre tipo K 4"</v>
          </cell>
          <cell r="C2952" t="str">
            <v>m</v>
          </cell>
          <cell r="D2952">
            <v>1</v>
          </cell>
          <cell r="E2952">
            <v>130.01</v>
          </cell>
        </row>
        <row r="2953">
          <cell r="A2953">
            <v>10199</v>
          </cell>
          <cell r="B2953" t="str">
            <v>Unidad interior tipo cassette 4 vias 18000 BTU/H</v>
          </cell>
          <cell r="C2953" t="str">
            <v>u</v>
          </cell>
          <cell r="D2953">
            <v>1</v>
          </cell>
          <cell r="E2953">
            <v>1773.6</v>
          </cell>
        </row>
        <row r="2954">
          <cell r="A2954">
            <v>10200</v>
          </cell>
          <cell r="B2954" t="str">
            <v>Unidad interior tipo cassette 4 vias 24000 BTU/H</v>
          </cell>
          <cell r="C2954" t="str">
            <v>u</v>
          </cell>
          <cell r="D2954">
            <v>1</v>
          </cell>
          <cell r="E2954">
            <v>2043.95</v>
          </cell>
        </row>
        <row r="2955">
          <cell r="A2955">
            <v>10201</v>
          </cell>
          <cell r="B2955" t="str">
            <v>Unidad interior tipo cassette 4 vias 36000 BTU/H</v>
          </cell>
          <cell r="C2955" t="str">
            <v>u</v>
          </cell>
          <cell r="D2955">
            <v>1</v>
          </cell>
          <cell r="E2955">
            <v>2993.32</v>
          </cell>
        </row>
        <row r="2956">
          <cell r="A2956">
            <v>10202</v>
          </cell>
          <cell r="B2956" t="str">
            <v>Unidad interior tipo cassette 4 vias 48000 BTU/H</v>
          </cell>
          <cell r="C2956" t="str">
            <v>u</v>
          </cell>
          <cell r="D2956">
            <v>1</v>
          </cell>
          <cell r="E2956">
            <v>3181.94</v>
          </cell>
        </row>
        <row r="2957">
          <cell r="A2957">
            <v>10203</v>
          </cell>
          <cell r="B2957" t="str">
            <v>Unidad interior tipo cassette 4 VIAS (UC4-E) 24.200 BTU/H</v>
          </cell>
          <cell r="C2957" t="str">
            <v>u</v>
          </cell>
          <cell r="D2957">
            <v>1</v>
          </cell>
        </row>
        <row r="2958">
          <cell r="A2958">
            <v>10204</v>
          </cell>
          <cell r="B2958" t="str">
            <v>Unidad manejadora  UMA 1; 120.000BTU/H</v>
          </cell>
          <cell r="C2958" t="str">
            <v>u</v>
          </cell>
          <cell r="D2958">
            <v>1</v>
          </cell>
          <cell r="E2958">
            <v>16708.68</v>
          </cell>
        </row>
        <row r="2959">
          <cell r="A2959">
            <v>10205</v>
          </cell>
          <cell r="B2959" t="str">
            <v>Unidad manejadora  UMA 1; 144.000BTU/H incluye filtros bolsa y hepa</v>
          </cell>
          <cell r="C2959" t="str">
            <v>u</v>
          </cell>
          <cell r="D2959">
            <v>1</v>
          </cell>
          <cell r="E2959">
            <v>20724.63</v>
          </cell>
        </row>
        <row r="2960">
          <cell r="A2960">
            <v>10206</v>
          </cell>
          <cell r="B2960" t="str">
            <v>Unidad manejadora  UMA 3; 90000BTU/H</v>
          </cell>
          <cell r="C2960" t="str">
            <v>u</v>
          </cell>
          <cell r="D2960">
            <v>1</v>
          </cell>
          <cell r="E2960">
            <v>9038.23</v>
          </cell>
        </row>
        <row r="2961">
          <cell r="A2961">
            <v>10207</v>
          </cell>
          <cell r="B2961" t="str">
            <v>Unidad manejadora  UMA 1; 90000BTU/H incluye filtros bolsa y hepa</v>
          </cell>
          <cell r="C2961" t="str">
            <v>u</v>
          </cell>
          <cell r="D2961">
            <v>1</v>
          </cell>
          <cell r="E2961">
            <v>9281.84</v>
          </cell>
        </row>
        <row r="2962">
          <cell r="A2962">
            <v>10208</v>
          </cell>
          <cell r="B2962" t="str">
            <v>Unidad interior tipo cassette 1 vias 9000 BTU/H</v>
          </cell>
          <cell r="C2962" t="str">
            <v>u</v>
          </cell>
          <cell r="D2962">
            <v>1</v>
          </cell>
          <cell r="E2962">
            <v>1069.42</v>
          </cell>
        </row>
        <row r="2963">
          <cell r="A2963">
            <v>10209</v>
          </cell>
          <cell r="B2963" t="str">
            <v>Unidad interior tipo cassette 1 vias 18000 BTU/H</v>
          </cell>
          <cell r="C2963" t="str">
            <v>u</v>
          </cell>
          <cell r="D2963">
            <v>1</v>
          </cell>
          <cell r="E2963">
            <v>1522.11</v>
          </cell>
        </row>
        <row r="2964">
          <cell r="A2964">
            <v>10210</v>
          </cell>
          <cell r="B2964" t="str">
            <v>Unidad interior tipo cassette 1 vias 12000 BTU/H</v>
          </cell>
          <cell r="C2964" t="str">
            <v>u</v>
          </cell>
          <cell r="D2964">
            <v>1</v>
          </cell>
          <cell r="E2964">
            <v>1132.3</v>
          </cell>
        </row>
        <row r="2965">
          <cell r="A2965">
            <v>10211</v>
          </cell>
          <cell r="B2965" t="str">
            <v>Unidad manejadora labo. De 2920 CFM, pared doble de expansion directa, refrigerante 410A caja de fltros95% serpentin de 127791BTU; 2unidades condensadora de 6300BTU</v>
          </cell>
          <cell r="C2965" t="str">
            <v>u</v>
          </cell>
          <cell r="D2965">
            <v>1</v>
          </cell>
          <cell r="E2965">
            <v>17905.259999999998</v>
          </cell>
        </row>
        <row r="2966">
          <cell r="A2966">
            <v>10212</v>
          </cell>
          <cell r="B2966" t="str">
            <v>Válvula de 3 vías 2"</v>
          </cell>
          <cell r="C2966" t="str">
            <v>u</v>
          </cell>
          <cell r="D2966">
            <v>1</v>
          </cell>
        </row>
        <row r="2967">
          <cell r="A2967">
            <v>10213</v>
          </cell>
          <cell r="B2967" t="str">
            <v>Ventoleras extractor cataxmart 12  110V</v>
          </cell>
          <cell r="C2967" t="str">
            <v>u</v>
          </cell>
          <cell r="D2967">
            <v>1</v>
          </cell>
          <cell r="E2967">
            <v>108.86</v>
          </cell>
        </row>
        <row r="2968">
          <cell r="A2968">
            <v>10214</v>
          </cell>
          <cell r="B2968" t="str">
            <v>Ventilador  de extraccion tipo hongo VE-1 4500CFM</v>
          </cell>
          <cell r="C2968" t="str">
            <v>u</v>
          </cell>
          <cell r="D2968">
            <v>1</v>
          </cell>
          <cell r="E2968">
            <v>2144.56</v>
          </cell>
        </row>
        <row r="2969">
          <cell r="A2969">
            <v>10215</v>
          </cell>
          <cell r="B2969" t="str">
            <v>Ventilador  de extraccion en linea VE-2 2050CFM</v>
          </cell>
          <cell r="C2969" t="str">
            <v>u</v>
          </cell>
          <cell r="D2969">
            <v>1</v>
          </cell>
          <cell r="E2969">
            <v>3027.61</v>
          </cell>
        </row>
        <row r="2970">
          <cell r="A2970">
            <v>10216</v>
          </cell>
          <cell r="B2970" t="str">
            <v>Ventilador  de extraccion en linea VE-3 4950CFM</v>
          </cell>
          <cell r="C2970" t="str">
            <v>u</v>
          </cell>
          <cell r="D2970">
            <v>1</v>
          </cell>
          <cell r="E2970">
            <v>7051.45</v>
          </cell>
        </row>
        <row r="2971">
          <cell r="A2971">
            <v>10217</v>
          </cell>
          <cell r="B2971" t="str">
            <v>Unidad condensadora exterior 288000 BTU/H</v>
          </cell>
          <cell r="C2971" t="str">
            <v>u</v>
          </cell>
          <cell r="D2971">
            <v>1</v>
          </cell>
          <cell r="E2971">
            <v>22286.71</v>
          </cell>
        </row>
        <row r="2972">
          <cell r="A2972">
            <v>10218</v>
          </cell>
          <cell r="B2972" t="str">
            <v>Unidad condensadora exterior 96000 BTU/H</v>
          </cell>
          <cell r="C2972" t="str">
            <v>u</v>
          </cell>
          <cell r="D2972">
            <v>1</v>
          </cell>
          <cell r="E2972">
            <v>7197.31</v>
          </cell>
        </row>
        <row r="2973">
          <cell r="A2973">
            <v>10219</v>
          </cell>
          <cell r="B2973" t="str">
            <v>Unidad condensadora exterior 216000 BTU/H</v>
          </cell>
          <cell r="C2973" t="str">
            <v>u</v>
          </cell>
          <cell r="D2973">
            <v>1</v>
          </cell>
          <cell r="E2973">
            <v>18137.13</v>
          </cell>
        </row>
        <row r="2974">
          <cell r="A2974">
            <v>10220</v>
          </cell>
          <cell r="B2974" t="str">
            <v>Unidad condensadora exterior 192000 BTU/H</v>
          </cell>
          <cell r="C2974" t="str">
            <v>u</v>
          </cell>
          <cell r="D2974">
            <v>1</v>
          </cell>
          <cell r="E2974">
            <v>15622.23</v>
          </cell>
        </row>
        <row r="2975">
          <cell r="A2975">
            <v>10221</v>
          </cell>
          <cell r="B2975" t="str">
            <v>Unidad condensadora exterior 312000 BTU/H</v>
          </cell>
          <cell r="C2975" t="str">
            <v>u</v>
          </cell>
          <cell r="D2975">
            <v>1</v>
          </cell>
          <cell r="E2975">
            <v>24172.89</v>
          </cell>
        </row>
        <row r="2976">
          <cell r="A2976">
            <v>10222</v>
          </cell>
          <cell r="B2976" t="str">
            <v>Unidad condensadora exterior 243000 BTU/H</v>
          </cell>
          <cell r="C2976" t="str">
            <v>u</v>
          </cell>
          <cell r="D2976">
            <v>1</v>
          </cell>
          <cell r="E2976">
            <v>20652.03</v>
          </cell>
        </row>
        <row r="2977">
          <cell r="A2977">
            <v>10223</v>
          </cell>
          <cell r="B2977" t="str">
            <v>Unidad condensadora exterior 168000 BTU/H</v>
          </cell>
          <cell r="C2977" t="str">
            <v>u</v>
          </cell>
          <cell r="D2977">
            <v>1</v>
          </cell>
          <cell r="E2977">
            <v>11975.62</v>
          </cell>
        </row>
        <row r="2978">
          <cell r="A2978">
            <v>10224</v>
          </cell>
          <cell r="B2978" t="str">
            <v>Unidad condensadora exterior 144000 BTU/H</v>
          </cell>
          <cell r="C2978" t="str">
            <v>u</v>
          </cell>
          <cell r="D2978">
            <v>1</v>
          </cell>
          <cell r="E2978">
            <v>10843.92</v>
          </cell>
        </row>
        <row r="2979">
          <cell r="A2979">
            <v>10225</v>
          </cell>
          <cell r="B2979" t="str">
            <v>Sistema de ventilacion (extraccion) tipo centrifugo de 1200cfm con sus respectivos accesorios y materiales ( ductos rejilla y motor)</v>
          </cell>
          <cell r="C2979" t="str">
            <v>u</v>
          </cell>
          <cell r="D2979">
            <v>1</v>
          </cell>
          <cell r="E2979">
            <v>1193.54</v>
          </cell>
        </row>
        <row r="2980">
          <cell r="A2980">
            <v>10226</v>
          </cell>
          <cell r="B2980" t="str">
            <v>Extractor tipo hongo de 1200CFM incluye arranque y puesta en marcha</v>
          </cell>
          <cell r="C2980" t="str">
            <v>u</v>
          </cell>
          <cell r="D2980">
            <v>1</v>
          </cell>
          <cell r="E2980">
            <v>1249.6099999999999</v>
          </cell>
        </row>
        <row r="2981">
          <cell r="A2981">
            <v>10227</v>
          </cell>
          <cell r="B2981" t="str">
            <v>Ventilador Centrífugo Hongo; 300 -400cfm; 0.4"sp 1/6HP 1570rpm, 115/160</v>
          </cell>
          <cell r="C2981" t="str">
            <v>u</v>
          </cell>
          <cell r="D2981">
            <v>1</v>
          </cell>
          <cell r="E2981">
            <v>805.1</v>
          </cell>
        </row>
        <row r="2982">
          <cell r="A2982">
            <v>10228</v>
          </cell>
          <cell r="B2982" t="str">
            <v>Ventilador Centrífugo acople con banda 3120 CFM 1,5"SP, motor de 3HP  220/3/60  1750 RPM caja de tol galvanizadaHongo; 300 -400cfm; 0.4"sp 1/6HP 1570rpm, 115/160</v>
          </cell>
          <cell r="C2982" t="str">
            <v>u</v>
          </cell>
          <cell r="D2982">
            <v>1</v>
          </cell>
          <cell r="E2982">
            <v>2729.73</v>
          </cell>
        </row>
        <row r="2983">
          <cell r="A2983">
            <v>10229</v>
          </cell>
          <cell r="B2983" t="str">
            <v>Sistema de vacio medicinal 3HP</v>
          </cell>
          <cell r="C2983" t="str">
            <v>u</v>
          </cell>
          <cell r="D2983">
            <v>1</v>
          </cell>
          <cell r="E2983">
            <v>34837.43</v>
          </cell>
        </row>
        <row r="2984">
          <cell r="A2984">
            <v>10230</v>
          </cell>
          <cell r="B2984" t="str">
            <v>Sistema de aire medicinal de 2HP</v>
          </cell>
          <cell r="C2984" t="str">
            <v>u</v>
          </cell>
          <cell r="D2984">
            <v>1</v>
          </cell>
          <cell r="E2984">
            <v>66412</v>
          </cell>
        </row>
        <row r="2985">
          <cell r="A2985">
            <v>10231</v>
          </cell>
          <cell r="B2985" t="str">
            <v>Barzo articulado de cirugia</v>
          </cell>
          <cell r="C2985" t="str">
            <v>u</v>
          </cell>
          <cell r="D2985">
            <v>1</v>
          </cell>
          <cell r="E2985">
            <v>13351.38</v>
          </cell>
        </row>
        <row r="2986">
          <cell r="A2986">
            <v>10232</v>
          </cell>
          <cell r="B2986" t="str">
            <v>Panel horizontal</v>
          </cell>
          <cell r="C2986" t="str">
            <v>u</v>
          </cell>
          <cell r="D2986">
            <v>1</v>
          </cell>
          <cell r="E2986">
            <v>1714.64</v>
          </cell>
        </row>
        <row r="2987">
          <cell r="A2987">
            <v>10233</v>
          </cell>
          <cell r="B2987" t="str">
            <v>Panel vertical</v>
          </cell>
          <cell r="C2987" t="str">
            <v>u</v>
          </cell>
          <cell r="D2987">
            <v>1</v>
          </cell>
          <cell r="E2987">
            <v>2543.29</v>
          </cell>
        </row>
        <row r="2988">
          <cell r="A2988">
            <v>10234</v>
          </cell>
          <cell r="B2988" t="str">
            <v>Lampara quirurgica</v>
          </cell>
          <cell r="C2988" t="str">
            <v>u</v>
          </cell>
          <cell r="D2988">
            <v>1</v>
          </cell>
          <cell r="E2988">
            <v>22422.81</v>
          </cell>
        </row>
        <row r="2989">
          <cell r="A2989">
            <v>10235</v>
          </cell>
          <cell r="B2989" t="str">
            <v>Ventilador Centrífugo In Line; 1800 cfm; 0.8"ca</v>
          </cell>
          <cell r="C2989" t="str">
            <v>u</v>
          </cell>
          <cell r="D2989">
            <v>1</v>
          </cell>
        </row>
        <row r="2990">
          <cell r="A2990">
            <v>10236</v>
          </cell>
          <cell r="B2990" t="str">
            <v>Ventilador Centrífugo In Line; 210 cfm; 0.2"ca</v>
          </cell>
          <cell r="C2990" t="str">
            <v>u</v>
          </cell>
          <cell r="D2990">
            <v>1</v>
          </cell>
        </row>
        <row r="2991">
          <cell r="A2991">
            <v>10237</v>
          </cell>
          <cell r="B2991" t="str">
            <v>Ventilador Centrífugo In Line; 2200 cfm; 1.2"ca</v>
          </cell>
          <cell r="C2991" t="str">
            <v>u</v>
          </cell>
          <cell r="D2991">
            <v>1</v>
          </cell>
        </row>
        <row r="2992">
          <cell r="A2992">
            <v>10238</v>
          </cell>
          <cell r="B2992" t="str">
            <v>Ventilador Centrífugo In Line; 2300 cfm; 1"ca</v>
          </cell>
          <cell r="C2992" t="str">
            <v>u</v>
          </cell>
          <cell r="D2992">
            <v>1</v>
          </cell>
        </row>
        <row r="2993">
          <cell r="A2993">
            <v>10239</v>
          </cell>
          <cell r="B2993" t="str">
            <v>Ventilador Centrífugo In Line; 2400 cfm; 0.8"ca</v>
          </cell>
          <cell r="C2993" t="str">
            <v>u</v>
          </cell>
          <cell r="D2993">
            <v>1</v>
          </cell>
        </row>
        <row r="2994">
          <cell r="A2994">
            <v>10240</v>
          </cell>
          <cell r="B2994" t="str">
            <v>Ventilador Centrífugo In Line; 2550 cfm; 1"ca</v>
          </cell>
          <cell r="C2994" t="str">
            <v>u</v>
          </cell>
          <cell r="D2994">
            <v>1</v>
          </cell>
        </row>
        <row r="2995">
          <cell r="A2995">
            <v>10241</v>
          </cell>
          <cell r="B2995" t="str">
            <v>Ventilador Centrífugo In Line; 2650 cfm; 1"ca</v>
          </cell>
          <cell r="C2995" t="str">
            <v>u</v>
          </cell>
          <cell r="D2995">
            <v>1</v>
          </cell>
        </row>
        <row r="2996">
          <cell r="A2996">
            <v>10242</v>
          </cell>
          <cell r="B2996" t="str">
            <v>Ventilador Centrífugo in Line; 270 cfm; 0.3"ca</v>
          </cell>
          <cell r="C2996" t="str">
            <v>u</v>
          </cell>
          <cell r="D2996">
            <v>1</v>
          </cell>
        </row>
        <row r="2997">
          <cell r="A2997">
            <v>10243</v>
          </cell>
          <cell r="B2997" t="str">
            <v>Ventilador Centrífugo In Line; 3500 cfm; 1"ca</v>
          </cell>
          <cell r="C2997" t="str">
            <v>u</v>
          </cell>
          <cell r="D2997">
            <v>1</v>
          </cell>
          <cell r="E2997">
            <v>2199.25</v>
          </cell>
        </row>
        <row r="2998">
          <cell r="A2998">
            <v>10244</v>
          </cell>
          <cell r="B2998" t="str">
            <v>Ventilador Centrífugo In Line; 4480 cfm; 2.5"ca</v>
          </cell>
          <cell r="C2998" t="str">
            <v>u</v>
          </cell>
          <cell r="D2998">
            <v>1</v>
          </cell>
        </row>
        <row r="2999">
          <cell r="A2999">
            <v>10245</v>
          </cell>
          <cell r="B2999" t="str">
            <v>Ventilador Centrífugo In Line; 480 cfm; 0.6"ca</v>
          </cell>
          <cell r="C2999" t="str">
            <v>u</v>
          </cell>
          <cell r="D2999">
            <v>1</v>
          </cell>
        </row>
        <row r="3000">
          <cell r="A3000">
            <v>10246</v>
          </cell>
          <cell r="B3000" t="str">
            <v>Ventilador Centrífugo In Line; 500 cfm; 0.5"ca</v>
          </cell>
          <cell r="C3000" t="str">
            <v>u</v>
          </cell>
          <cell r="D3000">
            <v>1</v>
          </cell>
        </row>
        <row r="3001">
          <cell r="A3001">
            <v>10247</v>
          </cell>
          <cell r="B3001" t="str">
            <v>Ventilador Centrífugo In Line; 700 cfm; 0.6"ca</v>
          </cell>
          <cell r="C3001" t="str">
            <v>u</v>
          </cell>
          <cell r="D3001">
            <v>1</v>
          </cell>
        </row>
        <row r="3002">
          <cell r="A3002">
            <v>10248</v>
          </cell>
          <cell r="B3002" t="str">
            <v>Ventilador Centrífugo In Line; 700 cfm; 0.7"ca</v>
          </cell>
          <cell r="C3002" t="str">
            <v>u</v>
          </cell>
          <cell r="D3002">
            <v>1</v>
          </cell>
        </row>
        <row r="3003">
          <cell r="A3003">
            <v>10249</v>
          </cell>
          <cell r="B3003" t="str">
            <v>Ventilador Centrífugo In Line; 800 cfm; 0.8"ca</v>
          </cell>
          <cell r="C3003" t="str">
            <v>u</v>
          </cell>
          <cell r="D3003">
            <v>1</v>
          </cell>
        </row>
        <row r="3004">
          <cell r="A3004">
            <v>10250</v>
          </cell>
          <cell r="B3004" t="str">
            <v>Ventilador Centrífugo In Line; 8000 cfm; 1.2"ca</v>
          </cell>
          <cell r="C3004" t="str">
            <v>u</v>
          </cell>
          <cell r="D3004">
            <v>1</v>
          </cell>
        </row>
        <row r="3005">
          <cell r="A3005">
            <v>10251</v>
          </cell>
          <cell r="B3005" t="str">
            <v>Ventilador Centrífugo In Lineo; 1400 cfm; 1"ca</v>
          </cell>
          <cell r="C3005" t="str">
            <v>u</v>
          </cell>
          <cell r="D3005">
            <v>1</v>
          </cell>
        </row>
        <row r="3006">
          <cell r="A3006">
            <v>10252</v>
          </cell>
          <cell r="B3006" t="str">
            <v>Ventilador Centrífugo In Line; 1500 cfm; 1"ca</v>
          </cell>
          <cell r="C3006" t="str">
            <v>u</v>
          </cell>
          <cell r="D3006">
            <v>1</v>
          </cell>
          <cell r="E3006">
            <v>1884.88</v>
          </cell>
        </row>
        <row r="3007">
          <cell r="A3007">
            <v>10253</v>
          </cell>
          <cell r="B3007" t="str">
            <v>Ventilador de Baño.</v>
          </cell>
          <cell r="C3007" t="str">
            <v>u</v>
          </cell>
          <cell r="D3007">
            <v>1</v>
          </cell>
        </row>
        <row r="3008">
          <cell r="A3008">
            <v>10254</v>
          </cell>
          <cell r="B3008" t="str">
            <v>Ventilador domestico de techo</v>
          </cell>
          <cell r="C3008" t="str">
            <v>u</v>
          </cell>
          <cell r="D3008">
            <v>1</v>
          </cell>
          <cell r="E3008">
            <v>189.59</v>
          </cell>
        </row>
        <row r="3009">
          <cell r="A3009">
            <v>10255</v>
          </cell>
          <cell r="B3009" t="str">
            <v>Ventilador de tumbado de 48"</v>
          </cell>
          <cell r="C3009" t="str">
            <v>u</v>
          </cell>
          <cell r="D3009">
            <v>1</v>
          </cell>
          <cell r="E3009">
            <v>268.63</v>
          </cell>
        </row>
        <row r="3010">
          <cell r="A3010">
            <v>10256</v>
          </cell>
          <cell r="B3010" t="str">
            <v>Ventilador de extracción HONGO 3528 cfm@1,25"SP</v>
          </cell>
          <cell r="C3010" t="str">
            <v>u</v>
          </cell>
          <cell r="D3010">
            <v>1</v>
          </cell>
        </row>
        <row r="3011">
          <cell r="A3011">
            <v>10257</v>
          </cell>
          <cell r="B3011" t="str">
            <v>Ventilador de extracción HONGO 4410 cfm@1,25"SP</v>
          </cell>
          <cell r="C3011" t="str">
            <v>u</v>
          </cell>
          <cell r="D3011">
            <v>1</v>
          </cell>
        </row>
        <row r="3012">
          <cell r="A3012">
            <v>10258</v>
          </cell>
          <cell r="B3012" t="str">
            <v>Ventilador de extracción VE-1 (9000 CFM)</v>
          </cell>
          <cell r="C3012" t="str">
            <v>u</v>
          </cell>
          <cell r="D3012">
            <v>1</v>
          </cell>
        </row>
        <row r="3013">
          <cell r="A3013">
            <v>10259</v>
          </cell>
          <cell r="B3013" t="str">
            <v>Ventilador de extracción VE-2 (3000 CFM)</v>
          </cell>
          <cell r="C3013" t="str">
            <v>u</v>
          </cell>
          <cell r="D3013">
            <v>1</v>
          </cell>
        </row>
        <row r="3014">
          <cell r="A3014">
            <v>10260</v>
          </cell>
          <cell r="B3014" t="str">
            <v>Ventilador VI-8, 3F, 1500 CFM,2,0", 3 HP, 7,5 KW Y FILTRO DE 65 %</v>
          </cell>
          <cell r="C3014" t="str">
            <v>u</v>
          </cell>
          <cell r="D3014">
            <v>1</v>
          </cell>
        </row>
        <row r="3015">
          <cell r="A3015">
            <v>10261</v>
          </cell>
          <cell r="B3015" t="str">
            <v>Ventilador VI-9, 1100 CFM, EN LINEA, 220 V, 0,5", 1/2 HP</v>
          </cell>
          <cell r="C3015" t="str">
            <v>u</v>
          </cell>
          <cell r="D3015">
            <v>1</v>
          </cell>
        </row>
        <row r="3016">
          <cell r="A3016">
            <v>10262</v>
          </cell>
          <cell r="B3016" t="str">
            <v>Suministro e instalación caja de válvulas para 5gases medicinales</v>
          </cell>
          <cell r="C3016" t="str">
            <v>u</v>
          </cell>
          <cell r="D3016">
            <v>1</v>
          </cell>
          <cell r="E3016">
            <v>1283.43</v>
          </cell>
        </row>
        <row r="3017">
          <cell r="A3017">
            <v>10263</v>
          </cell>
          <cell r="B3017" t="str">
            <v>Suministro e instalación toma para 3gases medicinales</v>
          </cell>
          <cell r="C3017" t="str">
            <v>u</v>
          </cell>
          <cell r="D3017">
            <v>1</v>
          </cell>
          <cell r="E3017">
            <v>1044.52</v>
          </cell>
        </row>
        <row r="3018">
          <cell r="A3018">
            <v>10264</v>
          </cell>
          <cell r="B3018" t="str">
            <v>Suministro e instalación toma para 2gases medicinales</v>
          </cell>
          <cell r="C3018" t="str">
            <v>u</v>
          </cell>
          <cell r="D3018">
            <v>1</v>
          </cell>
          <cell r="E3018">
            <v>440.94</v>
          </cell>
        </row>
        <row r="3019">
          <cell r="A3019">
            <v>10265</v>
          </cell>
          <cell r="B3019" t="str">
            <v>Suministro e instalación toma para  un gas medicinal</v>
          </cell>
          <cell r="C3019" t="str">
            <v>u</v>
          </cell>
          <cell r="D3019">
            <v>1</v>
          </cell>
          <cell r="E3019">
            <v>354.18</v>
          </cell>
        </row>
        <row r="3020">
          <cell r="A3020">
            <v>10266</v>
          </cell>
          <cell r="B3020" t="str">
            <v>Suministro e instalación de alarma en línea</v>
          </cell>
          <cell r="C3020" t="str">
            <v>u</v>
          </cell>
          <cell r="D3020">
            <v>1</v>
          </cell>
          <cell r="E3020">
            <v>2698.43</v>
          </cell>
        </row>
        <row r="3021">
          <cell r="A3021">
            <v>10267</v>
          </cell>
          <cell r="B3021" t="str">
            <v>Suministro e instalación de válvulas de corte de línea 3/4"</v>
          </cell>
          <cell r="C3021" t="str">
            <v>u</v>
          </cell>
          <cell r="D3021">
            <v>1</v>
          </cell>
          <cell r="E3021">
            <v>399.23</v>
          </cell>
        </row>
        <row r="3022">
          <cell r="A3022">
            <v>10268</v>
          </cell>
          <cell r="B3022" t="str">
            <v>Suministro e instalación de válvulas de corte de línea  1"</v>
          </cell>
          <cell r="C3022" t="str">
            <v>u</v>
          </cell>
          <cell r="D3022">
            <v>1</v>
          </cell>
          <cell r="E3022">
            <v>475.94</v>
          </cell>
        </row>
        <row r="3023">
          <cell r="A3023">
            <v>10269</v>
          </cell>
          <cell r="B3023" t="str">
            <v>Suministro e instalación de válvulas de corte de línea  1 1/2"</v>
          </cell>
          <cell r="C3023" t="str">
            <v>u</v>
          </cell>
          <cell r="D3023">
            <v>1</v>
          </cell>
          <cell r="E3023">
            <v>635.64</v>
          </cell>
        </row>
        <row r="3024">
          <cell r="A3024">
            <v>10270</v>
          </cell>
          <cell r="B3024" t="str">
            <v>Suministro e instalación juntas de refrigeración &gt; 70KW</v>
          </cell>
          <cell r="C3024" t="str">
            <v>u</v>
          </cell>
          <cell r="D3024">
            <v>1</v>
          </cell>
          <cell r="E3024">
            <v>412.24</v>
          </cell>
        </row>
        <row r="3025">
          <cell r="A3025">
            <v>10271</v>
          </cell>
          <cell r="B3025" t="str">
            <v>Suministro e instalación juntas de refrigeración &gt; 47KW</v>
          </cell>
          <cell r="C3025" t="str">
            <v>u</v>
          </cell>
          <cell r="D3025">
            <v>1</v>
          </cell>
          <cell r="E3025">
            <v>378.28</v>
          </cell>
        </row>
        <row r="3026">
          <cell r="A3026">
            <v>10272</v>
          </cell>
          <cell r="B3026" t="str">
            <v>Suministro e instalación juntas de refrigeración &gt; 40KW</v>
          </cell>
          <cell r="C3026" t="str">
            <v>u</v>
          </cell>
          <cell r="D3026">
            <v>1</v>
          </cell>
          <cell r="E3026">
            <v>310.39</v>
          </cell>
        </row>
        <row r="3027">
          <cell r="A3027">
            <v>10273</v>
          </cell>
          <cell r="B3027" t="str">
            <v>Suministro e instalación juntas de refrigeración &gt; 15KW</v>
          </cell>
          <cell r="C3027" t="str">
            <v>u</v>
          </cell>
          <cell r="D3027">
            <v>1</v>
          </cell>
          <cell r="E3027">
            <v>268.89</v>
          </cell>
        </row>
        <row r="3028">
          <cell r="A3028">
            <v>10274</v>
          </cell>
          <cell r="B3028" t="str">
            <v>Termost 1etapa digital</v>
          </cell>
          <cell r="C3028" t="str">
            <v>u</v>
          </cell>
          <cell r="D3028">
            <v>1</v>
          </cell>
          <cell r="E3028">
            <v>59.95</v>
          </cell>
        </row>
        <row r="3029">
          <cell r="A3029">
            <v>10275</v>
          </cell>
          <cell r="B3029" t="str">
            <v>Termost 2etapa digital</v>
          </cell>
          <cell r="C3029" t="str">
            <v>u</v>
          </cell>
          <cell r="D3029">
            <v>1</v>
          </cell>
          <cell r="E3029">
            <v>113.61</v>
          </cell>
        </row>
        <row r="3030">
          <cell r="A3030">
            <v>10276</v>
          </cell>
          <cell r="B3030" t="str">
            <v>Tuberia de cobre de 1 3/8" rigida tipo L</v>
          </cell>
          <cell r="C3030" t="str">
            <v>m</v>
          </cell>
          <cell r="D3030">
            <v>1</v>
          </cell>
          <cell r="E3030">
            <v>10.79</v>
          </cell>
        </row>
        <row r="3031">
          <cell r="A3031">
            <v>10277</v>
          </cell>
          <cell r="B3031" t="str">
            <v>Uniones de cobre de 1 3/8"</v>
          </cell>
          <cell r="C3031" t="str">
            <v>u</v>
          </cell>
          <cell r="D3031">
            <v>1</v>
          </cell>
          <cell r="E3031">
            <v>2.38</v>
          </cell>
        </row>
        <row r="3032">
          <cell r="A3032">
            <v>10278</v>
          </cell>
          <cell r="B3032" t="str">
            <v>Aislante de 1 3/8" x1/2"</v>
          </cell>
          <cell r="C3032" t="str">
            <v>m</v>
          </cell>
          <cell r="D3032">
            <v>1</v>
          </cell>
          <cell r="E3032">
            <v>5.45</v>
          </cell>
        </row>
        <row r="3033">
          <cell r="A3033">
            <v>10279</v>
          </cell>
          <cell r="B3033" t="str">
            <v>Aislante de 5/8" x1/2"</v>
          </cell>
          <cell r="C3033" t="str">
            <v>m</v>
          </cell>
          <cell r="D3033">
            <v>1</v>
          </cell>
          <cell r="E3033">
            <v>4.28</v>
          </cell>
        </row>
        <row r="3034">
          <cell r="A3034">
            <v>10280</v>
          </cell>
          <cell r="B3034" t="str">
            <v>Aislante de 3/4"x1/2"</v>
          </cell>
          <cell r="C3034" t="str">
            <v>m</v>
          </cell>
          <cell r="D3034">
            <v>1</v>
          </cell>
          <cell r="E3034">
            <v>4.53</v>
          </cell>
        </row>
        <row r="3035">
          <cell r="A3035">
            <v>10281</v>
          </cell>
          <cell r="B3035" t="str">
            <v>Unidad de precision de 36000BTU unidad del tipo upflow de expansion directa refrigerante</v>
          </cell>
          <cell r="C3035" t="str">
            <v>u</v>
          </cell>
          <cell r="D3035">
            <v>1</v>
          </cell>
          <cell r="E3035">
            <v>16369.5</v>
          </cell>
        </row>
        <row r="3036">
          <cell r="A3036">
            <v>10282</v>
          </cell>
          <cell r="B3036" t="str">
            <v>Extractor de baño de 50CFM</v>
          </cell>
          <cell r="C3036" t="str">
            <v>u</v>
          </cell>
          <cell r="D3036">
            <v>1</v>
          </cell>
          <cell r="E3036">
            <v>98.32</v>
          </cell>
        </row>
        <row r="3037">
          <cell r="A3037">
            <v>10283</v>
          </cell>
          <cell r="B3037" t="str">
            <v>Unidad paquete 48000BTU con refrigerante R410A</v>
          </cell>
          <cell r="C3037" t="str">
            <v>u</v>
          </cell>
          <cell r="D3037">
            <v>1</v>
          </cell>
          <cell r="E3037">
            <v>4010.9</v>
          </cell>
        </row>
        <row r="3038">
          <cell r="A3038">
            <v>10284</v>
          </cell>
          <cell r="B3038" t="str">
            <v>Unidad paquete 36000BTU con refrigerante R410A</v>
          </cell>
          <cell r="C3038" t="str">
            <v>u</v>
          </cell>
          <cell r="D3038">
            <v>1</v>
          </cell>
          <cell r="E3038">
            <v>3759.41</v>
          </cell>
        </row>
        <row r="3039">
          <cell r="A3039">
            <v>10285</v>
          </cell>
          <cell r="B3039" t="str">
            <v>Unidad paquete 60000BTU con refrigerante R410A</v>
          </cell>
          <cell r="C3039" t="str">
            <v>u</v>
          </cell>
          <cell r="D3039">
            <v>1</v>
          </cell>
          <cell r="E3039">
            <v>4513.88</v>
          </cell>
        </row>
        <row r="3040">
          <cell r="A3040">
            <v>10286</v>
          </cell>
          <cell r="B3040" t="str">
            <v xml:space="preserve">Split  consola pared 18000 BTU  </v>
          </cell>
          <cell r="C3040" t="str">
            <v>u</v>
          </cell>
          <cell r="D3040">
            <v>1</v>
          </cell>
          <cell r="E3040">
            <v>1541.87</v>
          </cell>
        </row>
        <row r="3041">
          <cell r="A3041">
            <v>10287</v>
          </cell>
          <cell r="B3041" t="str">
            <v>Unidad manejadora centro OBST. De 5110 CFM, pared doble de expansion directa, refrigerante 410A caja de fltros95% serpentin de 253607BTU; condensadora de 253607BTU de uno o dos</v>
          </cell>
          <cell r="C3041" t="str">
            <v>u</v>
          </cell>
          <cell r="D3041">
            <v>1</v>
          </cell>
          <cell r="E3041">
            <v>17565.75</v>
          </cell>
        </row>
        <row r="3042">
          <cell r="A3042">
            <v>10288</v>
          </cell>
          <cell r="B3042" t="str">
            <v>Extractor de baño de 90CFM</v>
          </cell>
          <cell r="C3042" t="str">
            <v>u</v>
          </cell>
          <cell r="D3042">
            <v>1</v>
          </cell>
          <cell r="E3042">
            <v>106.23</v>
          </cell>
        </row>
        <row r="3043">
          <cell r="A3043">
            <v>10289</v>
          </cell>
          <cell r="B3043" t="str">
            <v>Aislante de 3/8" x1/2"</v>
          </cell>
          <cell r="C3043" t="str">
            <v>m</v>
          </cell>
          <cell r="D3043">
            <v>1</v>
          </cell>
          <cell r="E3043">
            <v>4</v>
          </cell>
        </row>
        <row r="3044">
          <cell r="A3044">
            <v>10290</v>
          </cell>
        </row>
        <row r="3045">
          <cell r="A3045">
            <v>10291</v>
          </cell>
        </row>
        <row r="3046">
          <cell r="A3046">
            <v>10292</v>
          </cell>
        </row>
        <row r="3058">
          <cell r="B3058" t="str">
            <v>SISTEMA CONTRAINCENDIO</v>
          </cell>
        </row>
        <row r="3059">
          <cell r="A3059" t="str">
            <v>Instalaciones de Sistema contra Incendios</v>
          </cell>
        </row>
        <row r="3061">
          <cell r="A3061">
            <v>10500</v>
          </cell>
          <cell r="B3061" t="str">
            <v>Capacitación sistema contraincendios</v>
          </cell>
          <cell r="C3061" t="str">
            <v>u</v>
          </cell>
          <cell r="D3061">
            <v>1</v>
          </cell>
          <cell r="E3061">
            <v>115.89</v>
          </cell>
        </row>
        <row r="3062">
          <cell r="A3062">
            <v>10501</v>
          </cell>
          <cell r="B3062" t="str">
            <v>Accesorios equipos de bombeo</v>
          </cell>
          <cell r="C3062" t="str">
            <v>u</v>
          </cell>
          <cell r="D3062">
            <v>1</v>
          </cell>
          <cell r="E3062">
            <v>274.49</v>
          </cell>
        </row>
        <row r="3063">
          <cell r="A3063">
            <v>10502</v>
          </cell>
          <cell r="B3063" t="str">
            <v>Anunciador Remoto</v>
          </cell>
          <cell r="C3063" t="str">
            <v>u</v>
          </cell>
          <cell r="D3063">
            <v>1</v>
          </cell>
          <cell r="E3063">
            <v>762.97</v>
          </cell>
        </row>
        <row r="3064">
          <cell r="A3064">
            <v>10503</v>
          </cell>
          <cell r="B3064" t="str">
            <v>Aviso de Salida con iluminación tipo LED</v>
          </cell>
          <cell r="C3064" t="str">
            <v>u</v>
          </cell>
          <cell r="D3064">
            <v>1</v>
          </cell>
          <cell r="E3064">
            <v>56.11</v>
          </cell>
        </row>
        <row r="3065">
          <cell r="A3065">
            <v>10504</v>
          </cell>
          <cell r="B3065" t="str">
            <v>Base para detector de humo</v>
          </cell>
          <cell r="C3065" t="str">
            <v>u</v>
          </cell>
          <cell r="D3065">
            <v>1</v>
          </cell>
        </row>
        <row r="3066">
          <cell r="A3066">
            <v>10505</v>
          </cell>
          <cell r="B3066" t="str">
            <v>Bomba auxiliar a diesel de 150 PSI 750 GPM</v>
          </cell>
          <cell r="C3066" t="str">
            <v>u</v>
          </cell>
          <cell r="D3066">
            <v>1</v>
          </cell>
        </row>
        <row r="3067">
          <cell r="A3067">
            <v>10506</v>
          </cell>
          <cell r="B3067" t="str">
            <v xml:space="preserve">Bomba jockey </v>
          </cell>
          <cell r="C3067" t="str">
            <v>u</v>
          </cell>
          <cell r="D3067">
            <v>1</v>
          </cell>
        </row>
        <row r="3068">
          <cell r="A3068">
            <v>10507</v>
          </cell>
          <cell r="B3068" t="str">
            <v>Bomba principal eléctrica de  150 PSI 750 GPM</v>
          </cell>
          <cell r="C3068" t="str">
            <v>u</v>
          </cell>
          <cell r="D3068">
            <v>1</v>
          </cell>
        </row>
        <row r="3069">
          <cell r="A3069">
            <v>10508</v>
          </cell>
          <cell r="B3069" t="str">
            <v>Bombas Contra Incendios</v>
          </cell>
          <cell r="C3069" t="str">
            <v>u</v>
          </cell>
          <cell r="D3069">
            <v>1</v>
          </cell>
          <cell r="E3069">
            <v>33070.58</v>
          </cell>
        </row>
        <row r="3070">
          <cell r="A3070">
            <v>10509</v>
          </cell>
          <cell r="B3070" t="str">
            <v>Caja conduit EMT, cuadrada 12 x 12cm</v>
          </cell>
          <cell r="C3070" t="str">
            <v>u</v>
          </cell>
          <cell r="D3070">
            <v>1</v>
          </cell>
        </row>
        <row r="3071">
          <cell r="A3071">
            <v>10510</v>
          </cell>
          <cell r="B3071" t="str">
            <v>Columna contraincendios con tubería H.G 2 1/2"</v>
          </cell>
          <cell r="C3071" t="str">
            <v>m</v>
          </cell>
          <cell r="D3071">
            <v>1</v>
          </cell>
          <cell r="E3071">
            <v>33</v>
          </cell>
        </row>
        <row r="3072">
          <cell r="A3072">
            <v>10511</v>
          </cell>
          <cell r="B3072" t="str">
            <v>Central de alarmas de seguridad</v>
          </cell>
          <cell r="C3072" t="str">
            <v>u</v>
          </cell>
          <cell r="D3072">
            <v>1</v>
          </cell>
          <cell r="E3072">
            <v>1972.94</v>
          </cell>
        </row>
        <row r="3073">
          <cell r="A3073">
            <v>10512</v>
          </cell>
          <cell r="B3073" t="str">
            <v>Central de incendios direccionable con 8 lazos</v>
          </cell>
          <cell r="C3073" t="str">
            <v>u</v>
          </cell>
          <cell r="D3073">
            <v>1</v>
          </cell>
          <cell r="E3073">
            <v>1842.95</v>
          </cell>
        </row>
        <row r="3074">
          <cell r="A3074">
            <v>10513</v>
          </cell>
          <cell r="B3074" t="str">
            <v>Central de incendios direccionable con 2 lazos</v>
          </cell>
          <cell r="C3074" t="str">
            <v>u</v>
          </cell>
          <cell r="D3074">
            <v>1</v>
          </cell>
          <cell r="E3074">
            <v>1344.41</v>
          </cell>
        </row>
        <row r="3075">
          <cell r="A3075">
            <v>10514</v>
          </cell>
          <cell r="B3075" t="str">
            <v>Codo 4"    similar vitaulic style nº 10</v>
          </cell>
          <cell r="C3075" t="str">
            <v>u</v>
          </cell>
          <cell r="D3075">
            <v>1</v>
          </cell>
        </row>
        <row r="3076">
          <cell r="A3076">
            <v>10515</v>
          </cell>
          <cell r="B3076" t="str">
            <v>Codo 6"  similar vitaulic style nº 10</v>
          </cell>
          <cell r="C3076" t="str">
            <v>u</v>
          </cell>
          <cell r="D3076">
            <v>1</v>
          </cell>
        </row>
        <row r="3077">
          <cell r="A3077">
            <v>10516</v>
          </cell>
          <cell r="B3077" t="str">
            <v>Cono de descarga para válvula de alivio</v>
          </cell>
          <cell r="C3077" t="str">
            <v>u</v>
          </cell>
          <cell r="D3077">
            <v>1</v>
          </cell>
        </row>
        <row r="3078">
          <cell r="A3078">
            <v>10517</v>
          </cell>
          <cell r="B3078" t="str">
            <v xml:space="preserve">Control módulos </v>
          </cell>
          <cell r="C3078" t="str">
            <v>u</v>
          </cell>
          <cell r="D3078">
            <v>1</v>
          </cell>
        </row>
        <row r="3079">
          <cell r="A3079">
            <v>10518</v>
          </cell>
          <cell r="B3079" t="str">
            <v>Rociadores</v>
          </cell>
          <cell r="C3079" t="str">
            <v>u</v>
          </cell>
          <cell r="D3079">
            <v>1</v>
          </cell>
          <cell r="E3079">
            <v>42.92</v>
          </cell>
        </row>
        <row r="3080">
          <cell r="A3080">
            <v>10519</v>
          </cell>
          <cell r="B3080" t="str">
            <v>Control zona rociadores, diam 3"</v>
          </cell>
          <cell r="C3080" t="str">
            <v>glb</v>
          </cell>
          <cell r="D3080">
            <v>1</v>
          </cell>
        </row>
        <row r="3081">
          <cell r="A3081">
            <v>10520</v>
          </cell>
          <cell r="B3081" t="str">
            <v xml:space="preserve">Detector de humo direccionable fotoeléctrico </v>
          </cell>
          <cell r="C3081" t="str">
            <v>u</v>
          </cell>
          <cell r="D3081">
            <v>1</v>
          </cell>
          <cell r="E3081">
            <v>192.79</v>
          </cell>
        </row>
        <row r="3082">
          <cell r="A3082">
            <v>10521</v>
          </cell>
          <cell r="B3082" t="str">
            <v xml:space="preserve">Detector de humo  </v>
          </cell>
          <cell r="C3082" t="str">
            <v>u</v>
          </cell>
          <cell r="D3082">
            <v>1</v>
          </cell>
          <cell r="E3082">
            <v>114.2</v>
          </cell>
        </row>
        <row r="3083">
          <cell r="A3083">
            <v>10522</v>
          </cell>
          <cell r="B3083" t="str">
            <v>Detector de humo direccionable fotoeléctrico</v>
          </cell>
          <cell r="C3083" t="str">
            <v>u</v>
          </cell>
          <cell r="D3083">
            <v>1</v>
          </cell>
          <cell r="E3083">
            <v>127.79</v>
          </cell>
        </row>
        <row r="3084">
          <cell r="A3084">
            <v>10523</v>
          </cell>
          <cell r="B3084" t="str">
            <v>Detector de monóxido de carbono y gas natural</v>
          </cell>
          <cell r="C3084" t="str">
            <v>u</v>
          </cell>
          <cell r="D3084">
            <v>1</v>
          </cell>
          <cell r="E3084">
            <v>189.8</v>
          </cell>
        </row>
        <row r="3085">
          <cell r="A3085">
            <v>10524</v>
          </cell>
          <cell r="B3085" t="str">
            <v>Detector de calor térmico instalado</v>
          </cell>
          <cell r="C3085" t="str">
            <v>u</v>
          </cell>
          <cell r="D3085">
            <v>1</v>
          </cell>
          <cell r="E3085">
            <v>131.91</v>
          </cell>
        </row>
        <row r="3086">
          <cell r="A3086">
            <v>10525</v>
          </cell>
          <cell r="B3086" t="str">
            <v>Detector de humo fotoeléctrico direccionable y calor direccionable</v>
          </cell>
          <cell r="C3086" t="str">
            <v>u</v>
          </cell>
          <cell r="D3086">
            <v>1</v>
          </cell>
          <cell r="E3086">
            <v>178.05</v>
          </cell>
        </row>
        <row r="3087">
          <cell r="A3087">
            <v>10526</v>
          </cell>
          <cell r="B3087" t="str">
            <v>Detector de gases</v>
          </cell>
          <cell r="C3087" t="str">
            <v>u</v>
          </cell>
          <cell r="D3087">
            <v>1</v>
          </cell>
          <cell r="E3087">
            <v>67.94</v>
          </cell>
        </row>
        <row r="3088">
          <cell r="A3088">
            <v>10527</v>
          </cell>
          <cell r="B3088" t="str">
            <v>Estación Manual de emergencia</v>
          </cell>
          <cell r="C3088" t="str">
            <v>u</v>
          </cell>
          <cell r="D3088">
            <v>1</v>
          </cell>
          <cell r="E3088">
            <v>108.24</v>
          </cell>
        </row>
        <row r="3089">
          <cell r="A3089">
            <v>10528</v>
          </cell>
          <cell r="B3089" t="str">
            <v>Estación manual para alarma Incendios(emergencia)</v>
          </cell>
          <cell r="C3089" t="str">
            <v>u</v>
          </cell>
          <cell r="D3089">
            <v>1</v>
          </cell>
          <cell r="E3089">
            <v>126.05</v>
          </cell>
        </row>
        <row r="3090">
          <cell r="A3090">
            <v>10529</v>
          </cell>
          <cell r="B3090" t="str">
            <v>Extintor CO2 10 kg</v>
          </cell>
          <cell r="C3090" t="str">
            <v>u</v>
          </cell>
          <cell r="D3090">
            <v>1</v>
          </cell>
        </row>
        <row r="3091">
          <cell r="A3091">
            <v>10530</v>
          </cell>
          <cell r="B3091" t="str">
            <v>Extintor CO2, 5 kg</v>
          </cell>
          <cell r="C3091" t="str">
            <v>u</v>
          </cell>
          <cell r="D3091">
            <v>1</v>
          </cell>
          <cell r="E3091">
            <v>60.45</v>
          </cell>
        </row>
        <row r="3092">
          <cell r="A3092">
            <v>10531</v>
          </cell>
          <cell r="B3092" t="str">
            <v>Extintor espuma, 50 litros</v>
          </cell>
          <cell r="C3092" t="str">
            <v>u</v>
          </cell>
          <cell r="D3092">
            <v>1</v>
          </cell>
        </row>
        <row r="3093">
          <cell r="A3093">
            <v>10532</v>
          </cell>
          <cell r="B3093" t="str">
            <v>Extintor polvo químico ABC, 5 kg (PQS)</v>
          </cell>
          <cell r="C3093" t="str">
            <v>u</v>
          </cell>
          <cell r="D3093">
            <v>1</v>
          </cell>
          <cell r="E3093">
            <v>44.5</v>
          </cell>
        </row>
        <row r="3094">
          <cell r="A3094">
            <v>10533</v>
          </cell>
          <cell r="B3094" t="str">
            <v>Extintor polvo químico ABC, 30 libras (PQS)</v>
          </cell>
          <cell r="C3094" t="str">
            <v>u</v>
          </cell>
          <cell r="D3094">
            <v>1</v>
          </cell>
          <cell r="E3094">
            <v>127.72</v>
          </cell>
        </row>
        <row r="3095">
          <cell r="A3095">
            <v>10534</v>
          </cell>
          <cell r="B3095" t="str">
            <v>Estacion manual de incendios direccionable</v>
          </cell>
          <cell r="C3095" t="str">
            <v>u</v>
          </cell>
          <cell r="D3095">
            <v>1</v>
          </cell>
          <cell r="E3095">
            <v>171.33</v>
          </cell>
        </row>
        <row r="3096">
          <cell r="A3096">
            <v>10535</v>
          </cell>
          <cell r="B3096" t="str">
            <v>Gabinete contraincendios</v>
          </cell>
          <cell r="C3096" t="str">
            <v>u</v>
          </cell>
          <cell r="D3096">
            <v>1</v>
          </cell>
          <cell r="E3096">
            <v>678.57</v>
          </cell>
        </row>
        <row r="3097">
          <cell r="A3097">
            <v>10536</v>
          </cell>
          <cell r="B3097" t="str">
            <v>Junta flexible diam 1"</v>
          </cell>
          <cell r="C3097" t="str">
            <v>u</v>
          </cell>
          <cell r="D3097">
            <v>1</v>
          </cell>
          <cell r="E3097">
            <v>83.78</v>
          </cell>
        </row>
        <row r="3098">
          <cell r="A3098">
            <v>10537</v>
          </cell>
          <cell r="B3098" t="str">
            <v>Junta flexible diam 2"</v>
          </cell>
          <cell r="C3098" t="str">
            <v>u</v>
          </cell>
          <cell r="D3098">
            <v>1</v>
          </cell>
        </row>
        <row r="3099">
          <cell r="A3099">
            <v>10538</v>
          </cell>
          <cell r="B3099" t="str">
            <v>Junta flexible diam 2½"</v>
          </cell>
          <cell r="C3099" t="str">
            <v>u</v>
          </cell>
          <cell r="D3099">
            <v>1</v>
          </cell>
          <cell r="E3099">
            <v>342.73</v>
          </cell>
        </row>
        <row r="3100">
          <cell r="A3100">
            <v>10539</v>
          </cell>
          <cell r="B3100" t="str">
            <v>Junta flexible diam 3"</v>
          </cell>
          <cell r="C3100" t="str">
            <v>u</v>
          </cell>
          <cell r="D3100">
            <v>1</v>
          </cell>
        </row>
        <row r="3101">
          <cell r="A3101">
            <v>10540</v>
          </cell>
          <cell r="B3101" t="str">
            <v>Junta flexible diam 4"</v>
          </cell>
          <cell r="C3101" t="str">
            <v>u</v>
          </cell>
          <cell r="D3101">
            <v>1</v>
          </cell>
        </row>
        <row r="3102">
          <cell r="A3102">
            <v>10541</v>
          </cell>
          <cell r="B3102" t="str">
            <v>Junta flexible diam 6"</v>
          </cell>
          <cell r="C3102" t="str">
            <v>u</v>
          </cell>
          <cell r="D3102">
            <v>1</v>
          </cell>
          <cell r="E3102">
            <v>803.37</v>
          </cell>
        </row>
        <row r="3103">
          <cell r="A3103">
            <v>10542</v>
          </cell>
          <cell r="B3103" t="str">
            <v>Lámpara de emergencia</v>
          </cell>
          <cell r="C3103" t="str">
            <v>u</v>
          </cell>
          <cell r="D3103">
            <v>1</v>
          </cell>
          <cell r="E3103">
            <v>50.46</v>
          </cell>
        </row>
        <row r="3104">
          <cell r="A3104">
            <v>10543</v>
          </cell>
          <cell r="B3104" t="str">
            <v>Letrero de vinyl para exteriores</v>
          </cell>
          <cell r="C3104" t="str">
            <v>u</v>
          </cell>
          <cell r="D3104">
            <v>1</v>
          </cell>
          <cell r="E3104">
            <v>10.220000000000001</v>
          </cell>
        </row>
        <row r="3105">
          <cell r="A3105">
            <v>10544</v>
          </cell>
          <cell r="B3105" t="str">
            <v>Luz estroboscopica con sirena incorporada, Candela fija de 12/24 VDC. Para pared y/o techo</v>
          </cell>
          <cell r="C3105" t="str">
            <v>u</v>
          </cell>
          <cell r="D3105">
            <v>1</v>
          </cell>
          <cell r="E3105">
            <v>75.11</v>
          </cell>
        </row>
        <row r="3106">
          <cell r="A3106">
            <v>10545</v>
          </cell>
          <cell r="B3106" t="str">
            <v xml:space="preserve">Luz Estroboscópica </v>
          </cell>
          <cell r="C3106" t="str">
            <v>u</v>
          </cell>
          <cell r="D3106">
            <v>1</v>
          </cell>
          <cell r="E3106">
            <v>151.21</v>
          </cell>
        </row>
        <row r="3107">
          <cell r="A3107">
            <v>10546</v>
          </cell>
          <cell r="B3107" t="str">
            <v>Sirena 30W</v>
          </cell>
          <cell r="C3107" t="str">
            <v>u</v>
          </cell>
          <cell r="D3107">
            <v>1</v>
          </cell>
          <cell r="E3107">
            <v>118.72</v>
          </cell>
        </row>
        <row r="3108">
          <cell r="A3108">
            <v>10547</v>
          </cell>
          <cell r="B3108" t="str">
            <v>Medidor de flujo  400-2000 GPM</v>
          </cell>
          <cell r="C3108" t="str">
            <v>u</v>
          </cell>
          <cell r="D3108">
            <v>1</v>
          </cell>
        </row>
        <row r="3109">
          <cell r="A3109">
            <v>10548</v>
          </cell>
          <cell r="B3109" t="str">
            <v>Modulo de aislamiento de cortocircuito</v>
          </cell>
          <cell r="C3109" t="str">
            <v>u</v>
          </cell>
          <cell r="D3109">
            <v>1</v>
          </cell>
          <cell r="E3109">
            <v>178.47</v>
          </cell>
        </row>
        <row r="3110">
          <cell r="A3110">
            <v>10549</v>
          </cell>
          <cell r="B3110" t="str">
            <v>Modulo para luces estroboscopicas</v>
          </cell>
          <cell r="C3110" t="str">
            <v>u</v>
          </cell>
          <cell r="D3110">
            <v>1</v>
          </cell>
          <cell r="E3110">
            <v>194.19</v>
          </cell>
        </row>
        <row r="3111">
          <cell r="A3111">
            <v>10550</v>
          </cell>
          <cell r="B3111" t="str">
            <v>Modulo de control de circuito NAC</v>
          </cell>
          <cell r="C3111" t="str">
            <v>u</v>
          </cell>
          <cell r="D3111">
            <v>1</v>
          </cell>
          <cell r="E3111">
            <v>171.75</v>
          </cell>
        </row>
        <row r="3112">
          <cell r="A3112">
            <v>10551</v>
          </cell>
          <cell r="B3112" t="str">
            <v>Modulo de monitoreo</v>
          </cell>
          <cell r="C3112" t="str">
            <v>u</v>
          </cell>
          <cell r="D3112">
            <v>1</v>
          </cell>
          <cell r="E3112">
            <v>186.97</v>
          </cell>
        </row>
        <row r="3113">
          <cell r="A3113">
            <v>10552</v>
          </cell>
          <cell r="B3113" t="str">
            <v>Modulo de salida de relé</v>
          </cell>
          <cell r="C3113" t="str">
            <v>u</v>
          </cell>
          <cell r="D3113">
            <v>1</v>
          </cell>
        </row>
        <row r="3114">
          <cell r="A3114">
            <v>10553</v>
          </cell>
          <cell r="B3114" t="str">
            <v xml:space="preserve">Módulos aisladores de cortos circuitos </v>
          </cell>
          <cell r="C3114" t="str">
            <v>u</v>
          </cell>
          <cell r="D3114">
            <v>1</v>
          </cell>
        </row>
        <row r="3115">
          <cell r="A3115">
            <v>10554</v>
          </cell>
          <cell r="B3115" t="str">
            <v>Monitor de seguridad 32"</v>
          </cell>
          <cell r="C3115" t="str">
            <v>u</v>
          </cell>
          <cell r="D3115">
            <v>1</v>
          </cell>
          <cell r="E3115">
            <v>1962.54</v>
          </cell>
        </row>
        <row r="3116">
          <cell r="A3116">
            <v>10555</v>
          </cell>
          <cell r="B3116" t="str">
            <v>Lámpara de señalización instalada</v>
          </cell>
          <cell r="C3116" t="str">
            <v>u</v>
          </cell>
          <cell r="D3116">
            <v>1</v>
          </cell>
          <cell r="E3116">
            <v>45.43</v>
          </cell>
        </row>
        <row r="3117">
          <cell r="A3117">
            <v>10556</v>
          </cell>
          <cell r="B3117" t="str">
            <v>Panel anunciador remoto</v>
          </cell>
          <cell r="C3117" t="str">
            <v>u</v>
          </cell>
          <cell r="D3117">
            <v>1</v>
          </cell>
        </row>
        <row r="3118">
          <cell r="A3118">
            <v>10557</v>
          </cell>
          <cell r="B3118" t="str">
            <v xml:space="preserve">Panel de alarmas </v>
          </cell>
          <cell r="C3118" t="str">
            <v>u</v>
          </cell>
          <cell r="D3118">
            <v>1</v>
          </cell>
          <cell r="E3118">
            <v>4973.18</v>
          </cell>
        </row>
        <row r="3119">
          <cell r="A3119">
            <v>10558</v>
          </cell>
          <cell r="B3119" t="str">
            <v>Panel direccionable Contraincendios – Sist. Contra Incendios</v>
          </cell>
          <cell r="C3119" t="str">
            <v>pto</v>
          </cell>
          <cell r="D3119">
            <v>1</v>
          </cell>
        </row>
        <row r="3120">
          <cell r="A3120">
            <v>10559</v>
          </cell>
          <cell r="B3120" t="str">
            <v>Punto de incendios</v>
          </cell>
          <cell r="C3120" t="str">
            <v>pto</v>
          </cell>
          <cell r="D3120">
            <v>1</v>
          </cell>
          <cell r="E3120">
            <v>43.51</v>
          </cell>
        </row>
        <row r="3121">
          <cell r="A3121">
            <v>10560</v>
          </cell>
          <cell r="B3121" t="str">
            <v>Punto de comunicación entre lectores de acceso y panel</v>
          </cell>
          <cell r="C3121" t="str">
            <v>pto</v>
          </cell>
          <cell r="D3121">
            <v>1</v>
          </cell>
        </row>
        <row r="3122">
          <cell r="A3122">
            <v>10561</v>
          </cell>
          <cell r="B3122" t="str">
            <v>Punto de Inspección y drenaje</v>
          </cell>
          <cell r="C3122" t="str">
            <v>pto</v>
          </cell>
          <cell r="D3122">
            <v>1</v>
          </cell>
        </row>
        <row r="3123">
          <cell r="A3123">
            <v>10562</v>
          </cell>
          <cell r="B3123" t="str">
            <v>Punto para cerradura magnética o pestillo</v>
          </cell>
          <cell r="C3123" t="str">
            <v>pto</v>
          </cell>
          <cell r="D3123">
            <v>1</v>
          </cell>
        </row>
        <row r="3124">
          <cell r="A3124">
            <v>10563</v>
          </cell>
          <cell r="B3124" t="str">
            <v>Punto para contacto magnético</v>
          </cell>
          <cell r="C3124" t="str">
            <v>pto</v>
          </cell>
          <cell r="D3124">
            <v>1</v>
          </cell>
        </row>
        <row r="3125">
          <cell r="A3125">
            <v>10564</v>
          </cell>
          <cell r="B3125" t="str">
            <v>Punto para controladores de acceso</v>
          </cell>
          <cell r="C3125" t="str">
            <v>pto</v>
          </cell>
          <cell r="D3125">
            <v>1</v>
          </cell>
        </row>
        <row r="3126">
          <cell r="A3126">
            <v>10565</v>
          </cell>
          <cell r="B3126" t="str">
            <v>Punto para detector de humo foto térmico o CO2</v>
          </cell>
          <cell r="C3126" t="str">
            <v>pto</v>
          </cell>
          <cell r="D3126">
            <v>1</v>
          </cell>
        </row>
        <row r="3127">
          <cell r="A3127">
            <v>10566</v>
          </cell>
          <cell r="B3127" t="str">
            <v>Punto para Detector de Humo, Estación Manual y Luz estroboscopica Sist. Contra incendios (2p) ø 19 mm</v>
          </cell>
          <cell r="C3127" t="str">
            <v>pto</v>
          </cell>
          <cell r="D3127">
            <v>1</v>
          </cell>
        </row>
        <row r="3128">
          <cell r="A3128">
            <v>10567</v>
          </cell>
          <cell r="B3128" t="str">
            <v>Punto para equipos centrales  CCTV</v>
          </cell>
          <cell r="C3128" t="str">
            <v>pto</v>
          </cell>
          <cell r="D3128">
            <v>1</v>
          </cell>
        </row>
        <row r="3129">
          <cell r="A3129">
            <v>10568</v>
          </cell>
          <cell r="B3129" t="str">
            <v>Punto para estación manual con M de monitor.</v>
          </cell>
          <cell r="C3129" t="str">
            <v>pto</v>
          </cell>
          <cell r="D3129">
            <v>1</v>
          </cell>
        </row>
        <row r="3130">
          <cell r="A3130">
            <v>10569</v>
          </cell>
          <cell r="B3130" t="str">
            <v>Lectora de tarjeta RFID</v>
          </cell>
          <cell r="C3130" t="str">
            <v>u</v>
          </cell>
          <cell r="D3130">
            <v>1</v>
          </cell>
        </row>
        <row r="3131">
          <cell r="A3131">
            <v>10570</v>
          </cell>
          <cell r="B3131" t="str">
            <v>Punto para luz estrob. Y  M de control</v>
          </cell>
          <cell r="C3131" t="str">
            <v>pto</v>
          </cell>
          <cell r="D3131">
            <v>1</v>
          </cell>
        </row>
        <row r="3132">
          <cell r="A3132">
            <v>10571</v>
          </cell>
          <cell r="B3132" t="str">
            <v>Punto DE AGUAPOTABLE TUBERIA  HG 2 1/2"</v>
          </cell>
          <cell r="C3132" t="str">
            <v>pto</v>
          </cell>
          <cell r="D3132">
            <v>1</v>
          </cell>
          <cell r="E3132">
            <v>83.93</v>
          </cell>
        </row>
        <row r="3133">
          <cell r="A3133">
            <v>10572</v>
          </cell>
          <cell r="B3133" t="str">
            <v>Punto para modulo monitoreo dispositivos externos</v>
          </cell>
          <cell r="C3133" t="str">
            <v>pto</v>
          </cell>
          <cell r="D3133">
            <v>1</v>
          </cell>
        </row>
        <row r="3134">
          <cell r="A3134">
            <v>10573</v>
          </cell>
          <cell r="B3134" t="str">
            <v>Punto red de incendios general</v>
          </cell>
          <cell r="C3134" t="str">
            <v>pto</v>
          </cell>
          <cell r="D3134">
            <v>1</v>
          </cell>
        </row>
        <row r="3135">
          <cell r="A3135">
            <v>10574</v>
          </cell>
          <cell r="B3135" t="str">
            <v>Reducción 2 ½" x 1½"   similar vitaulic style nº 50</v>
          </cell>
          <cell r="C3135" t="str">
            <v>u</v>
          </cell>
          <cell r="D3135">
            <v>1</v>
          </cell>
        </row>
        <row r="3136">
          <cell r="A3136">
            <v>10575</v>
          </cell>
          <cell r="B3136" t="str">
            <v>Reducción 4" x 2 1/2"  similar vitaulic style nº 50</v>
          </cell>
          <cell r="C3136" t="str">
            <v>u</v>
          </cell>
          <cell r="D3136">
            <v>1</v>
          </cell>
        </row>
        <row r="3137">
          <cell r="A3137">
            <v>10576</v>
          </cell>
          <cell r="B3137" t="str">
            <v>Reducción 6" x 4"   similar vitaulic style nº 50</v>
          </cell>
          <cell r="C3137" t="str">
            <v>u</v>
          </cell>
          <cell r="D3137">
            <v>1</v>
          </cell>
        </row>
        <row r="3138">
          <cell r="A3138">
            <v>10577</v>
          </cell>
          <cell r="B3138" t="str">
            <v>Reducción concéntrica</v>
          </cell>
          <cell r="C3138" t="str">
            <v>u</v>
          </cell>
          <cell r="D3138">
            <v>1</v>
          </cell>
        </row>
        <row r="3139">
          <cell r="A3139">
            <v>10578</v>
          </cell>
          <cell r="B3139" t="str">
            <v>Rociador Pendant, diam. 1/2 plg.</v>
          </cell>
          <cell r="C3139" t="str">
            <v>u</v>
          </cell>
          <cell r="D3139">
            <v>1</v>
          </cell>
        </row>
        <row r="3140">
          <cell r="A3140">
            <v>10579</v>
          </cell>
          <cell r="B3140" t="str">
            <v>Rociador Uprigth, diam. 1/2 plg.</v>
          </cell>
          <cell r="C3140" t="str">
            <v>u</v>
          </cell>
          <cell r="D3140">
            <v>1</v>
          </cell>
        </row>
        <row r="3141">
          <cell r="A3141">
            <v>10580</v>
          </cell>
          <cell r="B3141" t="str">
            <v>Roof Manifold 4"x2½"x2½"</v>
          </cell>
          <cell r="C3141" t="str">
            <v>u</v>
          </cell>
          <cell r="D3141">
            <v>1</v>
          </cell>
        </row>
        <row r="3142">
          <cell r="A3142">
            <v>10581</v>
          </cell>
          <cell r="B3142" t="str">
            <v>Salida de agua potable en HG de 1 1/2"</v>
          </cell>
          <cell r="C3142" t="str">
            <v>pto</v>
          </cell>
          <cell r="D3142">
            <v>1</v>
          </cell>
        </row>
        <row r="3143">
          <cell r="A3143">
            <v>10582</v>
          </cell>
          <cell r="B3143" t="str">
            <v>Salida detección de incendios (2X18) AWG.ANTIFLAMA</v>
          </cell>
          <cell r="C3143" t="str">
            <v>pto</v>
          </cell>
          <cell r="D3143">
            <v>1</v>
          </cell>
        </row>
        <row r="3144">
          <cell r="A3144">
            <v>10583</v>
          </cell>
          <cell r="B3144" t="str">
            <v>Salida detección de incendios (3X18) AWG.ANTIFLAMA</v>
          </cell>
          <cell r="C3144" t="str">
            <v>pto</v>
          </cell>
          <cell r="D3144">
            <v>1</v>
          </cell>
        </row>
        <row r="3145">
          <cell r="A3145">
            <v>10584</v>
          </cell>
          <cell r="B3145" t="str">
            <v>Sistema de presión constante RED 1 y2</v>
          </cell>
          <cell r="C3145" t="str">
            <v>u</v>
          </cell>
          <cell r="D3145">
            <v>1</v>
          </cell>
          <cell r="E3145">
            <v>192599.39</v>
          </cell>
        </row>
        <row r="3146">
          <cell r="A3146">
            <v>10585</v>
          </cell>
          <cell r="B3146" t="str">
            <v>Sistema de presión constante RED 3</v>
          </cell>
          <cell r="C3146" t="str">
            <v>u</v>
          </cell>
          <cell r="D3146">
            <v>1</v>
          </cell>
          <cell r="E3146">
            <v>48711.56</v>
          </cell>
        </row>
        <row r="3147">
          <cell r="A3147">
            <v>10586</v>
          </cell>
          <cell r="B3147" t="str">
            <v>Similar vitaulic style nº 75 6"</v>
          </cell>
          <cell r="C3147" t="str">
            <v>u</v>
          </cell>
          <cell r="D3147">
            <v>1</v>
          </cell>
        </row>
        <row r="3148">
          <cell r="A3148">
            <v>10587</v>
          </cell>
          <cell r="B3148" t="str">
            <v xml:space="preserve">SUMIN. E INST.  HIDRANTE HF Ø  110 mm </v>
          </cell>
          <cell r="C3148" t="str">
            <v>u</v>
          </cell>
          <cell r="D3148">
            <v>1</v>
          </cell>
          <cell r="E3148">
            <v>1719.77</v>
          </cell>
        </row>
        <row r="3149">
          <cell r="A3149">
            <v>10588</v>
          </cell>
          <cell r="B3149" t="str">
            <v>Sirena con luz estroboscopica</v>
          </cell>
          <cell r="C3149" t="str">
            <v>u</v>
          </cell>
          <cell r="D3149">
            <v>1</v>
          </cell>
          <cell r="E3149">
            <v>154.82</v>
          </cell>
        </row>
        <row r="3150">
          <cell r="A3150">
            <v>10589</v>
          </cell>
          <cell r="B3150" t="str">
            <v>Luz señaletica de salida</v>
          </cell>
          <cell r="C3150" t="str">
            <v>u</v>
          </cell>
          <cell r="D3150">
            <v>1</v>
          </cell>
          <cell r="E3150">
            <v>94.75</v>
          </cell>
        </row>
        <row r="3151">
          <cell r="A3151">
            <v>10590</v>
          </cell>
          <cell r="B3151" t="str">
            <v>Tablero de control bomba a diesel</v>
          </cell>
          <cell r="C3151" t="str">
            <v>u</v>
          </cell>
          <cell r="D3151">
            <v>1</v>
          </cell>
        </row>
        <row r="3152">
          <cell r="A3152">
            <v>10591</v>
          </cell>
          <cell r="B3152" t="str">
            <v>Tablero de control bomba principal</v>
          </cell>
          <cell r="C3152" t="str">
            <v>u</v>
          </cell>
          <cell r="D3152">
            <v>1</v>
          </cell>
        </row>
        <row r="3153">
          <cell r="A3153">
            <v>10592</v>
          </cell>
          <cell r="B3153" t="str">
            <v>Tablero eléctrico de control B J</v>
          </cell>
          <cell r="C3153" t="str">
            <v>u</v>
          </cell>
          <cell r="D3153">
            <v>1</v>
          </cell>
        </row>
        <row r="3154">
          <cell r="A3154">
            <v>10593</v>
          </cell>
          <cell r="B3154" t="str">
            <v>Tee 2 1/2" similar vitaulic style nº 20</v>
          </cell>
          <cell r="C3154" t="str">
            <v>u</v>
          </cell>
          <cell r="D3154">
            <v>1</v>
          </cell>
        </row>
        <row r="3155">
          <cell r="A3155">
            <v>10594</v>
          </cell>
          <cell r="B3155" t="str">
            <v>Tee 4"   similar vitaulic style nº 20</v>
          </cell>
          <cell r="C3155" t="str">
            <v>u</v>
          </cell>
          <cell r="D3155">
            <v>1</v>
          </cell>
        </row>
        <row r="3156">
          <cell r="A3156">
            <v>10595</v>
          </cell>
          <cell r="B3156" t="str">
            <v>Tee 6"   similar vitaulic style nº 20</v>
          </cell>
          <cell r="C3156" t="str">
            <v>u</v>
          </cell>
          <cell r="D3156">
            <v>1</v>
          </cell>
        </row>
        <row r="3157">
          <cell r="A3157">
            <v>10596</v>
          </cell>
          <cell r="B3157" t="str">
            <v>Tendido de tubería  HG ASTM A-120 DE 1 1/2"</v>
          </cell>
          <cell r="C3157" t="str">
            <v>m</v>
          </cell>
          <cell r="D3157">
            <v>1</v>
          </cell>
          <cell r="E3157">
            <v>17</v>
          </cell>
        </row>
        <row r="3158">
          <cell r="A3158">
            <v>10597</v>
          </cell>
          <cell r="B3158" t="str">
            <v>Tendido de tubería HG ASTM A-120 DE 2 1/2"</v>
          </cell>
          <cell r="C3158" t="str">
            <v>m</v>
          </cell>
          <cell r="D3158">
            <v>1</v>
          </cell>
          <cell r="E3158">
            <v>23.43</v>
          </cell>
        </row>
        <row r="3159">
          <cell r="A3159">
            <v>10598</v>
          </cell>
          <cell r="B3159" t="str">
            <v>Tendido de tubería HG ASTM A-120 DE 2"</v>
          </cell>
          <cell r="C3159" t="str">
            <v>m</v>
          </cell>
          <cell r="D3159">
            <v>1</v>
          </cell>
          <cell r="E3159">
            <v>18.559999999999999</v>
          </cell>
        </row>
        <row r="3160">
          <cell r="A3160">
            <v>10599</v>
          </cell>
          <cell r="B3160" t="str">
            <v>Tendido de tubería HG ASTM A-120 DE 3"</v>
          </cell>
          <cell r="C3160" t="str">
            <v>m</v>
          </cell>
          <cell r="D3160">
            <v>1</v>
          </cell>
          <cell r="E3160">
            <v>32.97</v>
          </cell>
        </row>
        <row r="3161">
          <cell r="A3161">
            <v>10600</v>
          </cell>
          <cell r="B3161" t="str">
            <v>Toma siamesa 4"x2½"x2½"</v>
          </cell>
          <cell r="C3161" t="str">
            <v>u</v>
          </cell>
          <cell r="D3161">
            <v>1</v>
          </cell>
          <cell r="E3161">
            <v>632.45000000000005</v>
          </cell>
        </row>
        <row r="3162">
          <cell r="A3162">
            <v>10601</v>
          </cell>
          <cell r="B3162" t="str">
            <v>Toma siamesa de 3"</v>
          </cell>
          <cell r="C3162" t="str">
            <v>u</v>
          </cell>
          <cell r="D3162">
            <v>1</v>
          </cell>
        </row>
        <row r="3163">
          <cell r="A3163">
            <v>10602</v>
          </cell>
          <cell r="B3163" t="str">
            <v>Tendido de tubería HG ASTM A-120 DE 4"</v>
          </cell>
          <cell r="C3163" t="str">
            <v>m</v>
          </cell>
          <cell r="D3163">
            <v>1</v>
          </cell>
          <cell r="E3163">
            <v>34.590000000000003</v>
          </cell>
        </row>
        <row r="3164">
          <cell r="A3164">
            <v>10603</v>
          </cell>
          <cell r="B3164" t="str">
            <v>Tendido de tubería HG ASTM A-120 DE 6"</v>
          </cell>
          <cell r="C3164" t="str">
            <v>m</v>
          </cell>
          <cell r="D3164">
            <v>1</v>
          </cell>
        </row>
        <row r="3165">
          <cell r="A3165">
            <v>10604</v>
          </cell>
          <cell r="B3165" t="str">
            <v>Tubería de  6" Hierro negro ced 20</v>
          </cell>
          <cell r="C3165" t="str">
            <v>m</v>
          </cell>
          <cell r="D3165">
            <v>1</v>
          </cell>
        </row>
        <row r="3166">
          <cell r="A3166">
            <v>10605</v>
          </cell>
          <cell r="B3166" t="str">
            <v>Válvula check de  Ø6" UL-FM</v>
          </cell>
          <cell r="C3166" t="str">
            <v>u</v>
          </cell>
          <cell r="D3166">
            <v>1</v>
          </cell>
        </row>
        <row r="3167">
          <cell r="A3167">
            <v>10606</v>
          </cell>
          <cell r="B3167" t="str">
            <v>Válvula de alivio de  Ø1/2"</v>
          </cell>
          <cell r="C3167" t="str">
            <v>u</v>
          </cell>
          <cell r="D3167">
            <v>1</v>
          </cell>
        </row>
        <row r="3168">
          <cell r="A3168">
            <v>10607</v>
          </cell>
          <cell r="B3168" t="str">
            <v>Válvula de alivio de  Ø4"</v>
          </cell>
          <cell r="C3168" t="str">
            <v>u</v>
          </cell>
          <cell r="D3168">
            <v>1</v>
          </cell>
        </row>
        <row r="3169">
          <cell r="A3169">
            <v>10608</v>
          </cell>
          <cell r="B3169" t="str">
            <v>Válvula de cierre rápido de  Ø1/2"</v>
          </cell>
          <cell r="C3169" t="str">
            <v>u</v>
          </cell>
          <cell r="D3169">
            <v>1</v>
          </cell>
        </row>
        <row r="3170">
          <cell r="A3170">
            <v>10609</v>
          </cell>
          <cell r="B3170" t="str">
            <v>Válvula siamesa</v>
          </cell>
          <cell r="C3170" t="str">
            <v>u</v>
          </cell>
          <cell r="D3170">
            <v>1</v>
          </cell>
        </row>
        <row r="3171">
          <cell r="A3171">
            <v>10610</v>
          </cell>
          <cell r="B3171" t="str">
            <v>Toma siamesa 3"x2½"x2½"</v>
          </cell>
          <cell r="C3171" t="str">
            <v>u</v>
          </cell>
          <cell r="D3171">
            <v>1</v>
          </cell>
          <cell r="E3171">
            <v>557</v>
          </cell>
        </row>
        <row r="3172">
          <cell r="A3172">
            <v>10611</v>
          </cell>
          <cell r="C3172" t="str">
            <v>u</v>
          </cell>
          <cell r="D3172">
            <v>1</v>
          </cell>
        </row>
        <row r="3177">
          <cell r="B3177" t="str">
            <v>MEDIO AMBIENTE</v>
          </cell>
        </row>
        <row r="3178">
          <cell r="A3178">
            <v>11000</v>
          </cell>
          <cell r="B3178" t="str">
            <v>Afiches informativos</v>
          </cell>
          <cell r="C3178" t="str">
            <v>u</v>
          </cell>
          <cell r="D3178">
            <v>1</v>
          </cell>
          <cell r="E3178">
            <v>2.02</v>
          </cell>
        </row>
        <row r="3179">
          <cell r="A3179">
            <v>11001</v>
          </cell>
          <cell r="B3179" t="str">
            <v>Agua para control de polvo</v>
          </cell>
          <cell r="C3179" t="str">
            <v>m3</v>
          </cell>
          <cell r="D3179">
            <v>1</v>
          </cell>
          <cell r="E3179">
            <v>3.34</v>
          </cell>
        </row>
        <row r="3180">
          <cell r="A3180">
            <v>11002</v>
          </cell>
          <cell r="B3180" t="str">
            <v xml:space="preserve">Absorbente químico para derrames </v>
          </cell>
          <cell r="C3180" t="str">
            <v>qq</v>
          </cell>
          <cell r="D3180">
            <v>1</v>
          </cell>
          <cell r="E3180">
            <v>81.75</v>
          </cell>
        </row>
        <row r="3181">
          <cell r="A3181">
            <v>11003</v>
          </cell>
          <cell r="B3181" t="str">
            <v>Área de almacenamiento de combustible incluye cubeto</v>
          </cell>
          <cell r="C3181" t="str">
            <v>m2</v>
          </cell>
          <cell r="D3181">
            <v>1</v>
          </cell>
          <cell r="E3181">
            <v>73.25</v>
          </cell>
        </row>
        <row r="3182">
          <cell r="A3182">
            <v>11004</v>
          </cell>
          <cell r="B3182" t="str">
            <v xml:space="preserve">Analisis de ruido ambiental de ruido </v>
          </cell>
          <cell r="C3182" t="str">
            <v>u</v>
          </cell>
          <cell r="D3182">
            <v>1</v>
          </cell>
          <cell r="E3182">
            <v>276.64</v>
          </cell>
        </row>
        <row r="3183">
          <cell r="A3183">
            <v>11005</v>
          </cell>
          <cell r="B3183" t="str">
            <v>Tachos metálicos para almacenar desechos)</v>
          </cell>
          <cell r="C3183" t="str">
            <v>u</v>
          </cell>
          <cell r="D3183">
            <v>1</v>
          </cell>
          <cell r="E3183">
            <v>51.28</v>
          </cell>
        </row>
        <row r="3184">
          <cell r="A3184">
            <v>11006</v>
          </cell>
          <cell r="B3184" t="str">
            <v>Baterías sanitarias portátil (Alquiler 2 unidades) incluye inst. y desinstalación</v>
          </cell>
          <cell r="C3184" t="str">
            <v>mes</v>
          </cell>
          <cell r="D3184">
            <v>1</v>
          </cell>
          <cell r="E3184">
            <v>463.58</v>
          </cell>
        </row>
        <row r="3185">
          <cell r="A3185">
            <v>11007</v>
          </cell>
          <cell r="B3185" t="str">
            <v>Bodega provisional de madera(guachimania cubierta de zinc)</v>
          </cell>
          <cell r="C3185" t="str">
            <v>m2</v>
          </cell>
          <cell r="D3185">
            <v>1</v>
          </cell>
          <cell r="E3185">
            <v>31.43</v>
          </cell>
        </row>
        <row r="3186">
          <cell r="A3186">
            <v>11008</v>
          </cell>
          <cell r="B3186" t="str">
            <v>Botiquín de primeros auxilios</v>
          </cell>
          <cell r="C3186" t="str">
            <v>u</v>
          </cell>
          <cell r="D3186">
            <v>1</v>
          </cell>
          <cell r="E3186">
            <v>85.59</v>
          </cell>
        </row>
        <row r="3187">
          <cell r="A3187">
            <v>11009</v>
          </cell>
          <cell r="B3187" t="str">
            <v>Bodega provisional de madera</v>
          </cell>
          <cell r="C3187" t="str">
            <v>m2</v>
          </cell>
          <cell r="D3187">
            <v>1</v>
          </cell>
          <cell r="E3187">
            <v>33.35</v>
          </cell>
        </row>
        <row r="3188">
          <cell r="A3188">
            <v>11010</v>
          </cell>
          <cell r="B3188" t="str">
            <v>Área para almacenamiento temporal de desechos sólidos</v>
          </cell>
          <cell r="C3188" t="str">
            <v>m2</v>
          </cell>
          <cell r="D3188">
            <v>1</v>
          </cell>
          <cell r="E3188">
            <v>39.92</v>
          </cell>
        </row>
        <row r="3189">
          <cell r="A3189">
            <v>11011</v>
          </cell>
          <cell r="B3189" t="str">
            <v>Carnet de identificación</v>
          </cell>
          <cell r="C3189" t="str">
            <v>u</v>
          </cell>
          <cell r="D3189">
            <v>1</v>
          </cell>
          <cell r="E3189">
            <v>3.52</v>
          </cell>
        </row>
        <row r="3190">
          <cell r="A3190">
            <v>11012</v>
          </cell>
          <cell r="B3190" t="str">
            <v>Charlas de socialización/concienciación y Educación Ambiental a la comunidad</v>
          </cell>
          <cell r="C3190" t="str">
            <v>u</v>
          </cell>
          <cell r="D3190">
            <v>1</v>
          </cell>
          <cell r="E3190">
            <v>425.42</v>
          </cell>
        </row>
        <row r="3191">
          <cell r="A3191">
            <v>11013</v>
          </cell>
          <cell r="B3191" t="str">
            <v>Charlas de capacitación al personal (Manejo ambiental y Seguridad Industrial)</v>
          </cell>
          <cell r="C3191" t="str">
            <v>u</v>
          </cell>
          <cell r="D3191">
            <v>1</v>
          </cell>
          <cell r="E3191">
            <v>225.04</v>
          </cell>
        </row>
        <row r="3192">
          <cell r="A3192">
            <v>11014</v>
          </cell>
          <cell r="B3192" t="str">
            <v>Cuñas radiales</v>
          </cell>
          <cell r="C3192" t="str">
            <v>u</v>
          </cell>
          <cell r="D3192">
            <v>1</v>
          </cell>
          <cell r="E3192">
            <v>3.77</v>
          </cell>
        </row>
        <row r="3193">
          <cell r="A3193">
            <v>11015</v>
          </cell>
          <cell r="B3193" t="str">
            <v>Conos de seguridad reflectivos</v>
          </cell>
          <cell r="C3193" t="str">
            <v>u</v>
          </cell>
          <cell r="D3193">
            <v>1</v>
          </cell>
          <cell r="E3193">
            <v>22.63</v>
          </cell>
        </row>
        <row r="3194">
          <cell r="A3194">
            <v>11016</v>
          </cell>
          <cell r="B3194" t="str">
            <v>Cinta de señalización</v>
          </cell>
          <cell r="C3194" t="str">
            <v>m</v>
          </cell>
          <cell r="D3194">
            <v>1</v>
          </cell>
          <cell r="E3194">
            <v>0.28000000000000003</v>
          </cell>
        </row>
        <row r="3195">
          <cell r="A3195">
            <v>11017</v>
          </cell>
          <cell r="B3195" t="str">
            <v>Equipo de protección personal para visitas</v>
          </cell>
          <cell r="C3195" t="str">
            <v>u</v>
          </cell>
          <cell r="D3195">
            <v>1</v>
          </cell>
          <cell r="E3195">
            <v>2.5099999999999998</v>
          </cell>
        </row>
        <row r="3196">
          <cell r="A3196">
            <v>11018</v>
          </cell>
          <cell r="B3196" t="str">
            <v>Equipo de protección para trabajo en alturas</v>
          </cell>
          <cell r="C3196" t="str">
            <v>u</v>
          </cell>
          <cell r="D3196">
            <v>1</v>
          </cell>
          <cell r="E3196">
            <v>220.05</v>
          </cell>
        </row>
        <row r="3197">
          <cell r="A3197">
            <v>11019</v>
          </cell>
          <cell r="B3197" t="str">
            <v>Equipo de protección especial para suelda</v>
          </cell>
          <cell r="C3197" t="str">
            <v>u</v>
          </cell>
          <cell r="D3197">
            <v>1</v>
          </cell>
          <cell r="E3197">
            <v>192.39</v>
          </cell>
        </row>
        <row r="3198">
          <cell r="A3198">
            <v>11020</v>
          </cell>
          <cell r="B3198" t="str">
            <v>Letrero de información 2,4X4,8 M</v>
          </cell>
          <cell r="C3198" t="str">
            <v>u</v>
          </cell>
          <cell r="D3198">
            <v>1</v>
          </cell>
          <cell r="E3198">
            <v>1254.73</v>
          </cell>
        </row>
        <row r="3199">
          <cell r="A3199">
            <v>11021</v>
          </cell>
          <cell r="B3199" t="str">
            <v>Letreros informativos de obra 4,0X6,0 M</v>
          </cell>
          <cell r="C3199" t="str">
            <v>u</v>
          </cell>
          <cell r="D3199">
            <v>1</v>
          </cell>
          <cell r="E3199">
            <v>2264.79</v>
          </cell>
        </row>
        <row r="3200">
          <cell r="A3200">
            <v>11022</v>
          </cell>
          <cell r="B3200" t="str">
            <v>Pozo séptico 3x2*2</v>
          </cell>
          <cell r="C3200" t="str">
            <v>u</v>
          </cell>
          <cell r="D3200">
            <v>1</v>
          </cell>
          <cell r="E3200">
            <v>986.07</v>
          </cell>
        </row>
        <row r="3201">
          <cell r="A3201">
            <v>11023</v>
          </cell>
          <cell r="B3201" t="str">
            <v>Letrero informativos de 3x6m</v>
          </cell>
          <cell r="C3201" t="str">
            <v>u</v>
          </cell>
          <cell r="D3201">
            <v>1</v>
          </cell>
          <cell r="E3201">
            <v>1786.96</v>
          </cell>
        </row>
        <row r="3202">
          <cell r="A3202">
            <v>11024</v>
          </cell>
          <cell r="B3202" t="str">
            <v>Malla de protección de polvo (yute)</v>
          </cell>
          <cell r="C3202" t="str">
            <v>m</v>
          </cell>
          <cell r="D3202">
            <v>1</v>
          </cell>
          <cell r="E3202">
            <v>1.7</v>
          </cell>
        </row>
        <row r="3203">
          <cell r="A3203">
            <v>11025</v>
          </cell>
          <cell r="B3203" t="str">
            <v>Cinta de señalización con barreras móviles</v>
          </cell>
          <cell r="C3203" t="str">
            <v>m</v>
          </cell>
          <cell r="D3203">
            <v>1</v>
          </cell>
          <cell r="E3203">
            <v>4.84</v>
          </cell>
        </row>
        <row r="3204">
          <cell r="A3204">
            <v>11026</v>
          </cell>
          <cell r="B3204" t="str">
            <v>letrina sanitaria (incluye fosa séptica)</v>
          </cell>
          <cell r="C3204" t="str">
            <v>u</v>
          </cell>
          <cell r="D3204">
            <v>1</v>
          </cell>
          <cell r="E3204">
            <v>982.06</v>
          </cell>
        </row>
        <row r="3205">
          <cell r="A3205">
            <v>11027</v>
          </cell>
          <cell r="B3205" t="str">
            <v>Fosa para desechos biodegradables (sólidos)</v>
          </cell>
          <cell r="C3205" t="str">
            <v>m2</v>
          </cell>
          <cell r="D3205">
            <v>1</v>
          </cell>
          <cell r="E3205">
            <v>14.09</v>
          </cell>
        </row>
        <row r="3206">
          <cell r="A3206">
            <v>11028</v>
          </cell>
          <cell r="B3206" t="str">
            <v>Cerramiento provisional para disposición de escombros</v>
          </cell>
          <cell r="C3206" t="str">
            <v>m</v>
          </cell>
          <cell r="D3206">
            <v>1</v>
          </cell>
          <cell r="E3206">
            <v>3.2</v>
          </cell>
        </row>
        <row r="3207">
          <cell r="A3207">
            <v>11029</v>
          </cell>
          <cell r="B3207" t="str">
            <v>Plástico para cubrir materiales</v>
          </cell>
          <cell r="C3207" t="str">
            <v>m</v>
          </cell>
          <cell r="D3207">
            <v>1</v>
          </cell>
          <cell r="E3207">
            <v>2.15</v>
          </cell>
        </row>
        <row r="3208">
          <cell r="A3208">
            <v>11030</v>
          </cell>
          <cell r="B3208" t="str">
            <v>Equipo de protección básico</v>
          </cell>
          <cell r="C3208" t="str">
            <v>u</v>
          </cell>
          <cell r="D3208">
            <v>1</v>
          </cell>
          <cell r="E3208">
            <v>68.28</v>
          </cell>
        </row>
        <row r="3209">
          <cell r="A3209">
            <v>11031</v>
          </cell>
          <cell r="B3209" t="str">
            <v>Base de madera para mezcla de hormigón</v>
          </cell>
          <cell r="C3209" t="str">
            <v>u</v>
          </cell>
          <cell r="D3209">
            <v>1</v>
          </cell>
          <cell r="E3209">
            <v>23.2</v>
          </cell>
        </row>
        <row r="3210">
          <cell r="A3210">
            <v>11032</v>
          </cell>
          <cell r="B3210" t="str">
            <v>Tachos metálicos de 55 glns para barricadas</v>
          </cell>
          <cell r="C3210" t="str">
            <v>u</v>
          </cell>
          <cell r="D3210">
            <v>1</v>
          </cell>
          <cell r="E3210">
            <v>36.549999999999997</v>
          </cell>
        </row>
        <row r="3211">
          <cell r="A3211">
            <v>11033</v>
          </cell>
          <cell r="B3211" t="str">
            <v>Arboles de sombra</v>
          </cell>
          <cell r="C3211" t="str">
            <v>u</v>
          </cell>
          <cell r="D3211">
            <v>1</v>
          </cell>
          <cell r="E3211">
            <v>23.56</v>
          </cell>
        </row>
        <row r="3212">
          <cell r="A3212">
            <v>11034</v>
          </cell>
          <cell r="B3212" t="str">
            <v>Palmeras</v>
          </cell>
          <cell r="C3212" t="str">
            <v>u</v>
          </cell>
          <cell r="D3212">
            <v>1</v>
          </cell>
          <cell r="E3212">
            <v>36.14</v>
          </cell>
        </row>
        <row r="3213">
          <cell r="A3213">
            <v>11035</v>
          </cell>
          <cell r="B3213" t="str">
            <v>Jardinerias incluye cesped abono cisco de café</v>
          </cell>
          <cell r="C3213" t="str">
            <v>m2</v>
          </cell>
          <cell r="D3213">
            <v>1</v>
          </cell>
          <cell r="E3213">
            <v>7.82</v>
          </cell>
        </row>
        <row r="3214">
          <cell r="A3214">
            <v>11036</v>
          </cell>
          <cell r="B3214" t="str">
            <v>Gestion de residuos solidos</v>
          </cell>
          <cell r="C3214" t="str">
            <v>kg</v>
          </cell>
          <cell r="D3214">
            <v>1</v>
          </cell>
          <cell r="E3214">
            <v>0.71</v>
          </cell>
        </row>
        <row r="3215">
          <cell r="A3215">
            <v>11037</v>
          </cell>
          <cell r="B3215" t="str">
            <v>Señaletica interior fotoluminicente en acrílico de 30x20cm</v>
          </cell>
          <cell r="C3215" t="str">
            <v>u</v>
          </cell>
          <cell r="D3215">
            <v>1</v>
          </cell>
          <cell r="E3215">
            <v>36.369999999999997</v>
          </cell>
        </row>
        <row r="3216">
          <cell r="A3216">
            <v>11038</v>
          </cell>
          <cell r="B3216" t="str">
            <v>Contenedor para almacenar desechos peligrosos</v>
          </cell>
          <cell r="C3216" t="str">
            <v>u</v>
          </cell>
          <cell r="D3216">
            <v>1</v>
          </cell>
          <cell r="E3216">
            <v>150.91</v>
          </cell>
        </row>
        <row r="3217">
          <cell r="A3217">
            <v>11039</v>
          </cell>
          <cell r="B3217" t="str">
            <v>Mensaje de prensa escrita 1pag.</v>
          </cell>
          <cell r="C3217" t="str">
            <v>u</v>
          </cell>
          <cell r="D3217">
            <v>1</v>
          </cell>
          <cell r="E3217">
            <v>1015.81</v>
          </cell>
        </row>
        <row r="3218">
          <cell r="A3218">
            <v>11040</v>
          </cell>
          <cell r="B3218" t="str">
            <v>Trampa de grasa y aceites(geomembrana)</v>
          </cell>
          <cell r="C3218" t="str">
            <v>u</v>
          </cell>
          <cell r="D3218">
            <v>1</v>
          </cell>
          <cell r="E3218">
            <v>490.6</v>
          </cell>
        </row>
        <row r="3219">
          <cell r="A3219">
            <v>11041</v>
          </cell>
          <cell r="B3219" t="str">
            <v>Trampa provisional de grasa y aceites(hormigón)</v>
          </cell>
          <cell r="C3219" t="str">
            <v>u</v>
          </cell>
          <cell r="D3219">
            <v>1</v>
          </cell>
          <cell r="E3219">
            <v>1024.72</v>
          </cell>
        </row>
        <row r="3220">
          <cell r="A3220">
            <v>11042</v>
          </cell>
          <cell r="B3220" t="str">
            <v>Trípticos informativos A4 a color</v>
          </cell>
          <cell r="C3220" t="str">
            <v>u</v>
          </cell>
          <cell r="D3220">
            <v>1</v>
          </cell>
          <cell r="E3220">
            <v>1.53</v>
          </cell>
        </row>
        <row r="3221">
          <cell r="A3221">
            <v>11043</v>
          </cell>
          <cell r="B3221" t="str">
            <v>Tolva para desechos sólidos</v>
          </cell>
          <cell r="C3221" t="str">
            <v>u</v>
          </cell>
          <cell r="D3221">
            <v>1</v>
          </cell>
          <cell r="E3221">
            <v>314.37</v>
          </cell>
        </row>
        <row r="3222">
          <cell r="A3222">
            <v>11044</v>
          </cell>
          <cell r="B3222" t="str">
            <v>Señalización de seguridad tipo pedestal 0,60x0,60</v>
          </cell>
          <cell r="C3222" t="str">
            <v>u</v>
          </cell>
          <cell r="D3222">
            <v>1</v>
          </cell>
          <cell r="E3222">
            <v>96.36</v>
          </cell>
        </row>
        <row r="3223">
          <cell r="A3223">
            <v>11045</v>
          </cell>
          <cell r="B3223" t="str">
            <v>Señalización de seguridad tipo caballete  0,70x0,50</v>
          </cell>
          <cell r="C3223" t="str">
            <v>u</v>
          </cell>
          <cell r="D3223">
            <v>1</v>
          </cell>
          <cell r="E3223">
            <v>96.36</v>
          </cell>
        </row>
        <row r="3224">
          <cell r="A3224">
            <v>11046</v>
          </cell>
          <cell r="B3224" t="str">
            <v>Plantación de areas verdes</v>
          </cell>
          <cell r="C3224" t="str">
            <v>u</v>
          </cell>
          <cell r="D3224">
            <v>1</v>
          </cell>
          <cell r="E3224">
            <v>584.99</v>
          </cell>
        </row>
        <row r="3225">
          <cell r="A3225">
            <v>11047</v>
          </cell>
          <cell r="B3225" t="str">
            <v>Señalización de seguridad o preventiva</v>
          </cell>
          <cell r="C3225" t="str">
            <v>m2</v>
          </cell>
          <cell r="D3225">
            <v>1</v>
          </cell>
          <cell r="E3225">
            <v>158.55000000000001</v>
          </cell>
        </row>
        <row r="3226">
          <cell r="A3226">
            <v>11048</v>
          </cell>
          <cell r="B3226" t="str">
            <v>Letrero informativos de 1,2x2,4m</v>
          </cell>
          <cell r="C3226" t="str">
            <v>u</v>
          </cell>
          <cell r="D3226">
            <v>1</v>
          </cell>
          <cell r="E3226">
            <v>356.01</v>
          </cell>
        </row>
        <row r="3227">
          <cell r="A3227">
            <v>11049</v>
          </cell>
          <cell r="B3227" t="str">
            <v>Puente de paso provisional</v>
          </cell>
          <cell r="C3227" t="str">
            <v>u</v>
          </cell>
          <cell r="D3227">
            <v>1</v>
          </cell>
          <cell r="E3227">
            <v>31.97</v>
          </cell>
        </row>
        <row r="3228">
          <cell r="A3228">
            <v>11050</v>
          </cell>
          <cell r="B3228" t="str">
            <v>Señalización de reglamentación</v>
          </cell>
          <cell r="C3228" t="str">
            <v>m2</v>
          </cell>
          <cell r="D3228">
            <v>1</v>
          </cell>
          <cell r="E3228">
            <v>169.78</v>
          </cell>
        </row>
        <row r="3229">
          <cell r="A3229">
            <v>11051</v>
          </cell>
          <cell r="B3229" t="str">
            <v>Señalización de seguridad tipo pedestal 1,20x0,60</v>
          </cell>
          <cell r="C3229" t="str">
            <v>u</v>
          </cell>
          <cell r="D3229">
            <v>1</v>
          </cell>
          <cell r="E3229">
            <v>123.98</v>
          </cell>
        </row>
        <row r="3230">
          <cell r="A3230">
            <v>11052</v>
          </cell>
          <cell r="B3230" t="str">
            <v>Rótulos ambientales de 1,20x0,80 tipo pedestal</v>
          </cell>
          <cell r="C3230" t="str">
            <v>u</v>
          </cell>
          <cell r="D3230">
            <v>1</v>
          </cell>
          <cell r="E3230">
            <v>183.76</v>
          </cell>
        </row>
        <row r="3231">
          <cell r="A3231">
            <v>11053</v>
          </cell>
          <cell r="B3231" t="str">
            <v>Señalización de seguridad tipo caballete 1,20x0,60</v>
          </cell>
          <cell r="C3231" t="str">
            <v>u</v>
          </cell>
          <cell r="D3231">
            <v>1</v>
          </cell>
          <cell r="E3231">
            <v>161.69999999999999</v>
          </cell>
        </row>
        <row r="3232">
          <cell r="A3232">
            <v>11054</v>
          </cell>
          <cell r="B3232" t="str">
            <v>Tachos plásticos para almacenar desechos incluye. Instalación</v>
          </cell>
          <cell r="C3232" t="str">
            <v>u</v>
          </cell>
          <cell r="D3232">
            <v>1</v>
          </cell>
          <cell r="E3232">
            <v>52.11</v>
          </cell>
        </row>
        <row r="3233">
          <cell r="A3233">
            <v>11055</v>
          </cell>
          <cell r="B3233" t="str">
            <v>Instalación de batería sanitaria provisional</v>
          </cell>
          <cell r="C3233" t="str">
            <v>u</v>
          </cell>
          <cell r="D3233">
            <v>1</v>
          </cell>
          <cell r="E3233">
            <v>91.55</v>
          </cell>
        </row>
        <row r="3234">
          <cell r="A3234">
            <v>11056</v>
          </cell>
          <cell r="B3234" t="str">
            <v>Pajillas verdes</v>
          </cell>
          <cell r="C3234" t="str">
            <v>u</v>
          </cell>
          <cell r="D3234">
            <v>1</v>
          </cell>
          <cell r="E3234">
            <v>6.54</v>
          </cell>
        </row>
        <row r="3235">
          <cell r="A3235">
            <v>11057</v>
          </cell>
          <cell r="B3235" t="str">
            <v>Vincas</v>
          </cell>
          <cell r="C3235" t="str">
            <v>u</v>
          </cell>
          <cell r="D3235">
            <v>1</v>
          </cell>
          <cell r="E3235">
            <v>7.12</v>
          </cell>
        </row>
        <row r="3236">
          <cell r="A3236">
            <v>11058</v>
          </cell>
          <cell r="B3236" t="str">
            <v>Agapanthus</v>
          </cell>
          <cell r="C3236" t="str">
            <v>u</v>
          </cell>
          <cell r="D3236">
            <v>1</v>
          </cell>
          <cell r="E3236">
            <v>7.12</v>
          </cell>
        </row>
        <row r="3237">
          <cell r="A3237">
            <v>11059</v>
          </cell>
          <cell r="B3237" t="str">
            <v>Lavanda</v>
          </cell>
          <cell r="C3237" t="str">
            <v>u</v>
          </cell>
          <cell r="D3237">
            <v>1</v>
          </cell>
          <cell r="E3237">
            <v>7.12</v>
          </cell>
        </row>
        <row r="3238">
          <cell r="A3238">
            <v>11060</v>
          </cell>
          <cell r="B3238" t="str">
            <v>Espirea</v>
          </cell>
          <cell r="C3238" t="str">
            <v>u</v>
          </cell>
          <cell r="D3238">
            <v>1</v>
          </cell>
          <cell r="E3238">
            <v>7.12</v>
          </cell>
        </row>
        <row r="3239">
          <cell r="A3239">
            <v>11061</v>
          </cell>
          <cell r="B3239" t="str">
            <v>Lilola</v>
          </cell>
          <cell r="C3239" t="str">
            <v>u</v>
          </cell>
          <cell r="D3239">
            <v>1</v>
          </cell>
          <cell r="E3239">
            <v>7.12</v>
          </cell>
        </row>
        <row r="3240">
          <cell r="A3240">
            <v>11062</v>
          </cell>
          <cell r="B3240" t="str">
            <v>Bambu</v>
          </cell>
          <cell r="C3240" t="str">
            <v>u</v>
          </cell>
          <cell r="D3240">
            <v>1</v>
          </cell>
          <cell r="E3240">
            <v>8.3800000000000008</v>
          </cell>
        </row>
        <row r="3241">
          <cell r="A3241">
            <v>11063</v>
          </cell>
          <cell r="B3241" t="str">
            <v>Portamacetas de listones de madera (60x60)</v>
          </cell>
          <cell r="C3241" t="str">
            <v>u</v>
          </cell>
          <cell r="D3241">
            <v>1</v>
          </cell>
          <cell r="E3241">
            <v>17.13</v>
          </cell>
        </row>
        <row r="3242">
          <cell r="A3242">
            <v>11064</v>
          </cell>
          <cell r="B3242" t="str">
            <v>Tachos de basura incluye base H.A madera y herrajes</v>
          </cell>
          <cell r="C3242" t="str">
            <v>u</v>
          </cell>
          <cell r="D3242">
            <v>1</v>
          </cell>
          <cell r="E3242">
            <v>418.86</v>
          </cell>
        </row>
        <row r="3243">
          <cell r="A3243">
            <v>11065</v>
          </cell>
          <cell r="B3243" t="str">
            <v>Garita de guardia</v>
          </cell>
          <cell r="C3243" t="str">
            <v>u</v>
          </cell>
          <cell r="D3243">
            <v>1</v>
          </cell>
          <cell r="E3243">
            <v>1893.27</v>
          </cell>
        </row>
        <row r="3244">
          <cell r="A3244">
            <v>11066</v>
          </cell>
          <cell r="B3244" t="str">
            <v>Directorio en vidrio 8mm</v>
          </cell>
          <cell r="C3244" t="str">
            <v>u</v>
          </cell>
          <cell r="D3244">
            <v>1</v>
          </cell>
          <cell r="E3244">
            <v>635.79999999999995</v>
          </cell>
        </row>
        <row r="3245">
          <cell r="A3245">
            <v>11067</v>
          </cell>
          <cell r="B3245" t="str">
            <v>Marca y flecha con pintura termoplas e= 2,3mm en seco</v>
          </cell>
          <cell r="C3245" t="str">
            <v>m2</v>
          </cell>
          <cell r="D3245">
            <v>1</v>
          </cell>
          <cell r="E3245">
            <v>45.8</v>
          </cell>
        </row>
        <row r="3246">
          <cell r="A3246">
            <v>11068</v>
          </cell>
          <cell r="B3246" t="str">
            <v>Marca pavimento separacion carril entrecortado A=12,5cm con pintura termoplas e= 2,3mm en seco</v>
          </cell>
          <cell r="C3246" t="str">
            <v>km</v>
          </cell>
          <cell r="D3246">
            <v>1</v>
          </cell>
          <cell r="E3246">
            <v>6679.78</v>
          </cell>
        </row>
        <row r="3247">
          <cell r="A3247">
            <v>11069</v>
          </cell>
          <cell r="B3247" t="str">
            <v>Construccion e instalacion letreros aluminio/señal/reglamentaria</v>
          </cell>
          <cell r="C3247" t="str">
            <v>m2</v>
          </cell>
          <cell r="D3247">
            <v>1</v>
          </cell>
          <cell r="E3247">
            <v>156.55000000000001</v>
          </cell>
        </row>
        <row r="3248">
          <cell r="A3248">
            <v>11070</v>
          </cell>
          <cell r="B3248" t="str">
            <v>Suministro e instalacion/perfil-omega-epox. Dado  H.A/señal/reglamentaria</v>
          </cell>
          <cell r="C3248" t="str">
            <v>m</v>
          </cell>
          <cell r="D3248">
            <v>1</v>
          </cell>
          <cell r="E3248">
            <v>13.45</v>
          </cell>
        </row>
        <row r="3249">
          <cell r="A3249">
            <v>11071</v>
          </cell>
          <cell r="B3249" t="str">
            <v>Paleta reflectiva d= 75cm con señal de pare y siga</v>
          </cell>
          <cell r="C3249" t="str">
            <v>u</v>
          </cell>
          <cell r="D3249">
            <v>1</v>
          </cell>
          <cell r="E3249">
            <v>25.15</v>
          </cell>
        </row>
        <row r="3250">
          <cell r="A3250">
            <v>11072</v>
          </cell>
          <cell r="B3250" t="str">
            <v>Análisis material particulado en el ambiente</v>
          </cell>
          <cell r="C3250" t="str">
            <v>u</v>
          </cell>
          <cell r="D3250">
            <v>1</v>
          </cell>
          <cell r="E3250">
            <v>150.88999999999999</v>
          </cell>
        </row>
        <row r="3251">
          <cell r="A3251">
            <v>11073</v>
          </cell>
          <cell r="B3251" t="str">
            <v>material para siembra de plantas</v>
          </cell>
          <cell r="C3251" t="str">
            <v>m3</v>
          </cell>
          <cell r="D3251">
            <v>1</v>
          </cell>
          <cell r="E3251">
            <v>20.52</v>
          </cell>
        </row>
        <row r="3252">
          <cell r="A3252">
            <v>11074</v>
          </cell>
          <cell r="B3252" t="str">
            <v>Alcorque de 1x1m</v>
          </cell>
          <cell r="C3252" t="str">
            <v>u</v>
          </cell>
          <cell r="D3252">
            <v>1</v>
          </cell>
          <cell r="E3252">
            <v>15.2</v>
          </cell>
        </row>
        <row r="3253">
          <cell r="A3253">
            <v>11075</v>
          </cell>
          <cell r="B3253" t="str">
            <v>Plantacion de arbolesH=1,50m Tulipan africano y lluvia de oro incluye riego</v>
          </cell>
          <cell r="C3253" t="str">
            <v>u</v>
          </cell>
          <cell r="D3253">
            <v>1</v>
          </cell>
          <cell r="E3253">
            <v>30.27</v>
          </cell>
        </row>
        <row r="3254">
          <cell r="A3254">
            <v>11076</v>
          </cell>
          <cell r="B3254" t="str">
            <v>Plantacion de especies medianas cactaceas H=0,50-a 1,50m incluye riego</v>
          </cell>
          <cell r="C3254" t="str">
            <v>u</v>
          </cell>
          <cell r="D3254">
            <v>1</v>
          </cell>
          <cell r="E3254">
            <v>18.79</v>
          </cell>
        </row>
        <row r="3255">
          <cell r="A3255">
            <v>11077</v>
          </cell>
          <cell r="B3255" t="str">
            <v>Plantacion de especies menores y plantas de adorno ubicadas como pie de arbol incluye riego</v>
          </cell>
          <cell r="C3255" t="str">
            <v>u</v>
          </cell>
          <cell r="D3255">
            <v>1</v>
          </cell>
          <cell r="E3255">
            <v>5.8</v>
          </cell>
        </row>
        <row r="3256">
          <cell r="A3256">
            <v>11078</v>
          </cell>
          <cell r="B3256" t="str">
            <v>Logotipo (en alucobon 3mm adhesivo e impresión dig 1440DP)</v>
          </cell>
          <cell r="C3256" t="str">
            <v>m2</v>
          </cell>
          <cell r="D3256">
            <v>1</v>
          </cell>
          <cell r="E3256">
            <v>133.22</v>
          </cell>
        </row>
        <row r="3257">
          <cell r="A3257">
            <v>11079</v>
          </cell>
          <cell r="B3257" t="str">
            <v>Letras Ecuador amo la vida esmalte sintetico automotriz</v>
          </cell>
          <cell r="C3257" t="str">
            <v>m2</v>
          </cell>
          <cell r="D3257">
            <v>1</v>
          </cell>
          <cell r="E3257">
            <v>57.92</v>
          </cell>
        </row>
        <row r="3258">
          <cell r="A3258">
            <v>11080</v>
          </cell>
          <cell r="B3258" t="str">
            <v xml:space="preserve">Pintada de letrero( vivienda fiscal) de 4,40x1,2m </v>
          </cell>
          <cell r="C3258" t="str">
            <v>m2</v>
          </cell>
          <cell r="D3258">
            <v>1</v>
          </cell>
          <cell r="E3258">
            <v>32.39</v>
          </cell>
        </row>
        <row r="3259">
          <cell r="A3259">
            <v>11081</v>
          </cell>
        </row>
        <row r="3271">
          <cell r="B3271" t="str">
            <v>EXTERIORES</v>
          </cell>
        </row>
        <row r="3272">
          <cell r="A3272">
            <v>11300</v>
          </cell>
          <cell r="B3272" t="str">
            <v>Bodega oficina constructora, fiscalización</v>
          </cell>
          <cell r="C3272" t="str">
            <v>mes</v>
          </cell>
          <cell r="D3272">
            <v>1</v>
          </cell>
          <cell r="E3272">
            <v>254.84</v>
          </cell>
        </row>
        <row r="3273">
          <cell r="A3273">
            <v>11301</v>
          </cell>
          <cell r="B3273" t="str">
            <v>Bordillo de H.S 180 kg/cm2 (H=35cm B=15 cm)</v>
          </cell>
          <cell r="C3273" t="str">
            <v>m</v>
          </cell>
          <cell r="D3273">
            <v>1</v>
          </cell>
          <cell r="E3273">
            <v>16.87</v>
          </cell>
        </row>
        <row r="3274">
          <cell r="A3274">
            <v>11302</v>
          </cell>
          <cell r="B3274" t="str">
            <v>Bordillo de tineta de aseo incluye encofrado y cerámica</v>
          </cell>
          <cell r="C3274" t="str">
            <v>m</v>
          </cell>
          <cell r="D3274">
            <v>1</v>
          </cell>
          <cell r="E3274">
            <v>55.79</v>
          </cell>
        </row>
        <row r="3275">
          <cell r="A3275">
            <v>11303</v>
          </cell>
          <cell r="B3275" t="str">
            <v xml:space="preserve">Cerramiento Prov.Gysump 1 cara + Desmontaje </v>
          </cell>
          <cell r="C3275" t="str">
            <v>m2</v>
          </cell>
          <cell r="D3275">
            <v>1</v>
          </cell>
          <cell r="E3275">
            <v>7.94</v>
          </cell>
        </row>
        <row r="3276">
          <cell r="A3276">
            <v>11304</v>
          </cell>
          <cell r="B3276" t="str">
            <v>Cerramiento provisional (Planchas onduladas de inc de  8")</v>
          </cell>
          <cell r="C3276" t="str">
            <v>m2</v>
          </cell>
          <cell r="D3276">
            <v>1</v>
          </cell>
          <cell r="E3276">
            <v>7.65</v>
          </cell>
        </row>
        <row r="3277">
          <cell r="A3277">
            <v>11305</v>
          </cell>
          <cell r="B3277" t="str">
            <v>Cerramiento Provisional (Tablas del monte, pingos H=2,40m)</v>
          </cell>
          <cell r="C3277" t="str">
            <v>m2</v>
          </cell>
          <cell r="D3277">
            <v>1</v>
          </cell>
          <cell r="E3277">
            <v>7.76</v>
          </cell>
        </row>
        <row r="3278">
          <cell r="A3278">
            <v>11306</v>
          </cell>
          <cell r="B3278" t="str">
            <v xml:space="preserve">Cerramiento Provisional yute + Desmontaje </v>
          </cell>
          <cell r="C3278" t="str">
            <v>m</v>
          </cell>
          <cell r="D3278">
            <v>1</v>
          </cell>
          <cell r="E3278">
            <v>3.98</v>
          </cell>
        </row>
        <row r="3279">
          <cell r="A3279">
            <v>11307</v>
          </cell>
          <cell r="B3279" t="str">
            <v xml:space="preserve">Cerramiento Provisional Triplex + Desmontaje </v>
          </cell>
          <cell r="C3279" t="str">
            <v>m2</v>
          </cell>
          <cell r="D3279">
            <v>1</v>
          </cell>
          <cell r="E3279">
            <v>11.69</v>
          </cell>
        </row>
        <row r="3280">
          <cell r="A3280">
            <v>11308</v>
          </cell>
          <cell r="B3280" t="str">
            <v>Césped artificial</v>
          </cell>
          <cell r="C3280" t="str">
            <v>m2</v>
          </cell>
          <cell r="D3280">
            <v>1</v>
          </cell>
          <cell r="E3280">
            <v>18.97</v>
          </cell>
        </row>
        <row r="3281">
          <cell r="A3281">
            <v>11309</v>
          </cell>
          <cell r="B3281" t="str">
            <v xml:space="preserve">Encespado  </v>
          </cell>
          <cell r="C3281" t="str">
            <v>m2</v>
          </cell>
          <cell r="D3281">
            <v>1</v>
          </cell>
          <cell r="E3281">
            <v>4.67</v>
          </cell>
        </row>
        <row r="3282">
          <cell r="A3282">
            <v>11310</v>
          </cell>
          <cell r="B3282" t="str">
            <v>Encespado y plantas ornamentales tipo escancela</v>
          </cell>
          <cell r="C3282" t="str">
            <v>m2</v>
          </cell>
          <cell r="D3282">
            <v>1</v>
          </cell>
          <cell r="E3282">
            <v>8.08</v>
          </cell>
        </row>
        <row r="3283">
          <cell r="A3283">
            <v>11311</v>
          </cell>
          <cell r="B3283" t="str">
            <v>Encespado para exteriores con drenaje</v>
          </cell>
          <cell r="C3283" t="str">
            <v>m2</v>
          </cell>
          <cell r="D3283">
            <v>1</v>
          </cell>
          <cell r="E3283">
            <v>8.92</v>
          </cell>
        </row>
        <row r="3284">
          <cell r="A3284">
            <v>11312</v>
          </cell>
          <cell r="B3284" t="str">
            <v>Vereda perimetral escobada (espesor 10cm- F`c=210kg/cm2)</v>
          </cell>
          <cell r="C3284" t="str">
            <v>m2</v>
          </cell>
          <cell r="D3284">
            <v>1</v>
          </cell>
          <cell r="E3284">
            <v>17.02</v>
          </cell>
        </row>
        <row r="3285">
          <cell r="A3285">
            <v>11313</v>
          </cell>
          <cell r="B3285" t="str">
            <v>Cerramiento de malla H=2m</v>
          </cell>
          <cell r="C3285" t="str">
            <v>m2</v>
          </cell>
          <cell r="D3285">
            <v>1</v>
          </cell>
          <cell r="E3285">
            <v>64.19</v>
          </cell>
        </row>
        <row r="3286">
          <cell r="A3286">
            <v>11314</v>
          </cell>
          <cell r="B3286" t="str">
            <v xml:space="preserve">Cerramiento Prov.Gysump 2 caras + Desmontaje </v>
          </cell>
          <cell r="C3286" t="str">
            <v>m2</v>
          </cell>
          <cell r="D3286">
            <v>1</v>
          </cell>
          <cell r="E3286">
            <v>13.85</v>
          </cell>
        </row>
        <row r="3287">
          <cell r="A3287">
            <v>11315</v>
          </cell>
          <cell r="B3287" t="str">
            <v xml:space="preserve">Cerramiento Provisional Triplex 15mm+ Desmontaje </v>
          </cell>
          <cell r="C3287" t="str">
            <v>m2</v>
          </cell>
          <cell r="D3287">
            <v>1</v>
          </cell>
          <cell r="E3287">
            <v>25.82</v>
          </cell>
        </row>
        <row r="3288">
          <cell r="A3288">
            <v>11316</v>
          </cell>
          <cell r="B3288" t="str">
            <v>Cerramiento Prov.Gysump 2 caras + Desmontaje  c/aislamiento</v>
          </cell>
          <cell r="C3288" t="str">
            <v>m2</v>
          </cell>
          <cell r="D3288">
            <v>1</v>
          </cell>
          <cell r="E3288">
            <v>18.940000000000001</v>
          </cell>
        </row>
        <row r="3289">
          <cell r="A3289">
            <v>11317</v>
          </cell>
          <cell r="B3289" t="str">
            <v xml:space="preserve">Cerramiento Provisional tela + Desmontaje </v>
          </cell>
          <cell r="C3289" t="str">
            <v>m</v>
          </cell>
          <cell r="D3289">
            <v>1</v>
          </cell>
          <cell r="E3289">
            <v>5.91</v>
          </cell>
        </row>
        <row r="3290">
          <cell r="A3290">
            <v>11318</v>
          </cell>
          <cell r="B3290" t="str">
            <v>Suministro e instalación de Material sintético para pista atlética de Poliuretano Americano</v>
          </cell>
          <cell r="C3290" t="str">
            <v>m2</v>
          </cell>
          <cell r="D3290">
            <v>1</v>
          </cell>
          <cell r="E3290">
            <v>77.739999999999995</v>
          </cell>
        </row>
        <row r="3291">
          <cell r="A3291">
            <v>11319</v>
          </cell>
          <cell r="B3291" t="str">
            <v>Suministro e instalación de Material sintético para cancha deportiva</v>
          </cell>
          <cell r="C3291" t="str">
            <v>m2</v>
          </cell>
          <cell r="D3291">
            <v>1</v>
          </cell>
          <cell r="E3291">
            <v>58.13</v>
          </cell>
        </row>
        <row r="3292">
          <cell r="A3292">
            <v>11320</v>
          </cell>
          <cell r="B3292" t="str">
            <v>Limpieza final de obra</v>
          </cell>
          <cell r="C3292" t="str">
            <v>m2</v>
          </cell>
          <cell r="D3292">
            <v>1</v>
          </cell>
          <cell r="E3292">
            <v>1.03</v>
          </cell>
        </row>
        <row r="3293">
          <cell r="A3293">
            <v>11321</v>
          </cell>
          <cell r="B3293" t="str">
            <v>Poste eléctrico metálico de 6m</v>
          </cell>
          <cell r="C3293" t="str">
            <v>u</v>
          </cell>
          <cell r="D3293">
            <v>1</v>
          </cell>
          <cell r="E3293">
            <v>305.35000000000002</v>
          </cell>
        </row>
        <row r="3294">
          <cell r="A3294">
            <v>11322</v>
          </cell>
          <cell r="B3294" t="str">
            <v>Cerramiento con rejas perimetrales según diseño</v>
          </cell>
          <cell r="C3294" t="str">
            <v>m</v>
          </cell>
          <cell r="D3294">
            <v>1</v>
          </cell>
          <cell r="E3294">
            <v>268.26</v>
          </cell>
        </row>
        <row r="3295">
          <cell r="A3295">
            <v>11323</v>
          </cell>
          <cell r="B3295" t="str">
            <v>Cerramiento perimetrales de tubo 2" x2mm  según diseño</v>
          </cell>
          <cell r="C3295" t="str">
            <v>m</v>
          </cell>
          <cell r="D3295">
            <v>1</v>
          </cell>
          <cell r="E3295">
            <v>82.99</v>
          </cell>
        </row>
        <row r="3296">
          <cell r="A3296">
            <v>11324</v>
          </cell>
          <cell r="B3296" t="str">
            <v xml:space="preserve">Cerramiento perimetrales de tubo PVC 3"  según diseño </v>
          </cell>
          <cell r="C3296" t="str">
            <v>m2</v>
          </cell>
          <cell r="D3296">
            <v>1</v>
          </cell>
          <cell r="E3296">
            <v>32.520000000000003</v>
          </cell>
        </row>
        <row r="3297">
          <cell r="A3297">
            <v>11325</v>
          </cell>
          <cell r="B3297" t="str">
            <v>Cerramiento de malla H=2,5m</v>
          </cell>
          <cell r="C3297" t="str">
            <v>m</v>
          </cell>
          <cell r="D3297">
            <v>1</v>
          </cell>
          <cell r="E3297">
            <v>108.97</v>
          </cell>
        </row>
        <row r="3298">
          <cell r="A3298">
            <v>11326</v>
          </cell>
          <cell r="B3298" t="str">
            <v>Rotulación exterior para UPC</v>
          </cell>
          <cell r="C3298" t="str">
            <v>u</v>
          </cell>
          <cell r="D3298">
            <v>1</v>
          </cell>
          <cell r="E3298">
            <v>1021.26</v>
          </cell>
        </row>
        <row r="3299">
          <cell r="A3299">
            <v>11327</v>
          </cell>
          <cell r="B3299" t="str">
            <v>Bordillo de cuneta de H.S 210Kg/cm2 (H=28cm, A=64cm L=50cm</v>
          </cell>
          <cell r="C3299" t="str">
            <v>m</v>
          </cell>
          <cell r="D3299">
            <v>1</v>
          </cell>
          <cell r="E3299">
            <v>22.54</v>
          </cell>
        </row>
        <row r="3300">
          <cell r="A3300">
            <v>11328</v>
          </cell>
          <cell r="B3300" t="str">
            <v>Poste eléctrico metálico de 9m e=5mm</v>
          </cell>
          <cell r="C3300" t="str">
            <v>u</v>
          </cell>
          <cell r="D3300">
            <v>1</v>
          </cell>
          <cell r="E3300">
            <v>556.1</v>
          </cell>
        </row>
        <row r="3301">
          <cell r="A3301">
            <v>11329</v>
          </cell>
          <cell r="B3301" t="str">
            <v>Poste eléctrico metálico de 4m e=5mm</v>
          </cell>
          <cell r="C3301" t="str">
            <v>u</v>
          </cell>
          <cell r="D3301">
            <v>1</v>
          </cell>
          <cell r="E3301">
            <v>196.36</v>
          </cell>
        </row>
        <row r="3302">
          <cell r="A3302">
            <v>11330</v>
          </cell>
          <cell r="B3302" t="str">
            <v>Cerramiento metálico con tubería estructural redonda tipo hospital</v>
          </cell>
          <cell r="C3302" t="str">
            <v>m</v>
          </cell>
          <cell r="D3302">
            <v>1</v>
          </cell>
          <cell r="E3302">
            <v>177.55</v>
          </cell>
        </row>
        <row r="3303">
          <cell r="A3303">
            <v>11331</v>
          </cell>
          <cell r="B3303" t="str">
            <v>Sembrío Planta ornamentales  hospitales</v>
          </cell>
          <cell r="C3303" t="str">
            <v>u</v>
          </cell>
          <cell r="D3303">
            <v>1</v>
          </cell>
          <cell r="E3303">
            <v>36299.43</v>
          </cell>
        </row>
        <row r="3304">
          <cell r="A3304">
            <v>11332</v>
          </cell>
          <cell r="B3304" t="str">
            <v>Tubo HG 2" con 4filas de alambre de púas</v>
          </cell>
          <cell r="C3304" t="str">
            <v>u</v>
          </cell>
          <cell r="D3304">
            <v>1</v>
          </cell>
          <cell r="E3304">
            <v>9.39</v>
          </cell>
        </row>
        <row r="3305">
          <cell r="A3305">
            <v>11333</v>
          </cell>
          <cell r="B3305" t="str">
            <v>Bordillo de H.S 180 kg/cm2 (H=50cm B=20 cm)</v>
          </cell>
          <cell r="C3305" t="str">
            <v>m</v>
          </cell>
          <cell r="D3305">
            <v>1</v>
          </cell>
          <cell r="E3305">
            <v>20.07</v>
          </cell>
        </row>
        <row r="3306">
          <cell r="A3306">
            <v>11334</v>
          </cell>
          <cell r="B3306" t="str">
            <v>Arborización exterior</v>
          </cell>
          <cell r="C3306" t="str">
            <v>u</v>
          </cell>
          <cell r="D3306">
            <v>1</v>
          </cell>
          <cell r="E3306">
            <v>33.840000000000003</v>
          </cell>
        </row>
        <row r="3307">
          <cell r="A3307">
            <v>11335</v>
          </cell>
          <cell r="B3307" t="str">
            <v>Arborización Exterior para UPC</v>
          </cell>
          <cell r="C3307" t="str">
            <v>u</v>
          </cell>
          <cell r="D3307">
            <v>1</v>
          </cell>
          <cell r="E3307">
            <v>656.55</v>
          </cell>
        </row>
        <row r="3308">
          <cell r="A3308">
            <v>11336</v>
          </cell>
          <cell r="B3308" t="str">
            <v>Cerramiento con alambre de púas y madera</v>
          </cell>
          <cell r="C3308" t="str">
            <v>m</v>
          </cell>
          <cell r="D3308">
            <v>1</v>
          </cell>
          <cell r="E3308">
            <v>7.63</v>
          </cell>
        </row>
        <row r="3309">
          <cell r="A3309">
            <v>11337</v>
          </cell>
          <cell r="B3309" t="str">
            <v>Cerramiento de tubo cuadrado de 50x3mm</v>
          </cell>
          <cell r="C3309" t="str">
            <v>m2</v>
          </cell>
          <cell r="D3309">
            <v>1</v>
          </cell>
          <cell r="E3309">
            <v>48.74</v>
          </cell>
        </row>
        <row r="3310">
          <cell r="A3310">
            <v>11338</v>
          </cell>
          <cell r="B3310" t="str">
            <v>Mejoramiento para césped artificial con arena de sílice y caucho granular</v>
          </cell>
          <cell r="C3310" t="str">
            <v>m3</v>
          </cell>
          <cell r="D3310">
            <v>1</v>
          </cell>
          <cell r="E3310">
            <v>58.8</v>
          </cell>
        </row>
        <row r="3311">
          <cell r="A3311">
            <v>11339</v>
          </cell>
          <cell r="B3311" t="str">
            <v>Bordillo de H.S 180 kg/cm2 (H=35cm B=15 cm) prefabricado</v>
          </cell>
          <cell r="C3311" t="str">
            <v>m</v>
          </cell>
          <cell r="D3311">
            <v>1</v>
          </cell>
          <cell r="E3311">
            <v>14.79</v>
          </cell>
        </row>
        <row r="3312">
          <cell r="A3312">
            <v>11340</v>
          </cell>
          <cell r="B3312" t="str">
            <v>Bordillo de contención de material para cancha f´c=210 kg/cm2</v>
          </cell>
          <cell r="C3312" t="str">
            <v>m3</v>
          </cell>
          <cell r="D3312">
            <v>1</v>
          </cell>
          <cell r="E3312">
            <v>201.1</v>
          </cell>
        </row>
        <row r="3313">
          <cell r="A3313">
            <v>11341</v>
          </cell>
          <cell r="B3313" t="str">
            <v>Cerramiento perimetrales de tubo 1 1/2" x2mm y mampostería  según diseño</v>
          </cell>
          <cell r="C3313" t="str">
            <v>m2</v>
          </cell>
          <cell r="D3313">
            <v>1</v>
          </cell>
          <cell r="E3313">
            <v>80.52</v>
          </cell>
        </row>
        <row r="3314">
          <cell r="A3314">
            <v>11342</v>
          </cell>
          <cell r="B3314" t="str">
            <v>Celosia de madera en F. frontal (listones de 5x5cm)</v>
          </cell>
          <cell r="C3314" t="str">
            <v>m2</v>
          </cell>
          <cell r="D3314">
            <v>1</v>
          </cell>
          <cell r="E3314">
            <v>62.41</v>
          </cell>
        </row>
        <row r="3315">
          <cell r="A3315">
            <v>11343</v>
          </cell>
          <cell r="B3315" t="str">
            <v>Celosia de madera en F. posterior (listones de 0,035x0,04)</v>
          </cell>
          <cell r="C3315" t="str">
            <v>m2</v>
          </cell>
          <cell r="D3315">
            <v>1</v>
          </cell>
          <cell r="E3315">
            <v>71.73</v>
          </cell>
        </row>
        <row r="3316">
          <cell r="A3316">
            <v>11344</v>
          </cell>
          <cell r="B3316" t="str">
            <v>Cerramiento de tubos metalicos de 5x10cm (H=2,0m)</v>
          </cell>
          <cell r="C3316" t="str">
            <v>m</v>
          </cell>
          <cell r="D3316">
            <v>1</v>
          </cell>
          <cell r="E3316">
            <v>138.24</v>
          </cell>
        </row>
        <row r="3317">
          <cell r="A3317">
            <v>11345</v>
          </cell>
          <cell r="B3317" t="str">
            <v>Listones de madera en fachada(18 de 5x15cm/m)H=2,1m inmunizado</v>
          </cell>
          <cell r="C3317" t="str">
            <v>m</v>
          </cell>
          <cell r="D3317">
            <v>1</v>
          </cell>
          <cell r="E3317">
            <v>129.33000000000001</v>
          </cell>
        </row>
        <row r="3318">
          <cell r="A3318">
            <v>11346</v>
          </cell>
          <cell r="B3318" t="str">
            <v>Conformacion de gradas de hormigon f´c=240Kg/cm2</v>
          </cell>
          <cell r="C3318" t="str">
            <v>m</v>
          </cell>
          <cell r="D3318">
            <v>1</v>
          </cell>
          <cell r="E3318">
            <v>23.74</v>
          </cell>
        </row>
        <row r="3319">
          <cell r="A3319">
            <v>11347</v>
          </cell>
          <cell r="B3319" t="str">
            <v>Escalinata de hormigon f´c=240kg/cm2 con malla  5,5mm</v>
          </cell>
          <cell r="C3319" t="str">
            <v>m</v>
          </cell>
          <cell r="D3319">
            <v>1</v>
          </cell>
          <cell r="E3319">
            <v>23.74</v>
          </cell>
        </row>
        <row r="3320">
          <cell r="A3320">
            <v>11348</v>
          </cell>
          <cell r="B3320" t="str">
            <v>Reinstacion de cerramiento metalico</v>
          </cell>
          <cell r="C3320" t="str">
            <v>m2</v>
          </cell>
          <cell r="D3320">
            <v>1</v>
          </cell>
          <cell r="E3320">
            <v>9.2799999999999994</v>
          </cell>
        </row>
        <row r="3321">
          <cell r="A3321">
            <v>11349</v>
          </cell>
          <cell r="B3321" t="str">
            <v>Bolardos</v>
          </cell>
          <cell r="C3321" t="str">
            <v>u</v>
          </cell>
          <cell r="D3321">
            <v>1</v>
          </cell>
          <cell r="E3321">
            <v>67.05</v>
          </cell>
        </row>
        <row r="3322">
          <cell r="A3322">
            <v>11350</v>
          </cell>
          <cell r="B3322" t="str">
            <v>Poste metalico ornamental de 3m</v>
          </cell>
          <cell r="C3322" t="str">
            <v>u</v>
          </cell>
          <cell r="D3322">
            <v>1</v>
          </cell>
          <cell r="E3322">
            <v>191.42</v>
          </cell>
        </row>
        <row r="3323">
          <cell r="A3323">
            <v>11351</v>
          </cell>
          <cell r="B3323" t="str">
            <v>Bordillo panterre f´c=210kg/cm2 (0,15-0,17-0,20x0,40)m</v>
          </cell>
          <cell r="C3323" t="str">
            <v>m</v>
          </cell>
          <cell r="D3323">
            <v>1</v>
          </cell>
          <cell r="E3323">
            <v>14.59</v>
          </cell>
        </row>
        <row r="3324">
          <cell r="A3324">
            <v>11352</v>
          </cell>
          <cell r="B3324" t="str">
            <v>Bordillo de f´c=210kg/cm2 (10x20)m</v>
          </cell>
          <cell r="C3324" t="str">
            <v>m</v>
          </cell>
          <cell r="D3324">
            <v>1</v>
          </cell>
          <cell r="E3324">
            <v>7.3</v>
          </cell>
        </row>
        <row r="3325">
          <cell r="A3325">
            <v>11353</v>
          </cell>
          <cell r="B3325" t="str">
            <v>Cerramiento de tuberia de HG 2" y HG 1 1/2" de 2,8m empotrado en cadena para escuelas</v>
          </cell>
          <cell r="C3325" t="str">
            <v>m</v>
          </cell>
          <cell r="D3325">
            <v>1</v>
          </cell>
          <cell r="E3325">
            <v>223.76</v>
          </cell>
        </row>
        <row r="3326">
          <cell r="A3326">
            <v>11354</v>
          </cell>
        </row>
        <row r="3327">
          <cell r="A3327">
            <v>11355</v>
          </cell>
        </row>
        <row r="3355">
          <cell r="B3355" t="str">
            <v>DERROCAMIENTOS Y RETIROS</v>
          </cell>
        </row>
        <row r="3356">
          <cell r="A3356">
            <v>12000</v>
          </cell>
          <cell r="B3356" t="str">
            <v>Derrocamiento de construcción existente (con maquinaria) Inc. Desalojo</v>
          </cell>
          <cell r="C3356" t="str">
            <v>m2</v>
          </cell>
          <cell r="D3356">
            <v>1</v>
          </cell>
          <cell r="E3356">
            <v>3.4</v>
          </cell>
        </row>
        <row r="3357">
          <cell r="A3357">
            <v>12001</v>
          </cell>
          <cell r="B3357" t="str">
            <v>Derrocamiento de escaleras de hormigón</v>
          </cell>
          <cell r="C3357" t="str">
            <v>m3</v>
          </cell>
          <cell r="D3357">
            <v>1</v>
          </cell>
          <cell r="E3357">
            <v>10.7</v>
          </cell>
        </row>
        <row r="3358">
          <cell r="A3358">
            <v>12002</v>
          </cell>
          <cell r="B3358" t="str">
            <v>Derrocamiento de losa H.A</v>
          </cell>
          <cell r="C3358" t="str">
            <v>m2</v>
          </cell>
          <cell r="D3358">
            <v>1</v>
          </cell>
          <cell r="E3358">
            <v>15.64</v>
          </cell>
        </row>
        <row r="3359">
          <cell r="A3359">
            <v>12003</v>
          </cell>
          <cell r="B3359" t="str">
            <v>Derrocamiento de mampostería de bloque</v>
          </cell>
          <cell r="C3359" t="str">
            <v>m2</v>
          </cell>
          <cell r="D3359">
            <v>1</v>
          </cell>
          <cell r="E3359">
            <v>2.2599999999999998</v>
          </cell>
        </row>
        <row r="3360">
          <cell r="A3360">
            <v>12004</v>
          </cell>
          <cell r="B3360" t="str">
            <v>Derrocamiento de Mampostería de ladrillo</v>
          </cell>
          <cell r="C3360" t="str">
            <v>m2</v>
          </cell>
          <cell r="D3360">
            <v>1</v>
          </cell>
          <cell r="E3360">
            <v>2.83</v>
          </cell>
        </row>
        <row r="3361">
          <cell r="A3361">
            <v>12005</v>
          </cell>
          <cell r="B3361" t="str">
            <v>Derrocamiento de mesones de hormigón armado</v>
          </cell>
          <cell r="C3361" t="str">
            <v>m</v>
          </cell>
          <cell r="D3361">
            <v>1</v>
          </cell>
          <cell r="E3361">
            <v>4.72</v>
          </cell>
        </row>
        <row r="3362">
          <cell r="A3362">
            <v>12006</v>
          </cell>
          <cell r="B3362" t="str">
            <v>Derrocamiento de muros de cerramiento</v>
          </cell>
          <cell r="C3362" t="str">
            <v>m</v>
          </cell>
          <cell r="D3362">
            <v>1</v>
          </cell>
          <cell r="E3362">
            <v>8.34</v>
          </cell>
        </row>
        <row r="3363">
          <cell r="A3363">
            <v>12007</v>
          </cell>
          <cell r="B3363" t="str">
            <v xml:space="preserve">Derrocamiento de paredes  de tapial                          </v>
          </cell>
          <cell r="C3363" t="str">
            <v>m2</v>
          </cell>
          <cell r="D3363">
            <v>1</v>
          </cell>
          <cell r="E3363">
            <v>4.17</v>
          </cell>
        </row>
        <row r="3364">
          <cell r="A3364">
            <v>12008</v>
          </cell>
          <cell r="B3364" t="str">
            <v>Desinstalación de cajas de válvulas, tableros y medidores</v>
          </cell>
          <cell r="C3364" t="str">
            <v>u</v>
          </cell>
          <cell r="D3364">
            <v>1</v>
          </cell>
          <cell r="E3364">
            <v>14.15</v>
          </cell>
        </row>
        <row r="3365">
          <cell r="A3365">
            <v>12009</v>
          </cell>
          <cell r="B3365" t="str">
            <v>Desmontaje de ascensores existentes</v>
          </cell>
          <cell r="C3365" t="str">
            <v>u</v>
          </cell>
          <cell r="D3365">
            <v>1</v>
          </cell>
          <cell r="E3365">
            <v>238.64</v>
          </cell>
        </row>
        <row r="3366">
          <cell r="A3366">
            <v>12010</v>
          </cell>
          <cell r="B3366" t="str">
            <v>Derrocamiento de columnas de hormigón</v>
          </cell>
          <cell r="C3366" t="str">
            <v>m</v>
          </cell>
          <cell r="D3366">
            <v>1</v>
          </cell>
          <cell r="E3366">
            <v>5.13</v>
          </cell>
        </row>
        <row r="3367">
          <cell r="A3367">
            <v>12011</v>
          </cell>
          <cell r="B3367" t="str">
            <v>Desmontaje de cubierta de asbesto cemento( ardex, eternit)</v>
          </cell>
          <cell r="C3367" t="str">
            <v>m2</v>
          </cell>
          <cell r="D3367">
            <v>1</v>
          </cell>
          <cell r="E3367">
            <v>2.23</v>
          </cell>
        </row>
        <row r="3368">
          <cell r="A3368">
            <v>12012</v>
          </cell>
          <cell r="B3368" t="str">
            <v>Desmontaje de cielo raso  falso incluido estructura que lo soporta</v>
          </cell>
          <cell r="C3368" t="str">
            <v>m2</v>
          </cell>
          <cell r="D3368">
            <v>1</v>
          </cell>
          <cell r="E3368">
            <v>2.09</v>
          </cell>
        </row>
        <row r="3369">
          <cell r="A3369">
            <v>12013</v>
          </cell>
          <cell r="B3369" t="str">
            <v>Desmontaje de equipos, aire acondicionado incluye ductería y sistemas</v>
          </cell>
          <cell r="C3369" t="str">
            <v>u</v>
          </cell>
          <cell r="D3369">
            <v>1</v>
          </cell>
          <cell r="E3369">
            <v>58.05</v>
          </cell>
        </row>
        <row r="3370">
          <cell r="A3370">
            <v>12014</v>
          </cell>
          <cell r="B3370" t="str">
            <v>Derrocamiento de vigas de hormigón</v>
          </cell>
          <cell r="C3370" t="str">
            <v>m</v>
          </cell>
          <cell r="D3370">
            <v>1</v>
          </cell>
          <cell r="E3370">
            <v>6.24</v>
          </cell>
        </row>
        <row r="3371">
          <cell r="A3371">
            <v>12015</v>
          </cell>
          <cell r="B3371" t="str">
            <v>Derrocamiento de muro de hormigón</v>
          </cell>
          <cell r="C3371" t="str">
            <v>m2</v>
          </cell>
          <cell r="D3371">
            <v>1</v>
          </cell>
          <cell r="E3371">
            <v>10</v>
          </cell>
        </row>
        <row r="3372">
          <cell r="A3372">
            <v>12016</v>
          </cell>
          <cell r="B3372" t="str">
            <v>Derrocamiento de bordillos</v>
          </cell>
          <cell r="C3372" t="str">
            <v>m</v>
          </cell>
          <cell r="D3372">
            <v>1</v>
          </cell>
          <cell r="E3372">
            <v>4.72</v>
          </cell>
        </row>
        <row r="3373">
          <cell r="A3373">
            <v>12017</v>
          </cell>
          <cell r="B3373" t="str">
            <v>Retiro de piedras grandes</v>
          </cell>
          <cell r="C3373" t="str">
            <v>u</v>
          </cell>
          <cell r="D3373">
            <v>1</v>
          </cell>
          <cell r="E3373">
            <v>14.09</v>
          </cell>
        </row>
        <row r="3374">
          <cell r="A3374">
            <v>12018</v>
          </cell>
          <cell r="B3374" t="str">
            <v>Desmontaje, y traslado de equipos, aire acondicionado incluye ductería y sistemas</v>
          </cell>
          <cell r="C3374" t="str">
            <v>u</v>
          </cell>
          <cell r="D3374">
            <v>1</v>
          </cell>
          <cell r="E3374">
            <v>116.11</v>
          </cell>
        </row>
        <row r="3375">
          <cell r="A3375">
            <v>12019</v>
          </cell>
          <cell r="B3375" t="str">
            <v>Desmontaje y retiro de  inst. eléctricas- cableado</v>
          </cell>
          <cell r="C3375" t="str">
            <v>m</v>
          </cell>
          <cell r="D3375">
            <v>1</v>
          </cell>
          <cell r="E3375">
            <v>0.56999999999999995</v>
          </cell>
        </row>
        <row r="3376">
          <cell r="A3376">
            <v>12020</v>
          </cell>
          <cell r="B3376" t="str">
            <v>Desmontaje y retiro de mamparas existentes</v>
          </cell>
          <cell r="C3376" t="str">
            <v>m2</v>
          </cell>
          <cell r="D3376">
            <v>1</v>
          </cell>
          <cell r="E3376">
            <v>4.72</v>
          </cell>
        </row>
        <row r="3377">
          <cell r="A3377">
            <v>12021</v>
          </cell>
          <cell r="B3377" t="str">
            <v>Desmontaje y retiro de paneles de madera  (LOCKER)</v>
          </cell>
          <cell r="C3377" t="str">
            <v>m2</v>
          </cell>
          <cell r="D3377">
            <v>1</v>
          </cell>
          <cell r="E3377">
            <v>5.66</v>
          </cell>
        </row>
        <row r="3378">
          <cell r="A3378">
            <v>12022</v>
          </cell>
          <cell r="B3378" t="str">
            <v>Desmontaje y retiro de Piso existente en cancha</v>
          </cell>
          <cell r="C3378" t="str">
            <v>m2</v>
          </cell>
          <cell r="D3378">
            <v>1</v>
          </cell>
          <cell r="E3378">
            <v>3.67</v>
          </cell>
        </row>
        <row r="3379">
          <cell r="A3379">
            <v>12023</v>
          </cell>
          <cell r="B3379" t="str">
            <v>Torre de transformación monofásica de 75KVA, considerar traslado del transformador de 75KVA desde la cámara existente en el hospital, incluye gestión en la empres eléctrica</v>
          </cell>
          <cell r="C3379" t="str">
            <v>u</v>
          </cell>
          <cell r="D3379">
            <v>1</v>
          </cell>
          <cell r="E3379">
            <v>1634.2</v>
          </cell>
        </row>
        <row r="3380">
          <cell r="A3380">
            <v>12024</v>
          </cell>
          <cell r="B3380" t="str">
            <v>Desmontaje sistema de gases medicinales</v>
          </cell>
          <cell r="C3380" t="str">
            <v>m</v>
          </cell>
          <cell r="D3380">
            <v>1</v>
          </cell>
          <cell r="E3380">
            <v>21.57</v>
          </cell>
        </row>
        <row r="3381">
          <cell r="A3381">
            <v>12025</v>
          </cell>
          <cell r="B3381" t="str">
            <v>Desmontaje ducto de tol galvanizado aislado con lana de vidrio</v>
          </cell>
          <cell r="C3381" t="str">
            <v>kg</v>
          </cell>
          <cell r="D3381">
            <v>1</v>
          </cell>
          <cell r="E3381">
            <v>2.96</v>
          </cell>
        </row>
        <row r="3382">
          <cell r="A3382">
            <v>12026</v>
          </cell>
          <cell r="B3382" t="str">
            <v>Picado y corchado de pared para instalaciones en general</v>
          </cell>
          <cell r="C3382" t="str">
            <v>m</v>
          </cell>
          <cell r="D3382">
            <v>1</v>
          </cell>
          <cell r="E3382">
            <v>3.07</v>
          </cell>
        </row>
        <row r="3383">
          <cell r="A3383">
            <v>12027</v>
          </cell>
          <cell r="B3383" t="str">
            <v>Picado y limpieza de contrapiso</v>
          </cell>
          <cell r="C3383" t="str">
            <v>m2</v>
          </cell>
          <cell r="D3383">
            <v>1</v>
          </cell>
          <cell r="E3383">
            <v>1.1299999999999999</v>
          </cell>
        </row>
        <row r="3384">
          <cell r="A3384">
            <v>12028</v>
          </cell>
          <cell r="B3384" t="str">
            <v xml:space="preserve">Protección de Fachadas + Desmontaje </v>
          </cell>
          <cell r="C3384" t="str">
            <v>m2</v>
          </cell>
          <cell r="D3384">
            <v>1</v>
          </cell>
        </row>
        <row r="3385">
          <cell r="A3385">
            <v>12029</v>
          </cell>
          <cell r="B3385" t="str">
            <v>Retiro planchas fibra mineral y colocación de planchas nuevas de fibra mineral 0,60x0,60m</v>
          </cell>
          <cell r="C3385" t="str">
            <v>m2</v>
          </cell>
          <cell r="D3385">
            <v>1</v>
          </cell>
          <cell r="E3385">
            <v>6.07</v>
          </cell>
        </row>
        <row r="3386">
          <cell r="A3386">
            <v>12030</v>
          </cell>
          <cell r="B3386" t="str">
            <v>Retiro, Recolocación y reposición de adoquín</v>
          </cell>
          <cell r="C3386" t="str">
            <v>m2</v>
          </cell>
          <cell r="D3386">
            <v>1</v>
          </cell>
          <cell r="E3386">
            <v>8.3699999999999992</v>
          </cell>
        </row>
        <row r="3387">
          <cell r="A3387">
            <v>12031</v>
          </cell>
          <cell r="B3387" t="str">
            <v>Retiro de puertas metálicas</v>
          </cell>
          <cell r="C3387" t="str">
            <v>m2</v>
          </cell>
          <cell r="D3387">
            <v>1</v>
          </cell>
          <cell r="E3387">
            <v>7.07</v>
          </cell>
        </row>
        <row r="3388">
          <cell r="A3388">
            <v>12032</v>
          </cell>
          <cell r="B3388" t="str">
            <v>Retiro  de Puertas de Madera</v>
          </cell>
          <cell r="C3388" t="str">
            <v>u</v>
          </cell>
          <cell r="D3388">
            <v>1</v>
          </cell>
          <cell r="E3388">
            <v>6.29</v>
          </cell>
        </row>
        <row r="3389">
          <cell r="A3389">
            <v>12033</v>
          </cell>
          <cell r="B3389" t="str">
            <v>Retiro  tubería existente de 2 a 4"</v>
          </cell>
          <cell r="C3389" t="str">
            <v>m</v>
          </cell>
          <cell r="D3389">
            <v>1</v>
          </cell>
          <cell r="E3389">
            <v>1.89</v>
          </cell>
        </row>
        <row r="3390">
          <cell r="A3390">
            <v>12034</v>
          </cell>
          <cell r="B3390" t="str">
            <v>Retiro de accesorios de baño (4u)</v>
          </cell>
          <cell r="C3390" t="str">
            <v>u</v>
          </cell>
          <cell r="D3390">
            <v>1</v>
          </cell>
          <cell r="E3390">
            <v>5.66</v>
          </cell>
        </row>
        <row r="3391">
          <cell r="A3391">
            <v>12035</v>
          </cell>
          <cell r="B3391" t="str">
            <v>Retiro de adoquín</v>
          </cell>
          <cell r="C3391" t="str">
            <v>m2</v>
          </cell>
          <cell r="D3391">
            <v>1</v>
          </cell>
          <cell r="E3391">
            <v>2.2599999999999998</v>
          </cell>
        </row>
        <row r="3392">
          <cell r="A3392">
            <v>12036</v>
          </cell>
          <cell r="B3392" t="str">
            <v>Retiro de baldosa o cerámica en piso</v>
          </cell>
          <cell r="C3392" t="str">
            <v>m2</v>
          </cell>
          <cell r="D3392">
            <v>1</v>
          </cell>
          <cell r="E3392">
            <v>3.77</v>
          </cell>
        </row>
        <row r="3393">
          <cell r="A3393">
            <v>12037</v>
          </cell>
          <cell r="B3393" t="str">
            <v>Retiro de barrederas de cerámica, porcelanato</v>
          </cell>
          <cell r="C3393" t="str">
            <v>m</v>
          </cell>
          <cell r="D3393">
            <v>1</v>
          </cell>
          <cell r="E3393">
            <v>1.1299999999999999</v>
          </cell>
        </row>
        <row r="3394">
          <cell r="A3394">
            <v>12038</v>
          </cell>
          <cell r="B3394" t="str">
            <v>Retiro de Barrederas de madera</v>
          </cell>
          <cell r="C3394" t="str">
            <v>m</v>
          </cell>
          <cell r="D3394">
            <v>1</v>
          </cell>
          <cell r="E3394">
            <v>0.87</v>
          </cell>
        </row>
        <row r="3395">
          <cell r="A3395">
            <v>12039</v>
          </cell>
          <cell r="B3395" t="str">
            <v>Retiro de piso flotante</v>
          </cell>
          <cell r="C3395" t="str">
            <v>m2</v>
          </cell>
          <cell r="D3395">
            <v>1</v>
          </cell>
          <cell r="E3395">
            <v>2.83</v>
          </cell>
        </row>
        <row r="3396">
          <cell r="A3396">
            <v>12040</v>
          </cell>
          <cell r="B3396" t="str">
            <v>Retiro de barrederas de vinil</v>
          </cell>
          <cell r="C3396" t="str">
            <v>m</v>
          </cell>
          <cell r="D3396">
            <v>1</v>
          </cell>
          <cell r="E3396">
            <v>1.1399999999999999</v>
          </cell>
        </row>
        <row r="3397">
          <cell r="A3397">
            <v>12041</v>
          </cell>
          <cell r="B3397" t="str">
            <v>Retiro de Cerraduras</v>
          </cell>
          <cell r="C3397" t="str">
            <v>u</v>
          </cell>
          <cell r="D3397">
            <v>1</v>
          </cell>
          <cell r="E3397">
            <v>1.48</v>
          </cell>
        </row>
        <row r="3398">
          <cell r="A3398">
            <v>12042</v>
          </cell>
          <cell r="B3398" t="str">
            <v>Retiro de cerramiento de malla incluye. Tuberías</v>
          </cell>
          <cell r="C3398" t="str">
            <v>m2</v>
          </cell>
          <cell r="D3398">
            <v>1</v>
          </cell>
          <cell r="E3398">
            <v>8.4</v>
          </cell>
        </row>
        <row r="3399">
          <cell r="A3399">
            <v>12043</v>
          </cell>
          <cell r="B3399" t="str">
            <v>Retiro de cerramiento tipo gallinero</v>
          </cell>
          <cell r="C3399" t="str">
            <v>m2</v>
          </cell>
          <cell r="D3399">
            <v>1</v>
          </cell>
          <cell r="E3399">
            <v>2.83</v>
          </cell>
        </row>
        <row r="3400">
          <cell r="A3400">
            <v>12044</v>
          </cell>
          <cell r="B3400" t="str">
            <v>Retiro de Cierra Puertas</v>
          </cell>
          <cell r="C3400" t="str">
            <v>u</v>
          </cell>
          <cell r="D3400">
            <v>1</v>
          </cell>
          <cell r="E3400">
            <v>1.48</v>
          </cell>
        </row>
        <row r="3401">
          <cell r="A3401">
            <v>12045</v>
          </cell>
          <cell r="B3401" t="str">
            <v>Retiro de Divisiones Modulares</v>
          </cell>
          <cell r="C3401" t="str">
            <v>m2</v>
          </cell>
          <cell r="D3401">
            <v>1</v>
          </cell>
          <cell r="E3401">
            <v>3.77</v>
          </cell>
        </row>
        <row r="3402">
          <cell r="A3402">
            <v>12046</v>
          </cell>
          <cell r="B3402" t="str">
            <v>Retiro de enlucido y pintura</v>
          </cell>
          <cell r="C3402" t="str">
            <v>m2</v>
          </cell>
          <cell r="D3402">
            <v>1</v>
          </cell>
          <cell r="E3402">
            <v>3.77</v>
          </cell>
        </row>
        <row r="3403">
          <cell r="A3403">
            <v>12047</v>
          </cell>
          <cell r="B3403" t="str">
            <v>Retiro de escalera metálica</v>
          </cell>
          <cell r="C3403" t="str">
            <v>m2</v>
          </cell>
          <cell r="D3403">
            <v>1</v>
          </cell>
          <cell r="E3403">
            <v>33.74</v>
          </cell>
        </row>
        <row r="3404">
          <cell r="A3404">
            <v>12048</v>
          </cell>
          <cell r="B3404" t="str">
            <v>Retiro de esquineros de aluminio</v>
          </cell>
          <cell r="C3404" t="str">
            <v>m</v>
          </cell>
          <cell r="D3404">
            <v>1</v>
          </cell>
          <cell r="E3404">
            <v>1.48</v>
          </cell>
        </row>
        <row r="3405">
          <cell r="A3405">
            <v>12049</v>
          </cell>
          <cell r="B3405" t="str">
            <v>Retiro de Granito en Escaleras</v>
          </cell>
          <cell r="C3405" t="str">
            <v>m2</v>
          </cell>
          <cell r="D3405">
            <v>1</v>
          </cell>
          <cell r="E3405">
            <v>3.77</v>
          </cell>
        </row>
        <row r="3406">
          <cell r="A3406">
            <v>12050</v>
          </cell>
          <cell r="B3406" t="str">
            <v>Retiro de herrería y cerrajería (inc. Puerta enrollable)</v>
          </cell>
          <cell r="C3406" t="str">
            <v>u</v>
          </cell>
          <cell r="D3406">
            <v>1</v>
          </cell>
          <cell r="E3406">
            <v>5.66</v>
          </cell>
        </row>
        <row r="3407">
          <cell r="A3407">
            <v>12051</v>
          </cell>
          <cell r="B3407" t="str">
            <v>Retiro de inodoros, urinarios  o lavamanos</v>
          </cell>
          <cell r="C3407" t="str">
            <v>u</v>
          </cell>
          <cell r="D3407">
            <v>1</v>
          </cell>
          <cell r="E3407">
            <v>4.72</v>
          </cell>
        </row>
        <row r="3408">
          <cell r="A3408">
            <v>12052</v>
          </cell>
          <cell r="B3408" t="str">
            <v>Retiro de lámparas</v>
          </cell>
          <cell r="C3408" t="str">
            <v>u</v>
          </cell>
          <cell r="D3408">
            <v>1</v>
          </cell>
          <cell r="E3408">
            <v>2.83</v>
          </cell>
        </row>
        <row r="3409">
          <cell r="A3409">
            <v>12053</v>
          </cell>
          <cell r="B3409" t="str">
            <v>Retiro de luminarias existentes (reflectores)</v>
          </cell>
          <cell r="C3409" t="str">
            <v>u</v>
          </cell>
          <cell r="D3409">
            <v>1</v>
          </cell>
          <cell r="E3409">
            <v>11.32</v>
          </cell>
        </row>
        <row r="3410">
          <cell r="A3410">
            <v>12054</v>
          </cell>
          <cell r="B3410" t="str">
            <v>Retiro de Mamparas de Aluminio</v>
          </cell>
          <cell r="C3410" t="str">
            <v>m2</v>
          </cell>
          <cell r="D3410">
            <v>1</v>
          </cell>
          <cell r="E3410">
            <v>3.77</v>
          </cell>
        </row>
        <row r="3411">
          <cell r="A3411">
            <v>12055</v>
          </cell>
          <cell r="B3411" t="str">
            <v>Retiro de puntos de iluminación</v>
          </cell>
          <cell r="C3411" t="str">
            <v>u</v>
          </cell>
          <cell r="D3411">
            <v>1</v>
          </cell>
          <cell r="E3411">
            <v>2.83</v>
          </cell>
        </row>
        <row r="3412">
          <cell r="A3412">
            <v>12056</v>
          </cell>
          <cell r="B3412" t="str">
            <v>Retiro de puntos de tomacorriente</v>
          </cell>
          <cell r="C3412" t="str">
            <v>u</v>
          </cell>
          <cell r="D3412">
            <v>1</v>
          </cell>
          <cell r="E3412">
            <v>2.83</v>
          </cell>
        </row>
        <row r="3413">
          <cell r="A3413">
            <v>12057</v>
          </cell>
          <cell r="B3413" t="str">
            <v>Retiro tubería existente del Sistema Contra Incendios</v>
          </cell>
          <cell r="C3413" t="str">
            <v>m</v>
          </cell>
          <cell r="D3413">
            <v>1</v>
          </cell>
          <cell r="E3413">
            <v>2.83</v>
          </cell>
        </row>
        <row r="3414">
          <cell r="A3414">
            <v>12058</v>
          </cell>
          <cell r="B3414" t="str">
            <v>Retiro de paneles modulares aluminio /melaminico</v>
          </cell>
          <cell r="C3414" t="str">
            <v>m2</v>
          </cell>
          <cell r="D3414">
            <v>1</v>
          </cell>
          <cell r="E3414">
            <v>5.66</v>
          </cell>
        </row>
        <row r="3415">
          <cell r="A3415">
            <v>12059</v>
          </cell>
          <cell r="B3415" t="str">
            <v>Retiro de Persianas Existentes</v>
          </cell>
          <cell r="C3415" t="str">
            <v>m2</v>
          </cell>
          <cell r="D3415">
            <v>1</v>
          </cell>
          <cell r="E3415">
            <v>2.83</v>
          </cell>
        </row>
        <row r="3416">
          <cell r="A3416">
            <v>12060</v>
          </cell>
          <cell r="B3416" t="str">
            <v>Retiro de Piezas Eléctricas Inc. tubería y cables</v>
          </cell>
          <cell r="C3416" t="str">
            <v>u</v>
          </cell>
          <cell r="D3416">
            <v>1</v>
          </cell>
          <cell r="E3416">
            <v>5.66</v>
          </cell>
        </row>
        <row r="3417">
          <cell r="A3417">
            <v>12061</v>
          </cell>
          <cell r="B3417" t="str">
            <v>Retiro de Puertas  Aluminio</v>
          </cell>
          <cell r="C3417" t="str">
            <v>u</v>
          </cell>
          <cell r="D3417">
            <v>1</v>
          </cell>
          <cell r="E3417">
            <v>11.32</v>
          </cell>
        </row>
        <row r="3418">
          <cell r="A3418">
            <v>12062</v>
          </cell>
          <cell r="B3418" t="str">
            <v>Retiro de puertas plegables</v>
          </cell>
          <cell r="C3418" t="str">
            <v>u</v>
          </cell>
          <cell r="D3418">
            <v>1</v>
          </cell>
          <cell r="E3418">
            <v>11.32</v>
          </cell>
        </row>
        <row r="3419">
          <cell r="A3419">
            <v>12063</v>
          </cell>
          <cell r="B3419" t="str">
            <v>Retiro de ventanas de aluminio y vidrio</v>
          </cell>
          <cell r="C3419" t="str">
            <v>m2</v>
          </cell>
          <cell r="D3419">
            <v>1</v>
          </cell>
          <cell r="E3419">
            <v>4.72</v>
          </cell>
        </row>
        <row r="3420">
          <cell r="A3420">
            <v>12064</v>
          </cell>
          <cell r="B3420" t="str">
            <v>Retiro de Puertas de aluminio y vidrio</v>
          </cell>
          <cell r="C3420" t="str">
            <v>u</v>
          </cell>
          <cell r="D3420">
            <v>1</v>
          </cell>
          <cell r="E3420">
            <v>14.15</v>
          </cell>
        </row>
        <row r="3421">
          <cell r="A3421">
            <v>12065</v>
          </cell>
          <cell r="B3421" t="str">
            <v>Retiro de puertas y ventanas de hierro</v>
          </cell>
          <cell r="C3421" t="str">
            <v>m2</v>
          </cell>
          <cell r="D3421">
            <v>1</v>
          </cell>
          <cell r="E3421">
            <v>7.07</v>
          </cell>
        </row>
        <row r="3422">
          <cell r="A3422">
            <v>12066</v>
          </cell>
          <cell r="B3422" t="str">
            <v>Retiro de puertas y ventanas de madera</v>
          </cell>
          <cell r="C3422" t="str">
            <v>m2</v>
          </cell>
          <cell r="D3422">
            <v>1</v>
          </cell>
          <cell r="E3422">
            <v>6.29</v>
          </cell>
        </row>
        <row r="3423">
          <cell r="A3423">
            <v>12067</v>
          </cell>
          <cell r="B3423" t="str">
            <v>Retiro de Rejas en Fachadas</v>
          </cell>
          <cell r="C3423" t="str">
            <v>m2</v>
          </cell>
          <cell r="D3423">
            <v>1</v>
          </cell>
          <cell r="E3423">
            <v>5.66</v>
          </cell>
        </row>
        <row r="3424">
          <cell r="A3424">
            <v>12068</v>
          </cell>
          <cell r="B3424" t="str">
            <v>Retiro de rejillas de hierro de piso (EXTERIOR)</v>
          </cell>
          <cell r="C3424" t="str">
            <v>m</v>
          </cell>
          <cell r="D3424">
            <v>1</v>
          </cell>
          <cell r="E3424">
            <v>1.85</v>
          </cell>
        </row>
        <row r="3425">
          <cell r="A3425">
            <v>12069</v>
          </cell>
          <cell r="B3425" t="str">
            <v>Retiro de Tableros de breakers</v>
          </cell>
          <cell r="C3425" t="str">
            <v>u</v>
          </cell>
          <cell r="D3425">
            <v>1</v>
          </cell>
          <cell r="E3425">
            <v>5.66</v>
          </cell>
        </row>
        <row r="3426">
          <cell r="A3426">
            <v>12070</v>
          </cell>
          <cell r="B3426" t="str">
            <v>Retiro de tapas de caja de revisión</v>
          </cell>
          <cell r="C3426" t="str">
            <v>u</v>
          </cell>
          <cell r="D3426">
            <v>1</v>
          </cell>
          <cell r="E3426">
            <v>1.48</v>
          </cell>
        </row>
        <row r="3427">
          <cell r="A3427">
            <v>12071</v>
          </cell>
          <cell r="B3427" t="str">
            <v>Retiro de Topa Camillas</v>
          </cell>
          <cell r="C3427" t="str">
            <v>u</v>
          </cell>
          <cell r="D3427">
            <v>1</v>
          </cell>
          <cell r="E3427">
            <v>1.48</v>
          </cell>
        </row>
        <row r="3428">
          <cell r="A3428">
            <v>12072</v>
          </cell>
          <cell r="B3428" t="str">
            <v>Retiro de vinyl</v>
          </cell>
          <cell r="C3428" t="str">
            <v>m2</v>
          </cell>
          <cell r="D3428">
            <v>1</v>
          </cell>
          <cell r="E3428">
            <v>3.77</v>
          </cell>
        </row>
        <row r="3429">
          <cell r="A3429">
            <v>12073</v>
          </cell>
          <cell r="B3429" t="str">
            <v>Retiro tubería existente de  1 1/2"</v>
          </cell>
          <cell r="C3429" t="str">
            <v>m</v>
          </cell>
          <cell r="D3429">
            <v>1</v>
          </cell>
          <cell r="E3429">
            <v>1.41</v>
          </cell>
        </row>
        <row r="3430">
          <cell r="A3430">
            <v>12074</v>
          </cell>
          <cell r="B3430" t="str">
            <v>Retiro tubería existente de 2 1/2"</v>
          </cell>
          <cell r="C3430" t="str">
            <v>m</v>
          </cell>
          <cell r="D3430">
            <v>1</v>
          </cell>
          <cell r="E3430">
            <v>1.62</v>
          </cell>
        </row>
        <row r="3431">
          <cell r="A3431">
            <v>12075</v>
          </cell>
          <cell r="B3431" t="str">
            <v>Retiro tubería existente de 1"</v>
          </cell>
          <cell r="C3431" t="str">
            <v>m</v>
          </cell>
          <cell r="D3431">
            <v>1</v>
          </cell>
          <cell r="E3431">
            <v>1.1299999999999999</v>
          </cell>
        </row>
        <row r="3432">
          <cell r="A3432">
            <v>12076</v>
          </cell>
          <cell r="B3432" t="str">
            <v>Retiro tubería existente de 6"</v>
          </cell>
          <cell r="C3432" t="str">
            <v>m</v>
          </cell>
          <cell r="D3432">
            <v>1</v>
          </cell>
          <cell r="E3432">
            <v>1.1299999999999999</v>
          </cell>
        </row>
        <row r="3433">
          <cell r="A3433">
            <v>12077</v>
          </cell>
          <cell r="B3433" t="str">
            <v>Retiro Tuberías Agua Servidas 110 - 160 mm</v>
          </cell>
          <cell r="C3433" t="str">
            <v>m</v>
          </cell>
          <cell r="D3433">
            <v>1</v>
          </cell>
          <cell r="E3433">
            <v>1.1299999999999999</v>
          </cell>
        </row>
        <row r="3434">
          <cell r="A3434">
            <v>12078</v>
          </cell>
          <cell r="B3434" t="str">
            <v>Retiro Tuberías Agua Servidas 200 mm o mas.</v>
          </cell>
          <cell r="C3434" t="str">
            <v>m</v>
          </cell>
          <cell r="D3434">
            <v>1</v>
          </cell>
          <cell r="E3434">
            <v>1.41</v>
          </cell>
        </row>
        <row r="3435">
          <cell r="A3435">
            <v>12079</v>
          </cell>
          <cell r="B3435" t="str">
            <v>Retiro Tuberías Agua Servidas 50-75 mm</v>
          </cell>
          <cell r="C3435" t="str">
            <v>m</v>
          </cell>
          <cell r="D3435">
            <v>1</v>
          </cell>
          <cell r="E3435">
            <v>0.87</v>
          </cell>
        </row>
        <row r="3436">
          <cell r="A3436">
            <v>12080</v>
          </cell>
          <cell r="B3436" t="str">
            <v>Retiro de casetones de madera</v>
          </cell>
          <cell r="C3436" t="str">
            <v>m</v>
          </cell>
          <cell r="D3436">
            <v>1</v>
          </cell>
          <cell r="E3436">
            <v>1.03</v>
          </cell>
        </row>
        <row r="3437">
          <cell r="A3437">
            <v>12081</v>
          </cell>
          <cell r="B3437" t="str">
            <v>Retiro de cielo raso de gypsum</v>
          </cell>
          <cell r="C3437" t="str">
            <v>m2</v>
          </cell>
          <cell r="D3437">
            <v>1</v>
          </cell>
          <cell r="E3437">
            <v>4.47</v>
          </cell>
        </row>
        <row r="3438">
          <cell r="A3438">
            <v>12082</v>
          </cell>
          <cell r="B3438" t="str">
            <v>Retiro de grifería de duchas</v>
          </cell>
          <cell r="C3438" t="str">
            <v>u</v>
          </cell>
          <cell r="D3438">
            <v>1</v>
          </cell>
          <cell r="E3438">
            <v>5.38</v>
          </cell>
        </row>
        <row r="3439">
          <cell r="A3439">
            <v>12083</v>
          </cell>
          <cell r="B3439" t="str">
            <v>Retiro de puertas metálicas emplomadas</v>
          </cell>
          <cell r="C3439" t="str">
            <v>m2</v>
          </cell>
          <cell r="D3439">
            <v>1</v>
          </cell>
          <cell r="E3439">
            <v>45.71</v>
          </cell>
        </row>
        <row r="3440">
          <cell r="A3440">
            <v>12084</v>
          </cell>
          <cell r="B3440" t="str">
            <v>Rotura de pavimento rígido</v>
          </cell>
          <cell r="C3440" t="str">
            <v>m2</v>
          </cell>
          <cell r="D3440">
            <v>1</v>
          </cell>
          <cell r="E3440">
            <v>7.7</v>
          </cell>
        </row>
        <row r="3441">
          <cell r="A3441">
            <v>12085</v>
          </cell>
          <cell r="B3441" t="str">
            <v>Rotura de piso o acera</v>
          </cell>
          <cell r="C3441" t="str">
            <v>m2</v>
          </cell>
          <cell r="D3441">
            <v>1</v>
          </cell>
          <cell r="E3441">
            <v>5.66</v>
          </cell>
        </row>
        <row r="3442">
          <cell r="A3442">
            <v>12086</v>
          </cell>
          <cell r="B3442" t="str">
            <v>Retiro de transformador convencional de cámara 400KV</v>
          </cell>
          <cell r="C3442" t="str">
            <v>u</v>
          </cell>
          <cell r="D3442">
            <v>1</v>
          </cell>
          <cell r="E3442">
            <v>178.25</v>
          </cell>
        </row>
        <row r="3443">
          <cell r="A3443">
            <v>12087</v>
          </cell>
          <cell r="B3443" t="str">
            <v>Sello de junta de construcción</v>
          </cell>
          <cell r="C3443" t="str">
            <v>m</v>
          </cell>
          <cell r="D3443">
            <v>1</v>
          </cell>
          <cell r="E3443">
            <v>1.88</v>
          </cell>
        </row>
        <row r="3444">
          <cell r="A3444">
            <v>12088</v>
          </cell>
          <cell r="B3444" t="str">
            <v>Retiro de generador 450KV</v>
          </cell>
          <cell r="C3444" t="str">
            <v>u</v>
          </cell>
          <cell r="D3444">
            <v>1</v>
          </cell>
          <cell r="E3444">
            <v>205.03</v>
          </cell>
        </row>
        <row r="3445">
          <cell r="A3445">
            <v>12089</v>
          </cell>
          <cell r="B3445" t="str">
            <v>Retiro de malla de cerramiento</v>
          </cell>
          <cell r="C3445" t="str">
            <v>m</v>
          </cell>
          <cell r="D3445">
            <v>1</v>
          </cell>
          <cell r="E3445">
            <v>2.2599999999999998</v>
          </cell>
        </row>
        <row r="3446">
          <cell r="A3446">
            <v>12090</v>
          </cell>
          <cell r="B3446" t="str">
            <v xml:space="preserve">Reparación de cerramiento de malla </v>
          </cell>
          <cell r="C3446" t="str">
            <v>m</v>
          </cell>
          <cell r="D3446">
            <v>1</v>
          </cell>
          <cell r="E3446">
            <v>34.25</v>
          </cell>
        </row>
        <row r="3447">
          <cell r="A3447">
            <v>12091</v>
          </cell>
          <cell r="B3447" t="str">
            <v>Retiro de empedrado y reempedrado</v>
          </cell>
          <cell r="C3447" t="str">
            <v>m2</v>
          </cell>
          <cell r="D3447">
            <v>1</v>
          </cell>
          <cell r="E3447">
            <v>4.25</v>
          </cell>
        </row>
        <row r="3448">
          <cell r="A3448">
            <v>12092</v>
          </cell>
          <cell r="B3448" t="str">
            <v>Retiro de alimentador ST-UPS3 3x10+1x12N+1x12T  THHN</v>
          </cell>
          <cell r="C3448" t="str">
            <v>m</v>
          </cell>
          <cell r="D3448">
            <v>1</v>
          </cell>
          <cell r="E3448">
            <v>0.6</v>
          </cell>
        </row>
        <row r="3449">
          <cell r="A3449">
            <v>12093</v>
          </cell>
          <cell r="B3449" t="str">
            <v>Retiro ce cable UTP CAT 5E</v>
          </cell>
          <cell r="C3449" t="str">
            <v>m</v>
          </cell>
          <cell r="D3449">
            <v>1</v>
          </cell>
          <cell r="E3449">
            <v>0.54</v>
          </cell>
        </row>
        <row r="3450">
          <cell r="A3450">
            <v>12094</v>
          </cell>
          <cell r="B3450" t="str">
            <v>Desmontaje de postes electricos  de hormigon y cableado. (incly. Equipos elect.)</v>
          </cell>
          <cell r="C3450" t="str">
            <v>u</v>
          </cell>
          <cell r="D3450">
            <v>1</v>
          </cell>
          <cell r="E3450">
            <v>61.43</v>
          </cell>
        </row>
        <row r="3451">
          <cell r="A3451">
            <v>12095</v>
          </cell>
          <cell r="B3451" t="str">
            <v>Rotura de hormigón</v>
          </cell>
          <cell r="C3451" t="str">
            <v>m3</v>
          </cell>
          <cell r="D3451">
            <v>1</v>
          </cell>
          <cell r="E3451">
            <v>69.34</v>
          </cell>
        </row>
        <row r="3452">
          <cell r="A3452">
            <v>12096</v>
          </cell>
          <cell r="B3452" t="str">
            <v>Retiro de escombros</v>
          </cell>
          <cell r="C3452" t="str">
            <v>m3</v>
          </cell>
          <cell r="D3452">
            <v>1</v>
          </cell>
          <cell r="E3452">
            <v>8.7899999999999991</v>
          </cell>
        </row>
        <row r="3453">
          <cell r="A3453">
            <v>12097</v>
          </cell>
          <cell r="B3453" t="str">
            <v>Desmontaje de paneles existentes</v>
          </cell>
          <cell r="C3453" t="str">
            <v>m2</v>
          </cell>
          <cell r="D3453">
            <v>1</v>
          </cell>
          <cell r="E3453">
            <v>3.66</v>
          </cell>
        </row>
        <row r="3454">
          <cell r="A3454">
            <v>12098</v>
          </cell>
          <cell r="B3454" t="str">
            <v>Cerramiento metalico</v>
          </cell>
          <cell r="C3454" t="str">
            <v>m2</v>
          </cell>
          <cell r="D3454">
            <v>1</v>
          </cell>
          <cell r="E3454">
            <v>46.52</v>
          </cell>
        </row>
        <row r="3455">
          <cell r="A3455">
            <v>12099</v>
          </cell>
          <cell r="B3455" t="str">
            <v>Retiro de vigas y travesaños de madera</v>
          </cell>
          <cell r="C3455" t="str">
            <v>m</v>
          </cell>
          <cell r="D3455">
            <v>1</v>
          </cell>
          <cell r="E3455">
            <v>2.76</v>
          </cell>
        </row>
        <row r="3456">
          <cell r="A3456">
            <v>12100</v>
          </cell>
          <cell r="B3456" t="str">
            <v>Retiro de escalera de madera</v>
          </cell>
          <cell r="C3456" t="str">
            <v>m</v>
          </cell>
          <cell r="D3456">
            <v>1</v>
          </cell>
          <cell r="E3456">
            <v>27.01</v>
          </cell>
        </row>
        <row r="3457">
          <cell r="A3457">
            <v>12101</v>
          </cell>
          <cell r="B3457" t="str">
            <v>Retiro de planchas triplex de paredes interiores y tumbados</v>
          </cell>
          <cell r="C3457" t="str">
            <v>m2</v>
          </cell>
          <cell r="D3457">
            <v>1</v>
          </cell>
          <cell r="E3457">
            <v>3.06</v>
          </cell>
        </row>
        <row r="3458">
          <cell r="A3458">
            <v>12102</v>
          </cell>
          <cell r="B3458" t="str">
            <v>Retiro de duelas de piso</v>
          </cell>
          <cell r="C3458" t="str">
            <v>m2</v>
          </cell>
          <cell r="D3458">
            <v>1</v>
          </cell>
          <cell r="E3458">
            <v>4.55</v>
          </cell>
        </row>
        <row r="3459">
          <cell r="A3459">
            <v>12103</v>
          </cell>
          <cell r="B3459" t="str">
            <v>Retiro de muebles de cocina</v>
          </cell>
          <cell r="C3459" t="str">
            <v>m</v>
          </cell>
          <cell r="D3459">
            <v>1</v>
          </cell>
          <cell r="E3459">
            <v>10.84</v>
          </cell>
        </row>
        <row r="3460">
          <cell r="A3460">
            <v>12104</v>
          </cell>
          <cell r="B3460" t="str">
            <v>Derrocamiento de chimenea</v>
          </cell>
          <cell r="C3460" t="str">
            <v>m3</v>
          </cell>
          <cell r="D3460">
            <v>1</v>
          </cell>
          <cell r="E3460">
            <v>110.93</v>
          </cell>
        </row>
        <row r="3461">
          <cell r="A3461">
            <v>12105</v>
          </cell>
          <cell r="B3461" t="str">
            <v>Preservacion de madera por impregnacion (brocha)</v>
          </cell>
          <cell r="C3461" t="str">
            <v>m2</v>
          </cell>
          <cell r="D3461">
            <v>1</v>
          </cell>
          <cell r="E3461">
            <v>4.4000000000000004</v>
          </cell>
        </row>
        <row r="3462">
          <cell r="A3462">
            <v>12106</v>
          </cell>
          <cell r="B3462" t="str">
            <v>Rotura y reposicion de pavimento asfaltico</v>
          </cell>
          <cell r="C3462" t="str">
            <v>m2</v>
          </cell>
          <cell r="D3462">
            <v>1</v>
          </cell>
          <cell r="E3462">
            <v>21.25</v>
          </cell>
        </row>
        <row r="3463">
          <cell r="A3463">
            <v>12107</v>
          </cell>
          <cell r="B3463" t="str">
            <v>Retiro de tuberias de PVC 1/2" a 1" de tumbados</v>
          </cell>
          <cell r="C3463" t="str">
            <v>m</v>
          </cell>
          <cell r="D3463">
            <v>1</v>
          </cell>
          <cell r="E3463">
            <v>0.56000000000000005</v>
          </cell>
        </row>
        <row r="3464">
          <cell r="A3464">
            <v>12108</v>
          </cell>
          <cell r="B3464" t="str">
            <v>Reubicacion de postes de alumbrado</v>
          </cell>
          <cell r="C3464" t="str">
            <v>u</v>
          </cell>
          <cell r="D3464">
            <v>1</v>
          </cell>
          <cell r="E3464">
            <v>138.71</v>
          </cell>
        </row>
        <row r="3465">
          <cell r="A3465">
            <v>12109</v>
          </cell>
          <cell r="D3465">
            <v>1</v>
          </cell>
        </row>
        <row r="3466">
          <cell r="A3466">
            <v>12110</v>
          </cell>
          <cell r="D3466">
            <v>1</v>
          </cell>
        </row>
        <row r="3467">
          <cell r="A3467">
            <v>12111</v>
          </cell>
          <cell r="D3467">
            <v>1</v>
          </cell>
        </row>
        <row r="3468">
          <cell r="A3468">
            <v>12112</v>
          </cell>
          <cell r="D3468">
            <v>1</v>
          </cell>
        </row>
        <row r="3469">
          <cell r="A3469">
            <v>12113</v>
          </cell>
          <cell r="D3469">
            <v>1</v>
          </cell>
        </row>
        <row r="3470">
          <cell r="A3470">
            <v>12114</v>
          </cell>
          <cell r="D3470">
            <v>1</v>
          </cell>
        </row>
        <row r="3471">
          <cell r="A3471">
            <v>12115</v>
          </cell>
          <cell r="D3471">
            <v>1</v>
          </cell>
        </row>
        <row r="3472">
          <cell r="A3472">
            <v>12116</v>
          </cell>
          <cell r="D3472">
            <v>1</v>
          </cell>
        </row>
        <row r="3473">
          <cell r="A3473">
            <v>12117</v>
          </cell>
          <cell r="D3473">
            <v>1</v>
          </cell>
        </row>
        <row r="3474">
          <cell r="A3474">
            <v>12118</v>
          </cell>
          <cell r="D3474">
            <v>1</v>
          </cell>
        </row>
        <row r="3475">
          <cell r="A3475">
            <v>12119</v>
          </cell>
        </row>
        <row r="3476">
          <cell r="A3476">
            <v>12120</v>
          </cell>
        </row>
        <row r="3477">
          <cell r="A3477">
            <v>12121</v>
          </cell>
        </row>
        <row r="3478">
          <cell r="A3478">
            <v>12122</v>
          </cell>
        </row>
        <row r="3479">
          <cell r="A3479">
            <v>12123</v>
          </cell>
        </row>
        <row r="3480">
          <cell r="A3480">
            <v>12124</v>
          </cell>
        </row>
        <row r="3481">
          <cell r="A3481">
            <v>12125</v>
          </cell>
        </row>
        <row r="3482">
          <cell r="A3482">
            <v>12126</v>
          </cell>
        </row>
        <row r="3500">
          <cell r="B3500" t="str">
            <v>VARIOS</v>
          </cell>
        </row>
        <row r="3501">
          <cell r="A3501">
            <v>13000</v>
          </cell>
          <cell r="B3501" t="str">
            <v>Accesorios equipo de bombeo</v>
          </cell>
          <cell r="C3501" t="str">
            <v>u</v>
          </cell>
          <cell r="D3501">
            <v>1</v>
          </cell>
        </row>
        <row r="3502">
          <cell r="A3502">
            <v>13001</v>
          </cell>
          <cell r="B3502" t="str">
            <v>Baterías sanitarias  (3 JUEGOS)</v>
          </cell>
          <cell r="C3502" t="str">
            <v>u</v>
          </cell>
          <cell r="D3502">
            <v>1</v>
          </cell>
        </row>
        <row r="3503">
          <cell r="A3503">
            <v>13002</v>
          </cell>
          <cell r="B3503" t="str">
            <v>Bombeo de cámaras</v>
          </cell>
          <cell r="D3503">
            <v>1</v>
          </cell>
        </row>
        <row r="3504">
          <cell r="A3504">
            <v>13003</v>
          </cell>
          <cell r="B3504" t="str">
            <v>Botiquín primeros auxilios</v>
          </cell>
          <cell r="C3504" t="str">
            <v>u</v>
          </cell>
          <cell r="D3504">
            <v>1</v>
          </cell>
        </row>
        <row r="3505">
          <cell r="A3505">
            <v>13004</v>
          </cell>
          <cell r="B3505" t="str">
            <v>Candado de seguridad 110-60</v>
          </cell>
          <cell r="C3505" t="str">
            <v>u</v>
          </cell>
          <cell r="D3505">
            <v>1</v>
          </cell>
          <cell r="E3505">
            <v>14.29</v>
          </cell>
        </row>
        <row r="3506">
          <cell r="A3506">
            <v>13005</v>
          </cell>
          <cell r="B3506" t="str">
            <v>Fumigación eliminación de vectores, roedores e insectos</v>
          </cell>
          <cell r="C3506" t="str">
            <v>m2</v>
          </cell>
          <cell r="D3506">
            <v>1</v>
          </cell>
        </row>
        <row r="3507">
          <cell r="A3507">
            <v>13006</v>
          </cell>
          <cell r="B3507" t="str">
            <v xml:space="preserve">Empedrado </v>
          </cell>
          <cell r="C3507" t="str">
            <v>m2</v>
          </cell>
          <cell r="D3507">
            <v>1</v>
          </cell>
          <cell r="E3507">
            <v>4.33</v>
          </cell>
        </row>
        <row r="3508">
          <cell r="A3508">
            <v>13007</v>
          </cell>
          <cell r="B3508" t="str">
            <v>Letrero de señalización 1,20x0,40m planta baja y planta alta</v>
          </cell>
          <cell r="C3508" t="str">
            <v>u</v>
          </cell>
          <cell r="D3508">
            <v>1</v>
          </cell>
          <cell r="E3508">
            <v>207.49</v>
          </cell>
        </row>
        <row r="3509">
          <cell r="A3509">
            <v>13008</v>
          </cell>
          <cell r="B3509" t="str">
            <v>Letrero luminoso con leyenda  "SALIDA"</v>
          </cell>
          <cell r="C3509" t="str">
            <v>u</v>
          </cell>
          <cell r="D3509">
            <v>1</v>
          </cell>
        </row>
        <row r="3510">
          <cell r="A3510">
            <v>13009</v>
          </cell>
          <cell r="B3510" t="str">
            <v>Mantenimiento reservorio AAPP existente</v>
          </cell>
          <cell r="C3510" t="str">
            <v>m2</v>
          </cell>
          <cell r="D3510">
            <v>1</v>
          </cell>
          <cell r="E3510">
            <v>16.09</v>
          </cell>
        </row>
        <row r="3511">
          <cell r="A3511">
            <v>13010</v>
          </cell>
          <cell r="B3511" t="str">
            <v>Perforación de orificios 2" para vasos comunicantes (HILTI)</v>
          </cell>
          <cell r="C3511" t="str">
            <v>u</v>
          </cell>
          <cell r="D3511">
            <v>1</v>
          </cell>
        </row>
        <row r="3512">
          <cell r="A3512">
            <v>13011</v>
          </cell>
          <cell r="B3512" t="str">
            <v>Sujeciones galvanizadas de tuberías  AASS Y AAPP</v>
          </cell>
          <cell r="C3512" t="str">
            <v>u</v>
          </cell>
          <cell r="D3512">
            <v>1</v>
          </cell>
        </row>
        <row r="3513">
          <cell r="A3513">
            <v>13012</v>
          </cell>
          <cell r="B3513" t="str">
            <v>Soporte de pared</v>
          </cell>
          <cell r="C3513" t="str">
            <v>u</v>
          </cell>
          <cell r="D3513">
            <v>1</v>
          </cell>
          <cell r="E3513">
            <v>23.5</v>
          </cell>
        </row>
        <row r="3514">
          <cell r="A3514">
            <v>13013</v>
          </cell>
          <cell r="B3514" t="str">
            <v xml:space="preserve">Soportes de tuberías </v>
          </cell>
          <cell r="C3514" t="str">
            <v>u</v>
          </cell>
          <cell r="D3514">
            <v>1</v>
          </cell>
          <cell r="E3514">
            <v>23.5</v>
          </cell>
        </row>
        <row r="3515">
          <cell r="A3515">
            <v>13014</v>
          </cell>
          <cell r="B3515" t="str">
            <v>Sellado con tol entre cubierta tramo vertical y curvo</v>
          </cell>
          <cell r="C3515" t="str">
            <v xml:space="preserve">m </v>
          </cell>
          <cell r="D3515">
            <v>1</v>
          </cell>
          <cell r="E3515">
            <v>19.399999999999999</v>
          </cell>
        </row>
        <row r="3516">
          <cell r="A3516">
            <v>13015</v>
          </cell>
          <cell r="B3516" t="str">
            <v>Soldadura de costuras de canal existente</v>
          </cell>
          <cell r="C3516" t="str">
            <v>u</v>
          </cell>
          <cell r="D3516">
            <v>1</v>
          </cell>
          <cell r="E3516">
            <v>16.95</v>
          </cell>
        </row>
        <row r="3517">
          <cell r="A3517">
            <v>13016</v>
          </cell>
          <cell r="B3517" t="str">
            <v>Suministro y tendido de conductor #6 TTU 7 hilos</v>
          </cell>
          <cell r="C3517" t="str">
            <v>m</v>
          </cell>
          <cell r="D3517">
            <v>1</v>
          </cell>
          <cell r="E3517">
            <v>2.81</v>
          </cell>
        </row>
        <row r="3518">
          <cell r="A3518">
            <v>13017</v>
          </cell>
          <cell r="B3518" t="str">
            <v>Trabajos complementarios para instalación de transformador</v>
          </cell>
          <cell r="C3518" t="str">
            <v>u</v>
          </cell>
          <cell r="D3518">
            <v>1</v>
          </cell>
          <cell r="E3518">
            <v>162.35</v>
          </cell>
        </row>
        <row r="3519">
          <cell r="A3519">
            <v>13018</v>
          </cell>
          <cell r="B3519" t="str">
            <v>Pizarrón de tiza liquida de 1,22*2,44 m incluye tzero 2,4</v>
          </cell>
          <cell r="C3519" t="str">
            <v>u</v>
          </cell>
          <cell r="D3519">
            <v>1</v>
          </cell>
          <cell r="E3519">
            <v>114.98</v>
          </cell>
        </row>
        <row r="3520">
          <cell r="A3520">
            <v>13019</v>
          </cell>
          <cell r="B3520" t="str">
            <v>Basureros metálicos</v>
          </cell>
          <cell r="C3520" t="str">
            <v>u</v>
          </cell>
          <cell r="D3520">
            <v>1</v>
          </cell>
          <cell r="E3520">
            <v>199.91</v>
          </cell>
        </row>
        <row r="3521">
          <cell r="A3521">
            <v>13020</v>
          </cell>
          <cell r="B3521" t="str">
            <v>Bancas ornamentales</v>
          </cell>
          <cell r="C3521" t="str">
            <v>u</v>
          </cell>
          <cell r="D3521">
            <v>1</v>
          </cell>
          <cell r="E3521">
            <v>339.24</v>
          </cell>
        </row>
        <row r="3522">
          <cell r="A3522">
            <v>13021</v>
          </cell>
          <cell r="B3522" t="str">
            <v>Señaletica de parqueaderos</v>
          </cell>
          <cell r="C3522" t="str">
            <v>u</v>
          </cell>
          <cell r="D3522">
            <v>1</v>
          </cell>
          <cell r="E3522">
            <v>90.24</v>
          </cell>
        </row>
        <row r="3523">
          <cell r="A3523">
            <v>13022</v>
          </cell>
          <cell r="B3523" t="str">
            <v>Escalera marinera</v>
          </cell>
          <cell r="C3523" t="str">
            <v>u</v>
          </cell>
          <cell r="D3523">
            <v>1</v>
          </cell>
          <cell r="E3523">
            <v>434.31</v>
          </cell>
        </row>
        <row r="3524">
          <cell r="A3524">
            <v>13023</v>
          </cell>
          <cell r="B3524" t="str">
            <v>Desalojo de escombros</v>
          </cell>
          <cell r="C3524" t="str">
            <v>m3</v>
          </cell>
          <cell r="D3524">
            <v>1</v>
          </cell>
          <cell r="E3524">
            <v>5.48</v>
          </cell>
        </row>
        <row r="3525">
          <cell r="A3525">
            <v>13024</v>
          </cell>
          <cell r="B3525" t="str">
            <v>Junta de aluminio</v>
          </cell>
          <cell r="C3525" t="str">
            <v>m</v>
          </cell>
          <cell r="D3525">
            <v>1</v>
          </cell>
          <cell r="E3525">
            <v>4.62</v>
          </cell>
        </row>
        <row r="3526">
          <cell r="A3526">
            <v>13025</v>
          </cell>
          <cell r="B3526" t="str">
            <v>Picado de hormigón para instalaciones eléctricas</v>
          </cell>
          <cell r="C3526" t="str">
            <v>ml</v>
          </cell>
          <cell r="D3526">
            <v>1</v>
          </cell>
          <cell r="E3526">
            <v>2.96</v>
          </cell>
        </row>
        <row r="3527">
          <cell r="A3527">
            <v>13026</v>
          </cell>
          <cell r="B3527" t="str">
            <v>Picado de paredes para instalaciones eléctricas</v>
          </cell>
          <cell r="C3527" t="str">
            <v>ml</v>
          </cell>
          <cell r="D3527">
            <v>1</v>
          </cell>
          <cell r="E3527">
            <v>1.48</v>
          </cell>
        </row>
        <row r="3528">
          <cell r="A3528">
            <v>13027</v>
          </cell>
          <cell r="B3528" t="str">
            <v>Resane de paredes con mortero y aditivo</v>
          </cell>
          <cell r="C3528" t="str">
            <v>m2</v>
          </cell>
          <cell r="D3528">
            <v>1</v>
          </cell>
          <cell r="E3528">
            <v>3.77</v>
          </cell>
        </row>
        <row r="3529">
          <cell r="A3529">
            <v>13028</v>
          </cell>
          <cell r="B3529" t="str">
            <v>Tala de arboles y desalojo a maquina</v>
          </cell>
          <cell r="C3529" t="str">
            <v>u</v>
          </cell>
          <cell r="D3529">
            <v>1</v>
          </cell>
          <cell r="E3529">
            <v>20.45</v>
          </cell>
        </row>
        <row r="3530">
          <cell r="A3530">
            <v>13029</v>
          </cell>
          <cell r="B3530" t="str">
            <v>Excavación para destronque  a maquina incluye desalojo</v>
          </cell>
          <cell r="C3530" t="str">
            <v>m3</v>
          </cell>
          <cell r="D3530">
            <v>1</v>
          </cell>
          <cell r="E3530">
            <v>17.48</v>
          </cell>
        </row>
        <row r="3531">
          <cell r="A3531">
            <v>13030</v>
          </cell>
          <cell r="B3531" t="str">
            <v>Junta Imperm. Adiband de 15cm</v>
          </cell>
          <cell r="C3531" t="str">
            <v>m</v>
          </cell>
          <cell r="D3531">
            <v>1</v>
          </cell>
          <cell r="E3531">
            <v>2.79</v>
          </cell>
        </row>
        <row r="3532">
          <cell r="A3532">
            <v>13031</v>
          </cell>
          <cell r="B3532" t="str">
            <v xml:space="preserve">Compuerta metálica 0,80x0,80 m con volante </v>
          </cell>
          <cell r="C3532" t="str">
            <v>u</v>
          </cell>
          <cell r="D3532">
            <v>1</v>
          </cell>
          <cell r="E3532">
            <v>315.77999999999997</v>
          </cell>
        </row>
        <row r="3533">
          <cell r="A3533">
            <v>13032</v>
          </cell>
          <cell r="B3533" t="str">
            <v>Escalera de tubo 3/4" L=1,50m</v>
          </cell>
          <cell r="C3533" t="str">
            <v>u</v>
          </cell>
          <cell r="D3533">
            <v>1</v>
          </cell>
          <cell r="E3533">
            <v>7.63</v>
          </cell>
        </row>
        <row r="3534">
          <cell r="A3534">
            <v>13033</v>
          </cell>
          <cell r="B3534" t="str">
            <v>Juegos infantiles en madera: JUNIOR</v>
          </cell>
          <cell r="C3534" t="str">
            <v>u</v>
          </cell>
          <cell r="D3534">
            <v>1</v>
          </cell>
          <cell r="E3534">
            <v>2158.54</v>
          </cell>
        </row>
        <row r="3535">
          <cell r="A3535">
            <v>13034</v>
          </cell>
          <cell r="B3535" t="str">
            <v>Juegos infantiles en madera: JUNIOR+COLUMPIO</v>
          </cell>
          <cell r="C3535" t="str">
            <v>u</v>
          </cell>
          <cell r="D3535">
            <v>1</v>
          </cell>
          <cell r="E3535">
            <v>2619.5</v>
          </cell>
        </row>
        <row r="3536">
          <cell r="A3536">
            <v>13035</v>
          </cell>
          <cell r="B3536" t="str">
            <v>Papel contac</v>
          </cell>
          <cell r="C3536" t="str">
            <v>m</v>
          </cell>
          <cell r="D3536">
            <v>1</v>
          </cell>
          <cell r="E3536">
            <v>0.92</v>
          </cell>
        </row>
        <row r="3537">
          <cell r="A3537">
            <v>13036</v>
          </cell>
          <cell r="B3537" t="str">
            <v>Mesa de acero inoxidable de 2,5x0,8m</v>
          </cell>
          <cell r="C3537" t="str">
            <v>u</v>
          </cell>
          <cell r="D3537">
            <v>1</v>
          </cell>
          <cell r="E3537">
            <v>10535.14</v>
          </cell>
        </row>
        <row r="3538">
          <cell r="A3538">
            <v>13037</v>
          </cell>
          <cell r="B3538" t="str">
            <v>Mejoramiento de suelo con humus para jardinería</v>
          </cell>
          <cell r="C3538" t="str">
            <v>m3</v>
          </cell>
          <cell r="D3538">
            <v>1</v>
          </cell>
          <cell r="E3538">
            <v>10.130000000000001</v>
          </cell>
        </row>
        <row r="3539">
          <cell r="A3539">
            <v>13038</v>
          </cell>
          <cell r="B3539" t="str">
            <v>Limpieza e impermeabilización de canales en cubierta</v>
          </cell>
          <cell r="C3539" t="str">
            <v>m</v>
          </cell>
          <cell r="D3539">
            <v>1</v>
          </cell>
          <cell r="E3539">
            <v>11.24</v>
          </cell>
        </row>
        <row r="3540">
          <cell r="A3540">
            <v>13039</v>
          </cell>
          <cell r="B3540" t="str">
            <v>Pintura y reparación  puertas metálicas</v>
          </cell>
          <cell r="C3540" t="str">
            <v>m2</v>
          </cell>
          <cell r="D3540">
            <v>1</v>
          </cell>
          <cell r="E3540">
            <v>30.96</v>
          </cell>
        </row>
        <row r="3541">
          <cell r="A3541">
            <v>13040</v>
          </cell>
          <cell r="B3541" t="str">
            <v>Marcado electrónico multideportes instalado e incluye accesorios</v>
          </cell>
          <cell r="C3541" t="str">
            <v>u</v>
          </cell>
          <cell r="D3541">
            <v>1</v>
          </cell>
          <cell r="E3541">
            <v>5075.6899999999996</v>
          </cell>
        </row>
        <row r="3542">
          <cell r="A3542">
            <v>13041</v>
          </cell>
          <cell r="B3542" t="str">
            <v xml:space="preserve">Pintura en murales </v>
          </cell>
          <cell r="C3542" t="str">
            <v>m2</v>
          </cell>
          <cell r="D3542">
            <v>1</v>
          </cell>
          <cell r="E3542">
            <v>108.75</v>
          </cell>
        </row>
        <row r="3543">
          <cell r="A3543">
            <v>13042</v>
          </cell>
          <cell r="B3543" t="str">
            <v>Escalera marinera</v>
          </cell>
          <cell r="C3543" t="str">
            <v>m</v>
          </cell>
          <cell r="D3543">
            <v>1</v>
          </cell>
          <cell r="E3543">
            <v>62.95</v>
          </cell>
        </row>
        <row r="3544">
          <cell r="A3544">
            <v>13043</v>
          </cell>
          <cell r="B3544" t="str">
            <v>Ventana con malla electrosoldada 4x15</v>
          </cell>
          <cell r="C3544" t="str">
            <v>m2</v>
          </cell>
          <cell r="D3544">
            <v>1</v>
          </cell>
          <cell r="E3544">
            <v>30.77</v>
          </cell>
        </row>
        <row r="3545">
          <cell r="A3545">
            <v>13044</v>
          </cell>
          <cell r="B3545" t="str">
            <v>Mueble 1001</v>
          </cell>
          <cell r="C3545" t="str">
            <v>u</v>
          </cell>
          <cell r="D3545">
            <v>1</v>
          </cell>
          <cell r="E3545">
            <v>159.19999999999999</v>
          </cell>
        </row>
        <row r="3546">
          <cell r="A3546">
            <v>13045</v>
          </cell>
          <cell r="B3546" t="str">
            <v>Mueble 1002</v>
          </cell>
          <cell r="C3546" t="str">
            <v>u</v>
          </cell>
          <cell r="D3546">
            <v>1</v>
          </cell>
          <cell r="E3546">
            <v>262.75</v>
          </cell>
        </row>
        <row r="3547">
          <cell r="A3547">
            <v>13046</v>
          </cell>
          <cell r="B3547" t="str">
            <v>Mueble 1002A</v>
          </cell>
          <cell r="C3547" t="str">
            <v>u</v>
          </cell>
          <cell r="D3547">
            <v>1</v>
          </cell>
          <cell r="E3547">
            <v>238.1</v>
          </cell>
        </row>
        <row r="3548">
          <cell r="A3548">
            <v>13047</v>
          </cell>
          <cell r="B3548" t="str">
            <v>Mueble 1004</v>
          </cell>
          <cell r="C3548" t="str">
            <v>u</v>
          </cell>
          <cell r="D3548">
            <v>1</v>
          </cell>
          <cell r="E3548">
            <v>130.27000000000001</v>
          </cell>
        </row>
        <row r="3549">
          <cell r="A3549">
            <v>13048</v>
          </cell>
          <cell r="B3549" t="str">
            <v>Mueble 3002</v>
          </cell>
          <cell r="C3549" t="str">
            <v>u</v>
          </cell>
          <cell r="D3549">
            <v>1</v>
          </cell>
          <cell r="E3549">
            <v>171.57</v>
          </cell>
        </row>
        <row r="3550">
          <cell r="A3550">
            <v>13049</v>
          </cell>
          <cell r="B3550" t="str">
            <v>Mueble 4001A</v>
          </cell>
          <cell r="C3550" t="str">
            <v>u</v>
          </cell>
          <cell r="D3550">
            <v>1</v>
          </cell>
          <cell r="E3550">
            <v>233.87</v>
          </cell>
        </row>
        <row r="3551">
          <cell r="A3551">
            <v>13050</v>
          </cell>
          <cell r="B3551" t="str">
            <v>Mueble 4003A</v>
          </cell>
          <cell r="C3551" t="str">
            <v>u</v>
          </cell>
          <cell r="D3551">
            <v>1</v>
          </cell>
          <cell r="E3551">
            <v>192.31</v>
          </cell>
        </row>
        <row r="3552">
          <cell r="A3552">
            <v>13051</v>
          </cell>
          <cell r="B3552" t="str">
            <v>Mueble 4004</v>
          </cell>
          <cell r="C3552" t="str">
            <v>u</v>
          </cell>
          <cell r="D3552">
            <v>1</v>
          </cell>
          <cell r="E3552">
            <v>460.24</v>
          </cell>
        </row>
        <row r="3553">
          <cell r="A3553">
            <v>13052</v>
          </cell>
          <cell r="B3553" t="str">
            <v>Mueble 5005A</v>
          </cell>
          <cell r="C3553" t="str">
            <v>u</v>
          </cell>
          <cell r="D3553">
            <v>1</v>
          </cell>
          <cell r="E3553">
            <v>68.760000000000005</v>
          </cell>
        </row>
        <row r="3554">
          <cell r="A3554">
            <v>13053</v>
          </cell>
          <cell r="B3554" t="str">
            <v>Puerta Holandesa 6001</v>
          </cell>
          <cell r="C3554" t="str">
            <v>u</v>
          </cell>
          <cell r="D3554">
            <v>1</v>
          </cell>
          <cell r="E3554">
            <v>73.930000000000007</v>
          </cell>
        </row>
        <row r="3555">
          <cell r="A3555">
            <v>13054</v>
          </cell>
          <cell r="B3555" t="str">
            <v>Mesón de granito 6003(para colocarse sobre muebles únicamente granito)</v>
          </cell>
          <cell r="C3555" t="str">
            <v>u</v>
          </cell>
          <cell r="D3555">
            <v>1</v>
          </cell>
          <cell r="E3555">
            <v>93.53</v>
          </cell>
        </row>
        <row r="3556">
          <cell r="A3556">
            <v>13055</v>
          </cell>
          <cell r="B3556" t="str">
            <v>Mueble 7001 Lokers</v>
          </cell>
          <cell r="C3556" t="str">
            <v>u</v>
          </cell>
          <cell r="D3556">
            <v>1</v>
          </cell>
          <cell r="E3556">
            <v>165.59</v>
          </cell>
        </row>
        <row r="3557">
          <cell r="A3557">
            <v>13056</v>
          </cell>
          <cell r="B3557" t="str">
            <v>Soporte con pie 9001</v>
          </cell>
          <cell r="C3557" t="str">
            <v>u</v>
          </cell>
          <cell r="D3557">
            <v>1</v>
          </cell>
          <cell r="E3557">
            <v>76.680000000000007</v>
          </cell>
        </row>
        <row r="3558">
          <cell r="A3558">
            <v>13057</v>
          </cell>
          <cell r="B3558" t="str">
            <v>Soporte Largo 9001A</v>
          </cell>
          <cell r="C3558" t="str">
            <v>u</v>
          </cell>
          <cell r="D3558">
            <v>1</v>
          </cell>
          <cell r="E3558">
            <v>53.61</v>
          </cell>
        </row>
        <row r="3559">
          <cell r="A3559">
            <v>13058</v>
          </cell>
          <cell r="B3559" t="str">
            <v>Soporte corte 9001B</v>
          </cell>
          <cell r="C3559" t="str">
            <v>u</v>
          </cell>
          <cell r="D3559">
            <v>1</v>
          </cell>
          <cell r="E3559">
            <v>25.42</v>
          </cell>
        </row>
        <row r="3560">
          <cell r="A3560">
            <v>13059</v>
          </cell>
          <cell r="B3560" t="str">
            <v>Mesón de granito para instalarse sobre muebles</v>
          </cell>
          <cell r="C3560" t="str">
            <v>m</v>
          </cell>
          <cell r="D3560">
            <v>1</v>
          </cell>
          <cell r="E3560">
            <v>145.59</v>
          </cell>
        </row>
        <row r="3561">
          <cell r="A3561">
            <v>13060</v>
          </cell>
          <cell r="B3561" t="str">
            <v>Muebles 8001 con mesón faldón y salpicadera de granito</v>
          </cell>
          <cell r="C3561" t="str">
            <v>m</v>
          </cell>
          <cell r="D3561">
            <v>1</v>
          </cell>
          <cell r="E3561">
            <v>306.99</v>
          </cell>
        </row>
        <row r="3562">
          <cell r="A3562">
            <v>13061</v>
          </cell>
          <cell r="B3562" t="str">
            <v>Mesón y salpicadera de granito para muebles 9002</v>
          </cell>
          <cell r="C3562" t="str">
            <v>m</v>
          </cell>
          <cell r="D3562">
            <v>1</v>
          </cell>
          <cell r="E3562">
            <v>172.37</v>
          </cell>
        </row>
        <row r="3563">
          <cell r="A3563">
            <v>13062</v>
          </cell>
          <cell r="B3563" t="str">
            <v>Velador Sencillo con mesón de granito</v>
          </cell>
          <cell r="C3563" t="str">
            <v>u</v>
          </cell>
          <cell r="D3563">
            <v>1</v>
          </cell>
          <cell r="E3563">
            <v>174.06</v>
          </cell>
        </row>
        <row r="3564">
          <cell r="A3564">
            <v>13063</v>
          </cell>
          <cell r="B3564" t="str">
            <v>Velador doble con mesón de granito</v>
          </cell>
          <cell r="C3564" t="str">
            <v>u</v>
          </cell>
          <cell r="D3564">
            <v>1</v>
          </cell>
          <cell r="E3564">
            <v>271.62</v>
          </cell>
        </row>
        <row r="3565">
          <cell r="A3565">
            <v>13064</v>
          </cell>
          <cell r="B3565" t="str">
            <v xml:space="preserve">Tapas de hormigon perforada 0,50x1,00 m recubierta de piedra bola fc= 240kg/cm2 </v>
          </cell>
          <cell r="C3565" t="str">
            <v>m2</v>
          </cell>
          <cell r="D3565">
            <v>1</v>
          </cell>
          <cell r="E3565">
            <v>28.52</v>
          </cell>
        </row>
        <row r="3566">
          <cell r="A3566">
            <v>13065</v>
          </cell>
          <cell r="B3566" t="str">
            <v>Sendero escalonado (tablaestacado) L=1,00</v>
          </cell>
          <cell r="C3566" t="str">
            <v>m</v>
          </cell>
          <cell r="D3566">
            <v>1</v>
          </cell>
          <cell r="E3566">
            <v>32.299999999999997</v>
          </cell>
        </row>
        <row r="3567">
          <cell r="A3567">
            <v>13066</v>
          </cell>
          <cell r="B3567" t="str">
            <v xml:space="preserve">Escalera de eucalipto inmunizado </v>
          </cell>
          <cell r="C3567" t="str">
            <v>u</v>
          </cell>
          <cell r="D3567">
            <v>1</v>
          </cell>
          <cell r="E3567">
            <v>23.19</v>
          </cell>
        </row>
        <row r="3568">
          <cell r="A3568">
            <v>13067</v>
          </cell>
          <cell r="B3568" t="str">
            <v>Tablón de madera inmunizada de eucalipto 0,12x0,04x2,00m</v>
          </cell>
          <cell r="C3568" t="str">
            <v>m</v>
          </cell>
          <cell r="D3568">
            <v>1</v>
          </cell>
          <cell r="E3568">
            <v>18.07</v>
          </cell>
        </row>
        <row r="3569">
          <cell r="A3569">
            <v>13068</v>
          </cell>
          <cell r="B3569" t="str">
            <v>Proteccion de madera con aceite de linaza</v>
          </cell>
          <cell r="C3569" t="str">
            <v>m2</v>
          </cell>
          <cell r="D3569">
            <v>1</v>
          </cell>
          <cell r="E3569">
            <v>2.04</v>
          </cell>
        </row>
        <row r="3570">
          <cell r="A3570">
            <v>13069</v>
          </cell>
          <cell r="B3570" t="str">
            <v>Retiro de pasamanos</v>
          </cell>
          <cell r="C3570" t="str">
            <v>m</v>
          </cell>
          <cell r="D3570">
            <v>1</v>
          </cell>
          <cell r="E3570">
            <v>1.64</v>
          </cell>
        </row>
        <row r="3571">
          <cell r="A3571">
            <v>13070</v>
          </cell>
          <cell r="B3571" t="str">
            <v xml:space="preserve">Bancas de madera de eucalipto inmunizada </v>
          </cell>
          <cell r="C3571" t="str">
            <v>u</v>
          </cell>
          <cell r="D3571">
            <v>1</v>
          </cell>
          <cell r="E3571">
            <v>168.95</v>
          </cell>
        </row>
        <row r="3572">
          <cell r="A3572">
            <v>13071</v>
          </cell>
          <cell r="B3572" t="str">
            <v>Banca de hormigon armado</v>
          </cell>
          <cell r="C3572" t="str">
            <v>u</v>
          </cell>
          <cell r="D3572">
            <v>1</v>
          </cell>
          <cell r="E3572">
            <v>68.36</v>
          </cell>
        </row>
        <row r="3573">
          <cell r="A3573">
            <v>13072</v>
          </cell>
          <cell r="B3573" t="str">
            <v xml:space="preserve">Torniquete </v>
          </cell>
          <cell r="C3573" t="str">
            <v>u</v>
          </cell>
          <cell r="D3573">
            <v>1</v>
          </cell>
          <cell r="E3573">
            <v>1424.25</v>
          </cell>
        </row>
        <row r="3574">
          <cell r="A3574">
            <v>13073</v>
          </cell>
          <cell r="B3574" t="str">
            <v>Banca de madera teca, incluye estructura de hormigon, placas metalicas</v>
          </cell>
          <cell r="C3574" t="str">
            <v>u</v>
          </cell>
          <cell r="D3574">
            <v>1</v>
          </cell>
          <cell r="E3574">
            <v>313.07</v>
          </cell>
        </row>
        <row r="3575">
          <cell r="A3575">
            <v>13074</v>
          </cell>
          <cell r="B3575" t="str">
            <v xml:space="preserve">Caña picada </v>
          </cell>
          <cell r="C3575" t="str">
            <v>m2</v>
          </cell>
          <cell r="D3575">
            <v>1</v>
          </cell>
          <cell r="E3575">
            <v>6.09</v>
          </cell>
        </row>
        <row r="3576">
          <cell r="A3576">
            <v>13075</v>
          </cell>
          <cell r="B3576" t="str">
            <v>Impermeabilizacion con lamina bituminosa. E=3mm   (incl. pegante)</v>
          </cell>
          <cell r="C3576" t="str">
            <v>m2</v>
          </cell>
          <cell r="D3576">
            <v>1</v>
          </cell>
          <cell r="E3576">
            <v>9.6300000000000008</v>
          </cell>
        </row>
        <row r="3577">
          <cell r="A3577">
            <v>13076</v>
          </cell>
          <cell r="B3577" t="str">
            <v>Recubrimiento de paja toquilla (incl. estructura de soporte de madera y latones caña)</v>
          </cell>
          <cell r="C3577" t="str">
            <v>m2</v>
          </cell>
          <cell r="D3577">
            <v>1</v>
          </cell>
          <cell r="E3577">
            <v>23.14</v>
          </cell>
        </row>
        <row r="3578">
          <cell r="A3578">
            <v>13077</v>
          </cell>
          <cell r="B3578" t="str">
            <v>Provision e instalacion de espejos con marco de aluminio</v>
          </cell>
          <cell r="C3578" t="str">
            <v>m2</v>
          </cell>
          <cell r="D3578">
            <v>1</v>
          </cell>
          <cell r="E3578">
            <v>48.18</v>
          </cell>
        </row>
        <row r="3579">
          <cell r="A3579">
            <v>13078</v>
          </cell>
          <cell r="B3579" t="str">
            <v>Provision fabricacion y montaje juego 1, Incluy herrajes</v>
          </cell>
          <cell r="C3579" t="str">
            <v>u</v>
          </cell>
          <cell r="D3579">
            <v>1</v>
          </cell>
          <cell r="E3579">
            <v>1295.3699999999999</v>
          </cell>
        </row>
        <row r="3580">
          <cell r="A3580">
            <v>13079</v>
          </cell>
          <cell r="B3580" t="str">
            <v>Provision fabricacion y montaje juego 2, Incluy herrajes</v>
          </cell>
          <cell r="C3580" t="str">
            <v>u</v>
          </cell>
          <cell r="D3580">
            <v>1</v>
          </cell>
          <cell r="E3580">
            <v>1008.7</v>
          </cell>
        </row>
        <row r="3581">
          <cell r="A3581">
            <v>13080</v>
          </cell>
          <cell r="B3581" t="str">
            <v>Provision fabricacion y montaje juego 3, Incluy herrajes</v>
          </cell>
          <cell r="C3581" t="str">
            <v>u</v>
          </cell>
          <cell r="D3581">
            <v>1</v>
          </cell>
          <cell r="E3581">
            <v>1194.52</v>
          </cell>
        </row>
        <row r="3582">
          <cell r="A3582">
            <v>13081</v>
          </cell>
          <cell r="B3582" t="str">
            <v>Provision fabricacion y montaje juego 4, Incluy herrajes</v>
          </cell>
          <cell r="C3582" t="str">
            <v>u</v>
          </cell>
          <cell r="D3582">
            <v>1</v>
          </cell>
          <cell r="E3582">
            <v>683.29</v>
          </cell>
        </row>
        <row r="3583">
          <cell r="A3583">
            <v>13082</v>
          </cell>
          <cell r="B3583" t="str">
            <v>Provision fabricacion y montaje juego 5, Incluy herrajes</v>
          </cell>
          <cell r="C3583" t="str">
            <v>u</v>
          </cell>
          <cell r="D3583">
            <v>1</v>
          </cell>
          <cell r="E3583">
            <v>432.84</v>
          </cell>
        </row>
        <row r="3584">
          <cell r="A3584">
            <v>13083</v>
          </cell>
          <cell r="B3584" t="str">
            <v>Provision fabricacion y montaje juego 6, Incluy herrajes</v>
          </cell>
          <cell r="C3584" t="str">
            <v>u</v>
          </cell>
          <cell r="D3584">
            <v>1</v>
          </cell>
          <cell r="E3584">
            <v>585.24</v>
          </cell>
        </row>
        <row r="3585">
          <cell r="A3585">
            <v>13084</v>
          </cell>
          <cell r="B3585" t="str">
            <v>Provision fabricacion y montaje juego 7, Incluy herrajes</v>
          </cell>
          <cell r="C3585" t="str">
            <v>u</v>
          </cell>
          <cell r="D3585">
            <v>1</v>
          </cell>
          <cell r="E3585">
            <v>773.27</v>
          </cell>
        </row>
        <row r="3586">
          <cell r="A3586">
            <v>13085</v>
          </cell>
          <cell r="B3586" t="str">
            <v>Provision fabricacion y montaje juego 8, Incluy herrajes</v>
          </cell>
          <cell r="C3586" t="str">
            <v>u</v>
          </cell>
          <cell r="D3586">
            <v>1</v>
          </cell>
          <cell r="E3586">
            <v>934.47</v>
          </cell>
        </row>
        <row r="3587">
          <cell r="A3587">
            <v>13086</v>
          </cell>
          <cell r="B3587" t="str">
            <v>Capuchones metalicos de columnas</v>
          </cell>
          <cell r="C3587" t="str">
            <v>u</v>
          </cell>
          <cell r="D3587">
            <v>1</v>
          </cell>
          <cell r="E3587">
            <v>31.02</v>
          </cell>
        </row>
        <row r="3588">
          <cell r="A3588">
            <v>13087</v>
          </cell>
          <cell r="B3588" t="str">
            <v>Placa de fijacion para columnas incluy. Pernos 1"x12" con tuercas y anillos</v>
          </cell>
          <cell r="C3588" t="str">
            <v>u</v>
          </cell>
          <cell r="D3588">
            <v>1</v>
          </cell>
          <cell r="E3588">
            <v>141.21</v>
          </cell>
        </row>
        <row r="3589">
          <cell r="A3589">
            <v>13088</v>
          </cell>
          <cell r="B3589" t="str">
            <v>Provision y montaje de caña guadua angustifolia kunth H=2,67 (seca preservada)</v>
          </cell>
          <cell r="C3589" t="str">
            <v>m2</v>
          </cell>
          <cell r="D3589">
            <v>1</v>
          </cell>
          <cell r="E3589">
            <v>16.64</v>
          </cell>
        </row>
        <row r="3590">
          <cell r="A3590">
            <v>13089</v>
          </cell>
          <cell r="B3590" t="str">
            <v xml:space="preserve">Provisión e instalación de mesón de tablones de madera dura tipo teca </v>
          </cell>
          <cell r="C3590" t="str">
            <v>m</v>
          </cell>
          <cell r="D3590">
            <v>1</v>
          </cell>
          <cell r="E3590">
            <v>91.22</v>
          </cell>
        </row>
        <row r="3591">
          <cell r="A3591">
            <v>13090</v>
          </cell>
          <cell r="B3591" t="str">
            <v>Provision e instalacion de sistema de barrera de control vehicular.</v>
          </cell>
          <cell r="C3591" t="str">
            <v>u</v>
          </cell>
          <cell r="D3591">
            <v>1</v>
          </cell>
          <cell r="E3591">
            <v>1866.86</v>
          </cell>
        </row>
        <row r="3592">
          <cell r="A3592">
            <v>13091</v>
          </cell>
          <cell r="B3592" t="str">
            <v>Provision e instalacion  de modulos para parqueo de bicicletas.  Tubo galva D=2" e=2mm base de horm</v>
          </cell>
          <cell r="C3592" t="str">
            <v>u</v>
          </cell>
          <cell r="D3592">
            <v>1</v>
          </cell>
          <cell r="E3592">
            <v>313.74</v>
          </cell>
        </row>
        <row r="3593">
          <cell r="A3593">
            <v>13092</v>
          </cell>
          <cell r="B3593" t="str">
            <v>Escalera interior de madera (incluye baranda y herrajes)</v>
          </cell>
          <cell r="C3593" t="str">
            <v>m2</v>
          </cell>
          <cell r="D3593">
            <v>1</v>
          </cell>
          <cell r="E3593">
            <v>210.56</v>
          </cell>
        </row>
        <row r="3594">
          <cell r="A3594">
            <v>13093</v>
          </cell>
          <cell r="B3594" t="str">
            <v>Hitos de referencia de hormigon armado  (tinturados). H=1m. E=4".  Incl. acarreo e instalacion</v>
          </cell>
          <cell r="C3594" t="str">
            <v>u</v>
          </cell>
          <cell r="D3594">
            <v>1</v>
          </cell>
          <cell r="E3594">
            <v>21.23</v>
          </cell>
        </row>
        <row r="3595">
          <cell r="A3595">
            <v>13094</v>
          </cell>
          <cell r="B3595" t="str">
            <v>Panelería exterior estructura de madera, bambú phyllostachys aurea en dos caras.</v>
          </cell>
          <cell r="C3595" t="str">
            <v>m2</v>
          </cell>
          <cell r="D3595">
            <v>1</v>
          </cell>
          <cell r="E3595">
            <v>78.709999999999994</v>
          </cell>
        </row>
        <row r="3596">
          <cell r="A3596">
            <v>13095</v>
          </cell>
          <cell r="B3596" t="str">
            <v xml:space="preserve">Provisión e instalación de mesón de tablones de madera dura tipo teca </v>
          </cell>
          <cell r="C3596" t="str">
            <v>m</v>
          </cell>
          <cell r="D3596">
            <v>1</v>
          </cell>
          <cell r="E3596">
            <v>91.22</v>
          </cell>
        </row>
        <row r="3597">
          <cell r="A3597">
            <v>13096</v>
          </cell>
          <cell r="B3597" t="str">
            <v>Perforaciones ø12mm</v>
          </cell>
          <cell r="C3597" t="str">
            <v>u</v>
          </cell>
          <cell r="D3597">
            <v>1</v>
          </cell>
          <cell r="E3597">
            <v>1.26</v>
          </cell>
        </row>
        <row r="3598">
          <cell r="A3598">
            <v>13097</v>
          </cell>
          <cell r="B3598" t="str">
            <v>Pernos tuercas y arandelas de presion de 1/2"</v>
          </cell>
          <cell r="C3598" t="str">
            <v>u</v>
          </cell>
          <cell r="D3598">
            <v>1</v>
          </cell>
          <cell r="E3598">
            <v>3.02</v>
          </cell>
        </row>
        <row r="3599">
          <cell r="A3599">
            <v>13098</v>
          </cell>
          <cell r="B3599" t="str">
            <v>Pulido de piso de madera</v>
          </cell>
          <cell r="C3599" t="str">
            <v>m2</v>
          </cell>
          <cell r="D3599">
            <v>1</v>
          </cell>
          <cell r="E3599">
            <v>6.34</v>
          </cell>
        </row>
        <row r="3600">
          <cell r="A3600">
            <v>13099</v>
          </cell>
          <cell r="B3600" t="str">
            <v>Señaletica interior y preventiva</v>
          </cell>
          <cell r="C3600" t="str">
            <v>u</v>
          </cell>
          <cell r="D3600">
            <v>1</v>
          </cell>
          <cell r="E3600">
            <v>25.03</v>
          </cell>
        </row>
        <row r="3601">
          <cell r="A3601">
            <v>13100</v>
          </cell>
          <cell r="B3601" t="str">
            <v>Botadero de limpieza de material revestido de ceramica de dos pozas, alta y baja, agua</v>
          </cell>
          <cell r="C3601" t="str">
            <v>u</v>
          </cell>
          <cell r="D3601">
            <v>1</v>
          </cell>
          <cell r="E3601">
            <v>497.63</v>
          </cell>
        </row>
        <row r="3602">
          <cell r="A3602">
            <v>13101</v>
          </cell>
          <cell r="B3602" t="str">
            <v>Divisorio metalico tipico en servicios higienicos</v>
          </cell>
          <cell r="C3602" t="str">
            <v>m</v>
          </cell>
          <cell r="D3602">
            <v>1</v>
          </cell>
          <cell r="E3602">
            <v>335.36</v>
          </cell>
        </row>
        <row r="3603">
          <cell r="A3603">
            <v>13102</v>
          </cell>
          <cell r="B3603" t="str">
            <v>Lavaojos de emergencia acero inoxidable</v>
          </cell>
          <cell r="C3603" t="str">
            <v>u</v>
          </cell>
          <cell r="D3603">
            <v>1</v>
          </cell>
          <cell r="E3603">
            <v>806.52</v>
          </cell>
        </row>
        <row r="3604">
          <cell r="A3604">
            <v>13103</v>
          </cell>
          <cell r="B3604" t="str">
            <v>Corte de juntas en piso</v>
          </cell>
          <cell r="C3604" t="str">
            <v>m</v>
          </cell>
          <cell r="D3604">
            <v>1</v>
          </cell>
          <cell r="E3604">
            <v>1.3</v>
          </cell>
        </row>
        <row r="3605">
          <cell r="A3605">
            <v>13104</v>
          </cell>
          <cell r="D3605">
            <v>1</v>
          </cell>
        </row>
        <row r="3606">
          <cell r="A3606">
            <v>13105</v>
          </cell>
          <cell r="D3606">
            <v>1</v>
          </cell>
        </row>
        <row r="3607">
          <cell r="A3607">
            <v>13106</v>
          </cell>
          <cell r="D3607">
            <v>1</v>
          </cell>
        </row>
        <row r="3608">
          <cell r="A3608">
            <v>13107</v>
          </cell>
          <cell r="D3608">
            <v>1</v>
          </cell>
        </row>
        <row r="3609">
          <cell r="A3609">
            <v>13108</v>
          </cell>
          <cell r="D3609">
            <v>1</v>
          </cell>
        </row>
        <row r="3610">
          <cell r="A3610">
            <v>13109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S"/>
      <sheetName val="COSTOS MATERIALES"/>
      <sheetName val="BAL FIALLOS 1"/>
      <sheetName val="BALANZAS + 10%"/>
      <sheetName val="CUADRO CON INDICES CORREGIDOS"/>
      <sheetName val="CRONOGRAMA"/>
      <sheetName val="DIR  M-O"/>
      <sheetName val="DIR  EQUIPOS"/>
      <sheetName val="BALANZAS c cd."/>
      <sheetName val="DIRECTO TRASP."/>
      <sheetName val="DIR MAT."/>
      <sheetName val="BALANZAS + 10% (2)"/>
      <sheetName val="BALANZAS 52000"/>
      <sheetName val="DESGLOSE DIRECTO"/>
      <sheetName val="DIRECTO CORREGIDO"/>
      <sheetName val="BALANZAS PRESENTADO"/>
      <sheetName val="BALANZAS comparacion"/>
      <sheetName val="DIRECTO"/>
    </sheetNames>
    <sheetDataSet>
      <sheetData sheetId="0" refreshError="1"/>
      <sheetData sheetId="1" refreshError="1"/>
      <sheetData sheetId="2" refreshError="1">
        <row r="15">
          <cell r="A15">
            <v>1</v>
          </cell>
          <cell r="B15" t="str">
            <v>BALANZA DE CAMIONES</v>
          </cell>
        </row>
        <row r="16">
          <cell r="A16">
            <v>1.1000000000000001</v>
          </cell>
          <cell r="B16" t="str">
            <v>REPLANTEO Y TRAZADO</v>
          </cell>
          <cell r="D16">
            <v>642</v>
          </cell>
          <cell r="E16" t="str">
            <v>m2</v>
          </cell>
          <cell r="F16">
            <v>1.2</v>
          </cell>
          <cell r="G16">
            <v>770.4</v>
          </cell>
        </row>
        <row r="17">
          <cell r="A17" t="str">
            <v>1.2</v>
          </cell>
          <cell r="B17" t="str">
            <v>EXCAVACION Y DESALOJO PARA MEJORAMIENTO DE TERRENO</v>
          </cell>
          <cell r="D17">
            <v>287.24</v>
          </cell>
          <cell r="E17" t="str">
            <v>m3</v>
          </cell>
          <cell r="F17">
            <v>3.5</v>
          </cell>
          <cell r="G17">
            <v>1005.34</v>
          </cell>
        </row>
        <row r="18">
          <cell r="A18" t="str">
            <v>1.3</v>
          </cell>
          <cell r="B18" t="str">
            <v>RELLENO COMPACTADO CON MATERAL DE PRESTAMO CALIFICADO</v>
          </cell>
          <cell r="D18">
            <v>246</v>
          </cell>
          <cell r="E18" t="str">
            <v>m3</v>
          </cell>
          <cell r="F18">
            <v>8.15</v>
          </cell>
          <cell r="G18">
            <v>2004.9</v>
          </cell>
        </row>
        <row r="19">
          <cell r="A19" t="str">
            <v>1.4</v>
          </cell>
          <cell r="B19" t="str">
            <v>CONST. DE ZAPATA Y DADOS DE H. A.   f´c=280Kg/cm² EJE 1-4</v>
          </cell>
          <cell r="D19">
            <v>8.2799999999999994</v>
          </cell>
          <cell r="E19" t="str">
            <v>m3</v>
          </cell>
          <cell r="F19">
            <v>198.12</v>
          </cell>
          <cell r="G19">
            <v>1640.4335999999998</v>
          </cell>
        </row>
        <row r="20">
          <cell r="B20" t="str">
            <v xml:space="preserve"> fY=4200Kg/cm²</v>
          </cell>
        </row>
        <row r="21">
          <cell r="A21" t="str">
            <v>1.5</v>
          </cell>
          <cell r="B21" t="str">
            <v>CONST. DE ZAPATA Y DADOS DE H. A.   f´c=280Kg/cm² EJE 2-3</v>
          </cell>
          <cell r="D21">
            <v>5.89</v>
          </cell>
          <cell r="E21" t="str">
            <v>m3</v>
          </cell>
          <cell r="F21">
            <v>234.65359999999998</v>
          </cell>
          <cell r="G21">
            <v>1382.1097039999997</v>
          </cell>
        </row>
        <row r="22">
          <cell r="B22" t="str">
            <v>Ife=2.0qq/m3  IE=3.68m²/m³ Fy=4200Kg/cm²</v>
          </cell>
        </row>
        <row r="23">
          <cell r="A23" t="str">
            <v>1.6</v>
          </cell>
          <cell r="B23" t="str">
            <v>CONST. DE MUROS EXT. DE BALANZA DE H. A.   f´c=280Kg/cm²  H=1700mm</v>
          </cell>
          <cell r="D23">
            <v>9.24</v>
          </cell>
          <cell r="E23" t="str">
            <v>m3</v>
          </cell>
          <cell r="F23">
            <v>402.75</v>
          </cell>
          <cell r="G23">
            <v>3721.4100000000003</v>
          </cell>
        </row>
        <row r="24">
          <cell r="B24" t="str">
            <v>Ife=1.53qq/m3  IE=9.31m²/m³  Fy=4200Kg/cm² (Detalle  1)</v>
          </cell>
        </row>
        <row r="25">
          <cell r="A25" t="str">
            <v>1.7</v>
          </cell>
          <cell r="B25" t="str">
            <v>CONST. DE MUROS INT. DE BALANZA DE H. A.   f´c=280Kg/cm²  H=1400mm</v>
          </cell>
          <cell r="D25">
            <v>4.8600000000000003</v>
          </cell>
          <cell r="E25" t="str">
            <v>m3</v>
          </cell>
          <cell r="F25">
            <v>378.47699999999998</v>
          </cell>
          <cell r="G25">
            <v>1839.39822</v>
          </cell>
        </row>
        <row r="26">
          <cell r="B26" t="str">
            <v>Ife=1.54qq/m3  IE=8.6m²/m³  Fy=4200Kg/cm²  (Detalle  2)</v>
          </cell>
        </row>
        <row r="27">
          <cell r="A27" t="str">
            <v>1.8</v>
          </cell>
          <cell r="B27" t="str">
            <v>COLOCACION  DE PERNOS Ø=25mm L=600mm(4U/p)  Y PLACAS</v>
          </cell>
          <cell r="D27">
            <v>16</v>
          </cell>
          <cell r="E27" t="str">
            <v>U.</v>
          </cell>
          <cell r="F27">
            <v>23.400000000000002</v>
          </cell>
          <cell r="G27">
            <v>374.40000000000003</v>
          </cell>
        </row>
        <row r="28">
          <cell r="A28" t="str">
            <v>1.9</v>
          </cell>
          <cell r="B28" t="str">
            <v>CONTRAPISO H.A. f´c=210Kg/cm²  e=10cm,  c/MALLA ELECT. Ø=5.5c/25cm</v>
          </cell>
          <cell r="D28">
            <v>88.35</v>
          </cell>
          <cell r="E28" t="str">
            <v>m2</v>
          </cell>
          <cell r="F28">
            <v>8.5</v>
          </cell>
          <cell r="G28">
            <v>750.97499999999991</v>
          </cell>
        </row>
        <row r="29">
          <cell r="B29" t="str">
            <v>INC. JUNTAS DE CONSTRUCCION Y DILATACION</v>
          </cell>
        </row>
        <row r="30">
          <cell r="A30" t="str">
            <v>1.10</v>
          </cell>
          <cell r="B30" t="str">
            <v xml:space="preserve">CONST. DE MUROS Y BORDILLOS PARA RAMPA  DE H. A.   f´c=280Kg/cm² </v>
          </cell>
          <cell r="D30">
            <v>32.729999999999997</v>
          </cell>
          <cell r="E30" t="str">
            <v>m3</v>
          </cell>
          <cell r="F30">
            <v>411.74100000000004</v>
          </cell>
          <cell r="G30">
            <v>13476.282929999999</v>
          </cell>
        </row>
        <row r="31">
          <cell r="B31" t="str">
            <v>Ife=2.0qq/m3  IE=9.0m²/m³ fY=4200Kg/cm²  (Detalle  4)</v>
          </cell>
        </row>
        <row r="32">
          <cell r="A32" t="str">
            <v>1.11</v>
          </cell>
          <cell r="B32" t="str">
            <v xml:space="preserve">CONST. DE MUROS Y BORDILLOS PARA RAMPA  DE H. A.   f´c=280Kg/cm² </v>
          </cell>
          <cell r="D32">
            <v>15.38</v>
          </cell>
          <cell r="E32" t="str">
            <v>m3</v>
          </cell>
          <cell r="F32">
            <v>388.86649999999997</v>
          </cell>
          <cell r="G32">
            <v>5980.7667700000002</v>
          </cell>
        </row>
        <row r="33">
          <cell r="B33" t="str">
            <v>Ife=2.0qq/m3  IE=9.0m²/m³ fY=4200Kg/cm²  (Interior.  Corte C-C)</v>
          </cell>
        </row>
        <row r="34">
          <cell r="A34" t="str">
            <v>1.12</v>
          </cell>
          <cell r="B34" t="str">
            <v>CONST. DE MUROS EXT. DE BALANZAS    DE H. A.   f´c=280Kg/cm² H=v</v>
          </cell>
          <cell r="D34">
            <v>7.33</v>
          </cell>
          <cell r="E34" t="str">
            <v>m3</v>
          </cell>
          <cell r="F34">
            <v>411.74100000000004</v>
          </cell>
          <cell r="G34">
            <v>3018.0615300000004</v>
          </cell>
        </row>
        <row r="35">
          <cell r="B35" t="str">
            <v>Fy=4200Kg/cm²  (Detalle 3)</v>
          </cell>
        </row>
        <row r="36">
          <cell r="A36" t="str">
            <v>1.13</v>
          </cell>
          <cell r="B36" t="str">
            <v>PAVIMENTO RIGIDO PARA RAMPA DE BALANZA f´c=350Kg/cm²  e=20,0cm</v>
          </cell>
          <cell r="D36">
            <v>204.99</v>
          </cell>
          <cell r="E36" t="str">
            <v>m2</v>
          </cell>
          <cell r="F36">
            <v>17.5</v>
          </cell>
          <cell r="G36">
            <v>3587.3250000000003</v>
          </cell>
        </row>
        <row r="37">
          <cell r="B37" t="str">
            <v>INC. JUNTAS DE CONSTRUCCION Y DILATACION</v>
          </cell>
        </row>
        <row r="38">
          <cell r="A38" t="str">
            <v>1.14</v>
          </cell>
          <cell r="B38" t="str">
            <v>REPOSICION DE ADOQUINES</v>
          </cell>
          <cell r="D38">
            <v>158</v>
          </cell>
          <cell r="E38" t="str">
            <v>m2</v>
          </cell>
          <cell r="F38">
            <v>3.5</v>
          </cell>
          <cell r="G38">
            <v>553</v>
          </cell>
        </row>
        <row r="39">
          <cell r="A39" t="str">
            <v>1.15</v>
          </cell>
          <cell r="B39" t="str">
            <v>CONSTRUCCION DE ACERAS H. S. e=10.0cm f´c=210Kg/cm² b=800mm</v>
          </cell>
          <cell r="D39">
            <v>119</v>
          </cell>
          <cell r="E39" t="str">
            <v>m</v>
          </cell>
          <cell r="F39">
            <v>7.5</v>
          </cell>
          <cell r="G39">
            <v>892.5</v>
          </cell>
        </row>
        <row r="40">
          <cell r="A40" t="str">
            <v>1.16</v>
          </cell>
          <cell r="B40" t="str">
            <v>CONSTRUCCION DE BORDILLOS DE H. S. 20X30cm  f´c=210Kg/cm²</v>
          </cell>
          <cell r="D40">
            <v>73.099999999999994</v>
          </cell>
          <cell r="E40" t="str">
            <v>m</v>
          </cell>
          <cell r="F40">
            <v>7.1999999999999993</v>
          </cell>
          <cell r="G40">
            <v>526.31999999999994</v>
          </cell>
        </row>
        <row r="41">
          <cell r="A41" t="str">
            <v>1.17</v>
          </cell>
          <cell r="B41" t="str">
            <v>ANGULO EN PISO DE BALANZAS   L  75x75x9</v>
          </cell>
          <cell r="D41">
            <v>12.4</v>
          </cell>
          <cell r="E41" t="str">
            <v>m</v>
          </cell>
          <cell r="F41">
            <v>12.15</v>
          </cell>
          <cell r="G41">
            <v>150.66</v>
          </cell>
        </row>
        <row r="42">
          <cell r="B42" t="str">
            <v>DRENAJE: BALANZA</v>
          </cell>
        </row>
        <row r="43">
          <cell r="A43" t="str">
            <v>1.18</v>
          </cell>
          <cell r="B43" t="str">
            <v>CANAL DE AGUAS LLUVIAS 400 X 300mm e=10cm f´c=210Kg/cm²</v>
          </cell>
          <cell r="D43">
            <v>10.6</v>
          </cell>
          <cell r="E43" t="str">
            <v>m</v>
          </cell>
          <cell r="F43">
            <v>15</v>
          </cell>
          <cell r="G43">
            <v>159</v>
          </cell>
        </row>
        <row r="44">
          <cell r="A44" t="str">
            <v>1.19</v>
          </cell>
          <cell r="B44" t="str">
            <v xml:space="preserve">TAPA  PARA  CANAL  H. A.  Fy=4200Kg/cm² </v>
          </cell>
          <cell r="D44">
            <v>10.6</v>
          </cell>
          <cell r="E44" t="str">
            <v>m</v>
          </cell>
          <cell r="F44">
            <v>12.5</v>
          </cell>
          <cell r="G44">
            <v>132.5</v>
          </cell>
        </row>
        <row r="45">
          <cell r="A45" t="str">
            <v>1.20</v>
          </cell>
          <cell r="B45" t="str">
            <v>SUMINISTRO E INST. DE TUBERIA PERFORADA Ø=6" PVC  0.63 MPA</v>
          </cell>
          <cell r="D45">
            <v>49.5</v>
          </cell>
          <cell r="E45" t="str">
            <v>m</v>
          </cell>
          <cell r="F45">
            <v>22.79</v>
          </cell>
          <cell r="G45">
            <v>1128.105</v>
          </cell>
        </row>
        <row r="46">
          <cell r="B46" t="str">
            <v>REVESTIDA DE GEOTEXTIL NO TEJIDO 1600</v>
          </cell>
          <cell r="G46">
            <v>0</v>
          </cell>
        </row>
        <row r="47">
          <cell r="A47" t="str">
            <v>1.21</v>
          </cell>
          <cell r="B47" t="str">
            <v>REVESTIMIENTO DE GEOTEXTIL NO TEJIDO 1600 PARA DREN HORIZONTAL</v>
          </cell>
          <cell r="D47">
            <v>79</v>
          </cell>
          <cell r="E47" t="str">
            <v>m2</v>
          </cell>
          <cell r="F47">
            <v>1.95</v>
          </cell>
          <cell r="G47">
            <v>154.04999999999998</v>
          </cell>
        </row>
        <row r="48">
          <cell r="A48" t="str">
            <v>1.22</v>
          </cell>
          <cell r="B48" t="str">
            <v>PIEDRA 1" S/FINOS PARA FILTRO</v>
          </cell>
          <cell r="D48">
            <v>13.4</v>
          </cell>
          <cell r="E48" t="str">
            <v>m3</v>
          </cell>
          <cell r="F48">
            <v>17.29</v>
          </cell>
          <cell r="G48">
            <v>231.68600000000001</v>
          </cell>
        </row>
        <row r="49">
          <cell r="F49" t="str">
            <v>SUBTOTAL 1 =</v>
          </cell>
          <cell r="G49">
            <v>43479.623754000007</v>
          </cell>
        </row>
        <row r="50">
          <cell r="A50">
            <v>2</v>
          </cell>
          <cell r="B50" t="str">
            <v>CONSTRUCCION DE GARITA DE BALANZAS</v>
          </cell>
        </row>
        <row r="51">
          <cell r="A51" t="str">
            <v>2.1</v>
          </cell>
          <cell r="B51" t="str">
            <v>REPLANTEO Y TRAZADO</v>
          </cell>
          <cell r="D51">
            <v>27</v>
          </cell>
          <cell r="E51" t="str">
            <v>m2</v>
          </cell>
          <cell r="F51">
            <v>1.2</v>
          </cell>
          <cell r="G51">
            <v>32.4</v>
          </cell>
        </row>
        <row r="52">
          <cell r="A52" t="str">
            <v>2.2</v>
          </cell>
          <cell r="B52" t="str">
            <v>RELLENO Y COMPACTACION  DE TERRENO</v>
          </cell>
          <cell r="D52">
            <v>23</v>
          </cell>
          <cell r="E52" t="str">
            <v>m3</v>
          </cell>
          <cell r="F52">
            <v>8.15</v>
          </cell>
          <cell r="G52">
            <v>187.45000000000002</v>
          </cell>
        </row>
        <row r="53">
          <cell r="A53" t="str">
            <v>2.3</v>
          </cell>
          <cell r="B53" t="str">
            <v>CIMENTACION: ZAPATA DE H. A. f´c=280Kg/cm²</v>
          </cell>
          <cell r="D53">
            <v>3.1</v>
          </cell>
          <cell r="E53" t="str">
            <v>m3</v>
          </cell>
          <cell r="F53">
            <v>149.5</v>
          </cell>
          <cell r="G53">
            <v>463.45</v>
          </cell>
        </row>
        <row r="54">
          <cell r="B54" t="str">
            <v xml:space="preserve"> Fy=4200Kg/cm²</v>
          </cell>
        </row>
        <row r="55">
          <cell r="A55" t="str">
            <v>2.4</v>
          </cell>
          <cell r="B55" t="str">
            <v>CIMENTACION: RIOSTRA DE H. A. f´c=280Kg/cm²</v>
          </cell>
          <cell r="D55">
            <v>2.75</v>
          </cell>
          <cell r="E55" t="str">
            <v>m</v>
          </cell>
          <cell r="F55">
            <v>9.5</v>
          </cell>
          <cell r="G55">
            <v>26.125</v>
          </cell>
        </row>
        <row r="56">
          <cell r="B56" t="str">
            <v xml:space="preserve"> Fy=4200Kg/cm²</v>
          </cell>
        </row>
        <row r="57">
          <cell r="A57" t="str">
            <v>2.5</v>
          </cell>
          <cell r="B57" t="str">
            <v>FUNDICION Y CONFORMACION DE ESCALONES</v>
          </cell>
          <cell r="D57">
            <v>3</v>
          </cell>
          <cell r="E57" t="str">
            <v>U.</v>
          </cell>
          <cell r="F57">
            <v>16.5</v>
          </cell>
          <cell r="G57">
            <v>49.5</v>
          </cell>
        </row>
        <row r="58">
          <cell r="A58" t="str">
            <v>2.6</v>
          </cell>
          <cell r="B58" t="str">
            <v>COLUMNAS  DE PLANTA BAJA H. A. f´c=280Kg/cm²  250X250mm</v>
          </cell>
          <cell r="D58">
            <v>4</v>
          </cell>
          <cell r="E58" t="str">
            <v>U.</v>
          </cell>
          <cell r="F58">
            <v>37.5</v>
          </cell>
          <cell r="G58">
            <v>150</v>
          </cell>
        </row>
        <row r="59">
          <cell r="B59" t="str">
            <v xml:space="preserve"> Fy=4200Kg/cm² L=2.40m</v>
          </cell>
        </row>
        <row r="60">
          <cell r="A60" t="str">
            <v>2.7</v>
          </cell>
          <cell r="B60" t="str">
            <v>PILARETES  DE PLANTA BAJA H. A. f´c=280Kg/cm²  140X300mm</v>
          </cell>
          <cell r="D60">
            <v>2</v>
          </cell>
          <cell r="E60" t="str">
            <v>U.</v>
          </cell>
          <cell r="F60">
            <v>20.16</v>
          </cell>
          <cell r="G60">
            <v>40.32</v>
          </cell>
        </row>
        <row r="61">
          <cell r="B61" t="str">
            <v xml:space="preserve"> Fy=4200Kg/cm² L=2.40m</v>
          </cell>
        </row>
        <row r="62">
          <cell r="A62" t="str">
            <v>2.8</v>
          </cell>
          <cell r="B62" t="str">
            <v>RESANTEO,  RECONFORMACION  Y COMPACTACION DE SUPERFICIE</v>
          </cell>
          <cell r="D62">
            <v>23</v>
          </cell>
          <cell r="E62" t="str">
            <v>m2</v>
          </cell>
          <cell r="F62">
            <v>2.5</v>
          </cell>
          <cell r="G62">
            <v>57.5</v>
          </cell>
        </row>
        <row r="63">
          <cell r="A63" t="str">
            <v>2.9</v>
          </cell>
          <cell r="B63" t="str">
            <v xml:space="preserve">CONTRAPISO DE H. A.  e=10cm </v>
          </cell>
          <cell r="D63">
            <v>23</v>
          </cell>
          <cell r="E63" t="str">
            <v>m2</v>
          </cell>
          <cell r="F63">
            <v>6.5</v>
          </cell>
          <cell r="G63">
            <v>149.5</v>
          </cell>
        </row>
        <row r="64">
          <cell r="A64" t="str">
            <v>2.10</v>
          </cell>
          <cell r="B64" t="str">
            <v>LOSA H. A. PLANTA ALTA f´c=280Kg/cm²  e=20cm Fy=4200Kg/cm²</v>
          </cell>
          <cell r="D64">
            <v>12.32</v>
          </cell>
          <cell r="E64" t="str">
            <v>m2</v>
          </cell>
          <cell r="F64">
            <v>50</v>
          </cell>
          <cell r="G64">
            <v>616</v>
          </cell>
        </row>
        <row r="65">
          <cell r="A65" t="str">
            <v>2.11</v>
          </cell>
          <cell r="B65" t="str">
            <v>COLUMNAS  DE PLANTA ALTA H. A. f´c=280Kg/cm²  250X250mm</v>
          </cell>
          <cell r="D65">
            <v>4</v>
          </cell>
          <cell r="E65" t="str">
            <v>U.</v>
          </cell>
          <cell r="F65">
            <v>37.5</v>
          </cell>
          <cell r="G65">
            <v>150</v>
          </cell>
        </row>
        <row r="66">
          <cell r="B66" t="str">
            <v xml:space="preserve"> Fy=4200Kg/cm² L=2.40m</v>
          </cell>
        </row>
        <row r="67">
          <cell r="A67" t="str">
            <v>2.12</v>
          </cell>
          <cell r="B67" t="str">
            <v>PILARETES  DE PLANTA ALTA H. A. f´c=280Kg/cm²  140X300mm</v>
          </cell>
          <cell r="D67">
            <v>2</v>
          </cell>
          <cell r="E67" t="str">
            <v>U.</v>
          </cell>
          <cell r="F67">
            <v>151.19999999999999</v>
          </cell>
          <cell r="G67">
            <v>302.39999999999998</v>
          </cell>
        </row>
        <row r="68">
          <cell r="B68" t="str">
            <v>Ife=2.52qq/m3  IE=20.95m²/m³ Fy=4200Kg/cm² L=2.40m</v>
          </cell>
        </row>
        <row r="69">
          <cell r="A69" t="str">
            <v>2.13</v>
          </cell>
          <cell r="B69" t="str">
            <v>LOSA H. A. CUBIERTA f´c=280Kg/cm²  e=20cm Fy=4200Kg/cm²</v>
          </cell>
          <cell r="D69">
            <v>24</v>
          </cell>
          <cell r="E69" t="str">
            <v>m2</v>
          </cell>
          <cell r="F69">
            <v>50</v>
          </cell>
          <cell r="G69">
            <v>1200</v>
          </cell>
        </row>
        <row r="70">
          <cell r="A70" t="str">
            <v>2.14</v>
          </cell>
          <cell r="B70" t="str">
            <v>MAMPOSTERIA: PAREDES  CON BLOQUE PL-14</v>
          </cell>
          <cell r="D70">
            <v>41.5</v>
          </cell>
          <cell r="E70" t="str">
            <v>m2</v>
          </cell>
          <cell r="F70">
            <v>6.5</v>
          </cell>
          <cell r="G70">
            <v>269.75</v>
          </cell>
        </row>
        <row r="71">
          <cell r="A71" t="str">
            <v>2.15</v>
          </cell>
          <cell r="B71" t="str">
            <v xml:space="preserve">MAMPOSTERIA: PAREDES  CON BLOQUE PL- 9 </v>
          </cell>
          <cell r="D71">
            <v>5.3</v>
          </cell>
          <cell r="E71" t="str">
            <v>m2</v>
          </cell>
          <cell r="F71">
            <v>4.5</v>
          </cell>
          <cell r="G71">
            <v>23.849999999999998</v>
          </cell>
        </row>
        <row r="72">
          <cell r="A72" t="str">
            <v>2.16</v>
          </cell>
          <cell r="B72" t="str">
            <v>PATAS DE MESON</v>
          </cell>
          <cell r="D72">
            <v>6</v>
          </cell>
          <cell r="E72" t="str">
            <v>U.</v>
          </cell>
          <cell r="F72">
            <v>3.5</v>
          </cell>
          <cell r="G72">
            <v>21</v>
          </cell>
        </row>
        <row r="73">
          <cell r="F73" t="str">
            <v>SUBTOTAL 2A  =</v>
          </cell>
          <cell r="G73">
            <v>3739.2449999999999</v>
          </cell>
        </row>
        <row r="80">
          <cell r="B80" t="str">
            <v>OFERENTE:</v>
          </cell>
          <cell r="C80" t="str">
            <v>COTECEC CIA. LTDA.</v>
          </cell>
          <cell r="F80" t="str">
            <v>HOJA 2/2</v>
          </cell>
        </row>
        <row r="81">
          <cell r="B81" t="str">
            <v>OBRA:</v>
          </cell>
          <cell r="C81" t="str">
            <v>INDUSTRIAS ROCACEM S.A.</v>
          </cell>
        </row>
        <row r="83">
          <cell r="B83" t="str">
            <v xml:space="preserve">  PROYECTO: </v>
          </cell>
          <cell r="C83" t="str">
            <v>CIMENTACION BALANZA DE CAMIONES, CASETA DE BALANZAS</v>
          </cell>
        </row>
        <row r="84">
          <cell r="B84" t="str">
            <v>REFERENCIA:</v>
          </cell>
          <cell r="C84" t="str">
            <v>PLANOS PROPORCIONADOS POR ARQ. MARIO FIALLOS</v>
          </cell>
        </row>
        <row r="85">
          <cell r="B85" t="str">
            <v>FECHA:</v>
          </cell>
          <cell r="C85" t="str">
            <v>Guayaquil, 10 de Julio del 2002</v>
          </cell>
        </row>
        <row r="89">
          <cell r="A89" t="str">
            <v>it.</v>
          </cell>
          <cell r="B89" t="str">
            <v>Descripción</v>
          </cell>
          <cell r="D89" t="str">
            <v>Cant.</v>
          </cell>
          <cell r="E89" t="str">
            <v>U</v>
          </cell>
          <cell r="F89" t="str">
            <v>P. Unit.</v>
          </cell>
          <cell r="G89" t="str">
            <v>Parcial</v>
          </cell>
        </row>
        <row r="90">
          <cell r="A90" t="str">
            <v xml:space="preserve"> </v>
          </cell>
          <cell r="B90" t="str">
            <v xml:space="preserve"> </v>
          </cell>
          <cell r="D90" t="str">
            <v xml:space="preserve"> </v>
          </cell>
          <cell r="E90" t="str">
            <v xml:space="preserve"> </v>
          </cell>
          <cell r="F90" t="str">
            <v xml:space="preserve"> </v>
          </cell>
        </row>
        <row r="92">
          <cell r="A92" t="str">
            <v>2.18</v>
          </cell>
          <cell r="B92" t="str">
            <v>LOSETAS DE MESON  f´c=180Kg/cm²  e=10cm Fy=4200Kg/cm² b=60.0cm</v>
          </cell>
          <cell r="D92">
            <v>8.5</v>
          </cell>
          <cell r="E92" t="str">
            <v>m</v>
          </cell>
          <cell r="F92">
            <v>30</v>
          </cell>
          <cell r="G92">
            <v>255</v>
          </cell>
        </row>
        <row r="93">
          <cell r="A93" t="str">
            <v>2.19</v>
          </cell>
          <cell r="B93" t="str">
            <v>SOCALO BAJO MESONES</v>
          </cell>
          <cell r="D93">
            <v>8.5</v>
          </cell>
          <cell r="E93" t="str">
            <v>m</v>
          </cell>
          <cell r="F93">
            <v>8.5</v>
          </cell>
          <cell r="G93">
            <v>72.25</v>
          </cell>
        </row>
        <row r="94">
          <cell r="A94" t="str">
            <v>2.20</v>
          </cell>
          <cell r="B94" t="str">
            <v>ENLUCIDO INTERIOR DE PAREDES</v>
          </cell>
          <cell r="D94">
            <v>35</v>
          </cell>
          <cell r="E94" t="str">
            <v>m2</v>
          </cell>
          <cell r="F94">
            <v>3.5</v>
          </cell>
          <cell r="G94">
            <v>122.5</v>
          </cell>
        </row>
        <row r="95">
          <cell r="A95" t="str">
            <v>2.21</v>
          </cell>
          <cell r="B95" t="str">
            <v xml:space="preserve">ENLUCIDO DE TUMBADO </v>
          </cell>
          <cell r="D95">
            <v>30.5</v>
          </cell>
          <cell r="E95" t="str">
            <v>m2</v>
          </cell>
          <cell r="F95">
            <v>4</v>
          </cell>
          <cell r="G95">
            <v>122</v>
          </cell>
        </row>
        <row r="96">
          <cell r="A96" t="str">
            <v>2.22</v>
          </cell>
          <cell r="B96" t="str">
            <v>CORTA GOTA (FILO DE LOSA DE CUB.)</v>
          </cell>
          <cell r="D96">
            <v>20</v>
          </cell>
          <cell r="E96" t="str">
            <v>m</v>
          </cell>
          <cell r="F96">
            <v>2</v>
          </cell>
          <cell r="G96">
            <v>40</v>
          </cell>
        </row>
        <row r="97">
          <cell r="A97" t="str">
            <v>2.23</v>
          </cell>
          <cell r="B97" t="str">
            <v>CUADRADA DE BOQUETES PUERTAS Y VENTANAS</v>
          </cell>
          <cell r="D97">
            <v>60</v>
          </cell>
          <cell r="E97" t="str">
            <v>m</v>
          </cell>
          <cell r="F97">
            <v>2.25</v>
          </cell>
          <cell r="G97">
            <v>135</v>
          </cell>
        </row>
        <row r="98">
          <cell r="A98" t="str">
            <v>2.24</v>
          </cell>
          <cell r="B98" t="str">
            <v>PUNTOS DE AGUA SERVIDA</v>
          </cell>
          <cell r="D98">
            <v>2</v>
          </cell>
          <cell r="E98" t="str">
            <v>U.</v>
          </cell>
          <cell r="F98">
            <v>22</v>
          </cell>
          <cell r="G98">
            <v>44</v>
          </cell>
        </row>
        <row r="99">
          <cell r="A99" t="str">
            <v>2.25</v>
          </cell>
          <cell r="B99" t="str">
            <v>PUNTOS DE AA. PP.</v>
          </cell>
          <cell r="D99">
            <v>2</v>
          </cell>
          <cell r="E99" t="str">
            <v>U.</v>
          </cell>
          <cell r="F99">
            <v>25</v>
          </cell>
          <cell r="G99">
            <v>50</v>
          </cell>
        </row>
        <row r="100">
          <cell r="A100" t="str">
            <v>2.26</v>
          </cell>
          <cell r="B100" t="str">
            <v>CERAMICA GRAIMAN EN PISOS TRAFICO PESADO</v>
          </cell>
          <cell r="D100">
            <v>20.100000000000001</v>
          </cell>
          <cell r="E100" t="str">
            <v>m2</v>
          </cell>
          <cell r="F100">
            <v>18.5</v>
          </cell>
          <cell r="G100">
            <v>371.85</v>
          </cell>
        </row>
        <row r="101">
          <cell r="A101" t="str">
            <v>2.27</v>
          </cell>
          <cell r="B101" t="str">
            <v>CERAMICA GRAIMAN EN PAREDES DE BAÑOS H=1.40m</v>
          </cell>
          <cell r="D101">
            <v>6.5</v>
          </cell>
          <cell r="E101" t="str">
            <v>m2</v>
          </cell>
          <cell r="F101">
            <v>16.5</v>
          </cell>
          <cell r="G101">
            <v>107.25</v>
          </cell>
        </row>
        <row r="102">
          <cell r="A102" t="str">
            <v>2.28</v>
          </cell>
          <cell r="B102" t="str">
            <v>REVESTIMIENTO MARMETONE EN MESONES</v>
          </cell>
          <cell r="D102">
            <v>8.5</v>
          </cell>
          <cell r="E102" t="str">
            <v>m</v>
          </cell>
          <cell r="F102">
            <v>26.5</v>
          </cell>
          <cell r="G102">
            <v>225.25</v>
          </cell>
        </row>
        <row r="103">
          <cell r="A103" t="str">
            <v>2.29</v>
          </cell>
          <cell r="B103" t="str">
            <v>PUERTAS DE ALUMINIO Y VIDRIO 80X200cm COLOR NATURAL</v>
          </cell>
          <cell r="D103">
            <v>3</v>
          </cell>
          <cell r="E103" t="str">
            <v>U.</v>
          </cell>
          <cell r="F103">
            <v>250</v>
          </cell>
          <cell r="G103">
            <v>750</v>
          </cell>
        </row>
        <row r="104">
          <cell r="B104" t="str">
            <v>INC. CERRADURAS, REGRESA PUERTAS Y ACCESORIOS</v>
          </cell>
        </row>
        <row r="105">
          <cell r="A105" t="str">
            <v>2.30</v>
          </cell>
          <cell r="B105" t="str">
            <v>PUERTAS DE MADERA  LAUREL 70X200cm LAQUEADA</v>
          </cell>
          <cell r="D105">
            <v>1</v>
          </cell>
          <cell r="E105" t="str">
            <v>U.</v>
          </cell>
          <cell r="F105">
            <v>120</v>
          </cell>
          <cell r="G105">
            <v>120</v>
          </cell>
        </row>
        <row r="106">
          <cell r="B106" t="str">
            <v>INC. JAMBAS, BATIENTES,  Y ACCESORIOS</v>
          </cell>
        </row>
        <row r="107">
          <cell r="A107" t="str">
            <v>2.31</v>
          </cell>
          <cell r="B107" t="str">
            <v>VENTANAS DE ALUMINIO Y VIDRIO  COLOR NATURAL</v>
          </cell>
          <cell r="D107">
            <v>14</v>
          </cell>
          <cell r="E107" t="str">
            <v>m2</v>
          </cell>
          <cell r="F107">
            <v>75</v>
          </cell>
          <cell r="G107">
            <v>1050</v>
          </cell>
        </row>
        <row r="108">
          <cell r="B108" t="str">
            <v>INC.  ACCESORIOS, MALLAS ANTIMOSQUITO</v>
          </cell>
        </row>
        <row r="109">
          <cell r="A109" t="str">
            <v>2.32</v>
          </cell>
          <cell r="B109" t="str">
            <v>SUM E INST. DE PIEZAS SANITARIAS (INODORO)</v>
          </cell>
          <cell r="D109">
            <v>1</v>
          </cell>
          <cell r="E109" t="str">
            <v>U.</v>
          </cell>
          <cell r="F109">
            <v>150</v>
          </cell>
          <cell r="G109">
            <v>150</v>
          </cell>
        </row>
        <row r="110">
          <cell r="A110" t="str">
            <v>2.33</v>
          </cell>
          <cell r="B110" t="str">
            <v>SUM E INST. DE PIEZAS SANITARIAS (LAVAMANOS)</v>
          </cell>
          <cell r="D110">
            <v>1</v>
          </cell>
          <cell r="E110" t="str">
            <v>U.</v>
          </cell>
          <cell r="F110">
            <v>120</v>
          </cell>
          <cell r="G110">
            <v>120</v>
          </cell>
        </row>
        <row r="111">
          <cell r="A111" t="str">
            <v>2.34</v>
          </cell>
          <cell r="B111" t="str">
            <v>ESCALERA METALICA:  CONFORMADA POR L40X40X3mm, PL 2mm</v>
          </cell>
          <cell r="D111">
            <v>1</v>
          </cell>
          <cell r="E111" t="str">
            <v>Gbl.</v>
          </cell>
          <cell r="F111">
            <v>750</v>
          </cell>
          <cell r="G111">
            <v>750</v>
          </cell>
        </row>
        <row r="112">
          <cell r="B112" t="str">
            <v>TUB. Ø=1.0",  Ø=4.0" e=3mm</v>
          </cell>
        </row>
        <row r="113">
          <cell r="F113" t="str">
            <v>SUBTOTAL 2B  =</v>
          </cell>
          <cell r="G113">
            <v>4485.1000000000004</v>
          </cell>
        </row>
        <row r="114">
          <cell r="A114">
            <v>3</v>
          </cell>
          <cell r="B114" t="str">
            <v>PAVIMENTO RIGIDO DE H. A. E=20cm f´c=350Kg/cm²</v>
          </cell>
        </row>
        <row r="115">
          <cell r="A115" t="str">
            <v>3.1</v>
          </cell>
          <cell r="B115" t="str">
            <v>REPLANTEO Y TRAZADO</v>
          </cell>
          <cell r="D115">
            <v>361</v>
          </cell>
          <cell r="E115" t="str">
            <v>m2</v>
          </cell>
          <cell r="F115">
            <v>1.2</v>
          </cell>
          <cell r="G115">
            <v>433.2</v>
          </cell>
        </row>
        <row r="116">
          <cell r="A116" t="str">
            <v>3.2</v>
          </cell>
          <cell r="B116" t="str">
            <v>MOVIMIENTO DE TIERRA</v>
          </cell>
          <cell r="D116">
            <v>60</v>
          </cell>
          <cell r="E116" t="str">
            <v>m3</v>
          </cell>
          <cell r="F116">
            <v>3.5</v>
          </cell>
          <cell r="G116">
            <v>210</v>
          </cell>
        </row>
        <row r="117">
          <cell r="A117" t="str">
            <v>3.3</v>
          </cell>
          <cell r="B117" t="str">
            <v>RELLENO COMPACTADO CON MATERIAL DE PRESTAMO IMP.</v>
          </cell>
          <cell r="D117">
            <v>304</v>
          </cell>
          <cell r="E117" t="str">
            <v>m3</v>
          </cell>
          <cell r="F117">
            <v>8.5</v>
          </cell>
          <cell r="G117">
            <v>2584</v>
          </cell>
        </row>
        <row r="118">
          <cell r="A118" t="str">
            <v>3.4</v>
          </cell>
          <cell r="B118" t="str">
            <v>SUBBASE CLASE I  HUAYCO</v>
          </cell>
          <cell r="D118">
            <v>54</v>
          </cell>
          <cell r="E118" t="str">
            <v>m3</v>
          </cell>
          <cell r="F118">
            <v>19.5</v>
          </cell>
          <cell r="G118">
            <v>1053</v>
          </cell>
        </row>
        <row r="119">
          <cell r="A119" t="str">
            <v>3.5</v>
          </cell>
          <cell r="B119" t="str">
            <v>PAVIMENTO RIGIDO  f´c=350Kg/cm²  e=20,0cm</v>
          </cell>
          <cell r="D119">
            <v>252</v>
          </cell>
          <cell r="E119" t="str">
            <v>m2</v>
          </cell>
          <cell r="F119">
            <v>16.5</v>
          </cell>
          <cell r="G119">
            <v>4158</v>
          </cell>
        </row>
        <row r="120">
          <cell r="B120" t="str">
            <v>INC. JUNTAS DE CONSTRUCCION Y DILATACION</v>
          </cell>
        </row>
        <row r="121">
          <cell r="A121" t="str">
            <v>3.6</v>
          </cell>
          <cell r="B121" t="str">
            <v>CONSTRUCCION DE ACERAS H. S. e=10.0cm f´c=210Kg/cm² b=1.0m</v>
          </cell>
          <cell r="D121">
            <v>38.4</v>
          </cell>
          <cell r="E121" t="str">
            <v>m</v>
          </cell>
          <cell r="F121">
            <v>6.5</v>
          </cell>
          <cell r="G121">
            <v>249.6</v>
          </cell>
        </row>
        <row r="122">
          <cell r="A122" t="str">
            <v>3.7</v>
          </cell>
          <cell r="B122" t="str">
            <v>CONSTRUCCION DE BORDILLOS DE H. S. 20X30cm  f´c=210Kg/cm²</v>
          </cell>
          <cell r="D122">
            <v>47.3</v>
          </cell>
          <cell r="E122" t="str">
            <v>m</v>
          </cell>
          <cell r="F122">
            <v>6</v>
          </cell>
          <cell r="G122">
            <v>283.79999999999995</v>
          </cell>
        </row>
        <row r="123">
          <cell r="A123" t="str">
            <v>3.8</v>
          </cell>
          <cell r="B123" t="str">
            <v>CONST. DE MUROS H. CICLOPEO  REFORZADO  f´c=140Kg/cm²  H=2100mm</v>
          </cell>
          <cell r="D123">
            <v>21.86</v>
          </cell>
          <cell r="E123" t="str">
            <v>m3</v>
          </cell>
          <cell r="F123">
            <v>156</v>
          </cell>
          <cell r="G123">
            <v>3410.16</v>
          </cell>
        </row>
        <row r="124">
          <cell r="B124" t="str">
            <v>Ife=0.83qq/m3  IE=7.0m²/m³  Fy=4200Kg/cm²</v>
          </cell>
        </row>
        <row r="125">
          <cell r="A125" t="str">
            <v>3.9</v>
          </cell>
          <cell r="B125" t="str">
            <v>CONST. DE COLUMNAS H. CICLOPEO  REFORZADO  f´c=140Kg/cm²  H=2100mm</v>
          </cell>
          <cell r="D125">
            <v>2.85</v>
          </cell>
          <cell r="E125" t="str">
            <v>m3</v>
          </cell>
          <cell r="F125">
            <v>185</v>
          </cell>
          <cell r="G125">
            <v>527.25</v>
          </cell>
        </row>
        <row r="126">
          <cell r="B126" t="str">
            <v>Ife=4.52qq/m3  IE=7.0m²/m³  Fy=4200Kg/cm²</v>
          </cell>
        </row>
        <row r="127">
          <cell r="A127" t="str">
            <v>3.10</v>
          </cell>
          <cell r="B127" t="str">
            <v>SUMINISTRO E INST. DE TUBERIA PERFORADA Ø=6" PVC  0.63 MPA</v>
          </cell>
          <cell r="D127">
            <v>30.8</v>
          </cell>
          <cell r="E127" t="str">
            <v>m3</v>
          </cell>
          <cell r="F127">
            <v>22.79</v>
          </cell>
          <cell r="G127">
            <v>701.93200000000002</v>
          </cell>
        </row>
        <row r="128">
          <cell r="B128" t="str">
            <v>REVESTIDA DE GEOTEXTIL NO TEJIDO 1600</v>
          </cell>
        </row>
        <row r="129">
          <cell r="A129" t="str">
            <v>3.11</v>
          </cell>
          <cell r="B129" t="str">
            <v>REVESTIMIENTO DE GEOTEXTIL NO TEJIDO 1600 PARA DREN HORIZONTAL</v>
          </cell>
          <cell r="D129">
            <v>54</v>
          </cell>
          <cell r="E129" t="str">
            <v>m2</v>
          </cell>
          <cell r="F129">
            <v>1.95</v>
          </cell>
          <cell r="G129">
            <v>105.3</v>
          </cell>
        </row>
        <row r="130">
          <cell r="A130" t="str">
            <v>3.12</v>
          </cell>
          <cell r="B130" t="str">
            <v>PIEDRA 1" S/FINOS PARA FILTRO</v>
          </cell>
          <cell r="D130">
            <v>16.600000000000001</v>
          </cell>
          <cell r="E130" t="str">
            <v>m2</v>
          </cell>
          <cell r="F130">
            <v>17.29</v>
          </cell>
          <cell r="G130">
            <v>287.01400000000001</v>
          </cell>
        </row>
        <row r="131">
          <cell r="F131" t="str">
            <v>SUBTOTAL 3 =</v>
          </cell>
          <cell r="G131">
            <v>14003.255999999999</v>
          </cell>
        </row>
        <row r="132">
          <cell r="A132" t="str">
            <v>4.-</v>
          </cell>
          <cell r="B132" t="str">
            <v>COMPLEMENTARIOS</v>
          </cell>
        </row>
        <row r="133">
          <cell r="A133" t="str">
            <v>4.1</v>
          </cell>
          <cell r="B133" t="str">
            <v>DEMOLICION Y DESALOJO DE BORDILLOS</v>
          </cell>
          <cell r="D133">
            <v>120</v>
          </cell>
          <cell r="E133" t="str">
            <v>m</v>
          </cell>
          <cell r="F133">
            <v>10.000000000000002</v>
          </cell>
          <cell r="G133">
            <v>1200.0000000000002</v>
          </cell>
        </row>
        <row r="134">
          <cell r="A134" t="str">
            <v>4.2</v>
          </cell>
          <cell r="B134" t="str">
            <v>EMOLICION Y DESALOJO DE ACERAS</v>
          </cell>
          <cell r="D134">
            <v>121</v>
          </cell>
          <cell r="E134" t="str">
            <v>m2</v>
          </cell>
          <cell r="F134">
            <v>9</v>
          </cell>
          <cell r="G134">
            <v>1089</v>
          </cell>
        </row>
        <row r="135">
          <cell r="A135" t="str">
            <v>4.3</v>
          </cell>
          <cell r="B135" t="str">
            <v>DEMOLICION Y DESALOJO DE PAREDES</v>
          </cell>
          <cell r="D135">
            <v>109</v>
          </cell>
          <cell r="E135" t="str">
            <v>m2</v>
          </cell>
          <cell r="F135">
            <v>3.5</v>
          </cell>
          <cell r="G135">
            <v>381.5</v>
          </cell>
        </row>
        <row r="136">
          <cell r="A136" t="str">
            <v>4.4</v>
          </cell>
          <cell r="B136" t="str">
            <v>TUBERIA PVC Ø=6" AA. SS.</v>
          </cell>
          <cell r="D136">
            <v>25</v>
          </cell>
          <cell r="E136" t="str">
            <v>m</v>
          </cell>
          <cell r="F136">
            <v>35</v>
          </cell>
          <cell r="G136">
            <v>875</v>
          </cell>
        </row>
        <row r="137">
          <cell r="A137" t="str">
            <v>4.5</v>
          </cell>
          <cell r="B137" t="str">
            <v>INSTALACION POZO SEPTICO PARA 8 PERSONAS</v>
          </cell>
          <cell r="D137">
            <v>1</v>
          </cell>
          <cell r="E137" t="str">
            <v>U.</v>
          </cell>
          <cell r="F137">
            <v>75</v>
          </cell>
          <cell r="G137">
            <v>75</v>
          </cell>
        </row>
        <row r="138">
          <cell r="A138" t="str">
            <v>4.6</v>
          </cell>
          <cell r="B138" t="str">
            <v>CAJAS DE REVISISON 60 X 60cm</v>
          </cell>
          <cell r="D138">
            <v>6</v>
          </cell>
          <cell r="E138" t="str">
            <v>U.</v>
          </cell>
          <cell r="F138">
            <v>155</v>
          </cell>
          <cell r="G138">
            <v>930</v>
          </cell>
        </row>
        <row r="139">
          <cell r="A139" t="str">
            <v>4.7</v>
          </cell>
          <cell r="B139" t="str">
            <v>LIMPIEZA GENERAL, TRANSPORTE DE DE EQUIPOS Y MATERIALES</v>
          </cell>
          <cell r="D139">
            <v>1</v>
          </cell>
          <cell r="E139" t="str">
            <v>Gbl.</v>
          </cell>
          <cell r="F139">
            <v>1405.1544950800003</v>
          </cell>
          <cell r="G139">
            <v>1405.1544950800003</v>
          </cell>
        </row>
        <row r="140">
          <cell r="F140" t="str">
            <v>SUBTOTAL 4 =</v>
          </cell>
          <cell r="G140">
            <v>5955.6544950799998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a 2$"/>
      <sheetName val="Acta 2$ Adic"/>
      <sheetName val="Acta 3"/>
      <sheetName val="Acta 4"/>
      <sheetName val="Import"/>
      <sheetName val="Resumen"/>
      <sheetName val="RQM"/>
      <sheetName val="RQM Import"/>
      <sheetName val="Rol1"/>
      <sheetName val="Hoja1"/>
      <sheetName val="Hoja1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TUBERIA"/>
      <sheetName val="CAUDAL-2000"/>
      <sheetName val="CAUDAL-2010"/>
      <sheetName val="CAUDAL-2020"/>
      <sheetName val="CAUDAL-2030"/>
      <sheetName val="CAP-2000-2025"/>
      <sheetName val="tub paralela"/>
      <sheetName val="volumenes"/>
      <sheetName val="GRAF-2000"/>
    </sheetNames>
    <sheetDataSet>
      <sheetData sheetId="0" refreshError="1"/>
      <sheetData sheetId="1" refreshError="1">
        <row r="9">
          <cell r="C9" t="str">
            <v>CLO</v>
          </cell>
          <cell r="Q9" t="str">
            <v>CSP</v>
          </cell>
          <cell r="S9" t="str">
            <v>CSL</v>
          </cell>
        </row>
        <row r="10">
          <cell r="B10" t="str">
            <v>POZO</v>
          </cell>
          <cell r="C10" t="str">
            <v>TRAMO</v>
          </cell>
          <cell r="D10" t="str">
            <v>LONGITUD</v>
          </cell>
          <cell r="E10" t="str">
            <v>Progresivas</v>
          </cell>
          <cell r="F10" t="str">
            <v>Cota del tereno</v>
          </cell>
          <cell r="G10" t="str">
            <v>Cota de entrada (I.L)</v>
          </cell>
          <cell r="H10" t="str">
            <v>Cota de salida (I.L)</v>
          </cell>
          <cell r="J10" t="str">
            <v xml:space="preserve">DIAMETRO </v>
          </cell>
          <cell r="K10" t="str">
            <v>Altura del canal</v>
          </cell>
          <cell r="L10" t="str">
            <v>PENDIENTE</v>
          </cell>
          <cell r="M10" t="str">
            <v>Rugosidad</v>
          </cell>
          <cell r="N10" t="str">
            <v>d/D o altura del canal</v>
          </cell>
          <cell r="O10" t="str">
            <v>Area mojada de tuberia</v>
          </cell>
          <cell r="P10" t="str">
            <v>Radio hidraulico de tuberia</v>
          </cell>
          <cell r="Q10" t="str">
            <v>CAPCIDAD d/D =0.9 (1)</v>
          </cell>
          <cell r="R10" t="str">
            <v>Area de tuderia</v>
          </cell>
          <cell r="S10" t="str">
            <v>Capacidad (seccion llena)</v>
          </cell>
        </row>
        <row r="11">
          <cell r="D11" t="str">
            <v>m</v>
          </cell>
          <cell r="E11" t="str">
            <v>m</v>
          </cell>
          <cell r="F11" t="str">
            <v>m.s.n.m</v>
          </cell>
          <cell r="G11" t="str">
            <v>m.s.n.m</v>
          </cell>
          <cell r="H11" t="str">
            <v>m.s.n.m</v>
          </cell>
          <cell r="J11" t="str">
            <v>mm</v>
          </cell>
          <cell r="K11" t="str">
            <v>mm</v>
          </cell>
          <cell r="L11" t="str">
            <v>%</v>
          </cell>
          <cell r="M11">
            <v>1.4999999999999999E-2</v>
          </cell>
          <cell r="N11">
            <v>0.9</v>
          </cell>
          <cell r="O11" t="str">
            <v>m2</v>
          </cell>
          <cell r="P11" t="str">
            <v>m</v>
          </cell>
          <cell r="Q11" t="str">
            <v>l/s</v>
          </cell>
          <cell r="R11" t="str">
            <v>m2</v>
          </cell>
          <cell r="S11" t="str">
            <v>l/s</v>
          </cell>
        </row>
        <row r="12">
          <cell r="B12">
            <v>1</v>
          </cell>
          <cell r="C12">
            <v>2</v>
          </cell>
          <cell r="D12">
            <v>3</v>
          </cell>
          <cell r="E12">
            <v>4</v>
          </cell>
          <cell r="F12">
            <v>5</v>
          </cell>
          <cell r="G12">
            <v>6</v>
          </cell>
          <cell r="H12">
            <v>7</v>
          </cell>
          <cell r="I12">
            <v>8</v>
          </cell>
          <cell r="J12">
            <v>9</v>
          </cell>
          <cell r="K12">
            <v>10</v>
          </cell>
          <cell r="L12">
            <v>11</v>
          </cell>
          <cell r="M12">
            <v>12</v>
          </cell>
          <cell r="N12">
            <v>13</v>
          </cell>
          <cell r="O12">
            <v>14</v>
          </cell>
          <cell r="P12">
            <v>15</v>
          </cell>
          <cell r="Q12">
            <v>16</v>
          </cell>
          <cell r="R12">
            <v>17</v>
          </cell>
          <cell r="S12">
            <v>18</v>
          </cell>
        </row>
        <row r="13">
          <cell r="B13" t="str">
            <v>P14200</v>
          </cell>
          <cell r="C13" t="str">
            <v>14200-14200A</v>
          </cell>
          <cell r="D13">
            <v>68</v>
          </cell>
          <cell r="E13">
            <v>68</v>
          </cell>
          <cell r="F13">
            <v>4.0199999999999996</v>
          </cell>
          <cell r="G13">
            <v>1.78</v>
          </cell>
          <cell r="H13">
            <v>1.55</v>
          </cell>
          <cell r="J13">
            <v>305</v>
          </cell>
          <cell r="L13">
            <v>2.1000000000000001E-2</v>
          </cell>
          <cell r="M13">
            <v>1.4999999999999999E-2</v>
          </cell>
          <cell r="N13">
            <v>0.9</v>
          </cell>
          <cell r="O13">
            <v>6.9303624999999994E-2</v>
          </cell>
          <cell r="P13">
            <v>9.0889999999999999E-2</v>
          </cell>
          <cell r="Q13">
            <v>135.34796862641753</v>
          </cell>
          <cell r="R13">
            <v>7.3024624999999996E-2</v>
          </cell>
          <cell r="S13">
            <v>126.85695688685503</v>
          </cell>
        </row>
        <row r="14">
          <cell r="B14" t="str">
            <v>P14200A</v>
          </cell>
          <cell r="C14" t="str">
            <v>14200A-14200B</v>
          </cell>
          <cell r="D14">
            <v>59</v>
          </cell>
          <cell r="E14">
            <v>127</v>
          </cell>
          <cell r="F14">
            <v>4.03</v>
          </cell>
          <cell r="G14">
            <v>1.55</v>
          </cell>
          <cell r="H14">
            <v>1.4</v>
          </cell>
          <cell r="I14" t="str">
            <v>OK</v>
          </cell>
          <cell r="J14">
            <v>305</v>
          </cell>
          <cell r="L14">
            <v>2.1000000000000001E-2</v>
          </cell>
          <cell r="M14">
            <v>1.4999999999999999E-2</v>
          </cell>
          <cell r="N14">
            <v>0.9</v>
          </cell>
          <cell r="O14">
            <v>6.9303624999999994E-2</v>
          </cell>
          <cell r="P14">
            <v>9.0889999999999999E-2</v>
          </cell>
          <cell r="Q14">
            <v>135.34796862641753</v>
          </cell>
          <cell r="R14">
            <v>7.3024624999999996E-2</v>
          </cell>
          <cell r="S14">
            <v>126.85695688685503</v>
          </cell>
        </row>
        <row r="15">
          <cell r="B15" t="str">
            <v>P14200B</v>
          </cell>
          <cell r="C15" t="str">
            <v>14200B-14200C</v>
          </cell>
          <cell r="D15">
            <v>31</v>
          </cell>
          <cell r="E15">
            <v>158</v>
          </cell>
          <cell r="F15">
            <v>4.37</v>
          </cell>
          <cell r="G15">
            <v>1.4</v>
          </cell>
          <cell r="H15">
            <v>1.32</v>
          </cell>
          <cell r="I15" t="str">
            <v>OK</v>
          </cell>
          <cell r="J15">
            <v>305</v>
          </cell>
          <cell r="L15">
            <v>2.1000000000000001E-2</v>
          </cell>
          <cell r="M15">
            <v>1.4999999999999999E-2</v>
          </cell>
          <cell r="N15">
            <v>0.9</v>
          </cell>
          <cell r="O15">
            <v>6.9303624999999994E-2</v>
          </cell>
          <cell r="P15">
            <v>9.0889999999999999E-2</v>
          </cell>
          <cell r="Q15">
            <v>135.34796862641753</v>
          </cell>
          <cell r="R15">
            <v>7.3024624999999996E-2</v>
          </cell>
          <cell r="S15">
            <v>126.85695688685503</v>
          </cell>
        </row>
        <row r="16">
          <cell r="B16" t="str">
            <v>P14200C</v>
          </cell>
          <cell r="C16" t="str">
            <v>14200C-14200D</v>
          </cell>
          <cell r="D16">
            <v>57</v>
          </cell>
          <cell r="E16">
            <v>215</v>
          </cell>
          <cell r="F16">
            <v>3.98</v>
          </cell>
          <cell r="G16">
            <v>1.32</v>
          </cell>
          <cell r="H16">
            <v>1.21</v>
          </cell>
          <cell r="I16" t="str">
            <v>OK</v>
          </cell>
          <cell r="J16">
            <v>305</v>
          </cell>
          <cell r="L16">
            <v>2.1000000000000001E-2</v>
          </cell>
          <cell r="M16">
            <v>1.4999999999999999E-2</v>
          </cell>
          <cell r="N16">
            <v>0.9</v>
          </cell>
          <cell r="O16">
            <v>6.9303624999999994E-2</v>
          </cell>
          <cell r="P16">
            <v>9.0889999999999999E-2</v>
          </cell>
          <cell r="Q16">
            <v>135.34796862641753</v>
          </cell>
          <cell r="R16">
            <v>7.3024624999999996E-2</v>
          </cell>
          <cell r="S16">
            <v>126.85695688685503</v>
          </cell>
        </row>
        <row r="17">
          <cell r="B17" t="str">
            <v>P14200D</v>
          </cell>
          <cell r="C17" t="str">
            <v>14200D-14200E</v>
          </cell>
          <cell r="D17">
            <v>28</v>
          </cell>
          <cell r="E17">
            <v>243</v>
          </cell>
          <cell r="G17">
            <v>1.21</v>
          </cell>
          <cell r="H17">
            <v>1.1299999999999999</v>
          </cell>
          <cell r="I17" t="str">
            <v>OK</v>
          </cell>
          <cell r="J17">
            <v>305</v>
          </cell>
          <cell r="L17">
            <v>2.1000000000000001E-2</v>
          </cell>
          <cell r="M17">
            <v>1.4999999999999999E-2</v>
          </cell>
          <cell r="N17">
            <v>0.9</v>
          </cell>
          <cell r="O17">
            <v>6.9303624999999994E-2</v>
          </cell>
          <cell r="P17">
            <v>9.0889999999999999E-2</v>
          </cell>
          <cell r="Q17">
            <v>135.34796862641753</v>
          </cell>
          <cell r="R17">
            <v>7.3024624999999996E-2</v>
          </cell>
          <cell r="S17">
            <v>126.85695688685503</v>
          </cell>
        </row>
        <row r="18">
          <cell r="B18" t="str">
            <v>P14200E</v>
          </cell>
          <cell r="C18" t="str">
            <v>14200D-14201</v>
          </cell>
          <cell r="D18">
            <v>55</v>
          </cell>
          <cell r="E18">
            <v>298</v>
          </cell>
          <cell r="G18">
            <v>1.1299999999999999</v>
          </cell>
          <cell r="H18">
            <v>1.02</v>
          </cell>
          <cell r="I18" t="str">
            <v>OK</v>
          </cell>
          <cell r="J18">
            <v>305</v>
          </cell>
          <cell r="L18">
            <v>2.1000000000000001E-2</v>
          </cell>
          <cell r="M18">
            <v>1.4999999999999999E-2</v>
          </cell>
          <cell r="N18">
            <v>0.9</v>
          </cell>
          <cell r="O18">
            <v>6.9303624999999994E-2</v>
          </cell>
          <cell r="P18">
            <v>9.0889999999999999E-2</v>
          </cell>
          <cell r="Q18">
            <v>135.34796862641753</v>
          </cell>
          <cell r="R18">
            <v>7.3024624999999996E-2</v>
          </cell>
          <cell r="S18">
            <v>126.85695688685503</v>
          </cell>
        </row>
        <row r="19">
          <cell r="B19" t="str">
            <v>P14201</v>
          </cell>
          <cell r="C19" t="str">
            <v>14201-14202</v>
          </cell>
          <cell r="D19">
            <v>68</v>
          </cell>
          <cell r="E19">
            <v>366</v>
          </cell>
          <cell r="G19">
            <v>1.02</v>
          </cell>
          <cell r="H19">
            <v>0.8</v>
          </cell>
          <cell r="I19" t="str">
            <v>OK</v>
          </cell>
          <cell r="J19">
            <v>305</v>
          </cell>
          <cell r="L19">
            <v>2.1000000000000001E-2</v>
          </cell>
          <cell r="M19">
            <v>1.4999999999999999E-2</v>
          </cell>
          <cell r="N19">
            <v>0.9</v>
          </cell>
          <cell r="O19">
            <v>6.9303624999999994E-2</v>
          </cell>
          <cell r="P19">
            <v>9.0889999999999999E-2</v>
          </cell>
          <cell r="Q19">
            <v>135.34796862641753</v>
          </cell>
          <cell r="R19">
            <v>7.3024624999999996E-2</v>
          </cell>
          <cell r="S19">
            <v>126.85695688685503</v>
          </cell>
        </row>
        <row r="20">
          <cell r="B20" t="str">
            <v>P14202</v>
          </cell>
          <cell r="C20" t="str">
            <v>14202-14202A</v>
          </cell>
          <cell r="D20">
            <v>70</v>
          </cell>
          <cell r="E20">
            <v>436</v>
          </cell>
          <cell r="F20">
            <v>4.17</v>
          </cell>
          <cell r="G20">
            <v>0.8</v>
          </cell>
          <cell r="H20">
            <v>0.63</v>
          </cell>
          <cell r="I20" t="str">
            <v>OK</v>
          </cell>
          <cell r="J20">
            <v>305</v>
          </cell>
          <cell r="L20">
            <v>2.4285714285714292E-3</v>
          </cell>
          <cell r="M20">
            <v>1.0999999999999999E-2</v>
          </cell>
          <cell r="N20">
            <v>0.9</v>
          </cell>
          <cell r="O20">
            <v>6.9303624999999994E-2</v>
          </cell>
          <cell r="P20">
            <v>9.0889999999999999E-2</v>
          </cell>
          <cell r="Q20">
            <v>62.764794213910641</v>
          </cell>
          <cell r="R20">
            <v>7.3024624999999996E-2</v>
          </cell>
          <cell r="S20">
            <v>58.827264822741647</v>
          </cell>
        </row>
        <row r="21">
          <cell r="B21" t="str">
            <v>P14202A</v>
          </cell>
          <cell r="C21" t="str">
            <v>14200A-14203</v>
          </cell>
          <cell r="D21">
            <v>74</v>
          </cell>
          <cell r="E21">
            <v>510</v>
          </cell>
          <cell r="G21">
            <v>0.63</v>
          </cell>
          <cell r="H21">
            <v>0.45</v>
          </cell>
          <cell r="I21" t="str">
            <v>OK</v>
          </cell>
          <cell r="J21">
            <v>305</v>
          </cell>
          <cell r="L21">
            <v>2.4324324324324323E-3</v>
          </cell>
          <cell r="M21">
            <v>1.0999999999999999E-2</v>
          </cell>
          <cell r="N21">
            <v>0.9</v>
          </cell>
          <cell r="O21">
            <v>6.9303624999999994E-2</v>
          </cell>
          <cell r="P21">
            <v>9.0889999999999999E-2</v>
          </cell>
          <cell r="Q21">
            <v>62.814666922784006</v>
          </cell>
          <cell r="R21">
            <v>7.3024624999999996E-2</v>
          </cell>
          <cell r="S21">
            <v>58.874008783095</v>
          </cell>
        </row>
        <row r="22">
          <cell r="B22" t="str">
            <v>P14203</v>
          </cell>
          <cell r="C22" t="str">
            <v>14203-14204</v>
          </cell>
          <cell r="D22">
            <v>118</v>
          </cell>
          <cell r="E22">
            <v>628</v>
          </cell>
          <cell r="G22">
            <v>0.45</v>
          </cell>
          <cell r="H22">
            <v>0.12</v>
          </cell>
          <cell r="I22" t="str">
            <v>OK</v>
          </cell>
          <cell r="J22">
            <v>305</v>
          </cell>
          <cell r="L22">
            <v>2.7966101694915256E-3</v>
          </cell>
          <cell r="M22">
            <v>1.0999999999999999E-2</v>
          </cell>
          <cell r="N22">
            <v>0.9</v>
          </cell>
          <cell r="O22">
            <v>6.9303624999999994E-2</v>
          </cell>
          <cell r="P22">
            <v>9.0889999999999999E-2</v>
          </cell>
          <cell r="Q22">
            <v>67.35295196330145</v>
          </cell>
          <cell r="R22">
            <v>7.3024624999999996E-2</v>
          </cell>
          <cell r="S22">
            <v>63.127585955828501</v>
          </cell>
        </row>
        <row r="24">
          <cell r="B24" t="str">
            <v>PA</v>
          </cell>
          <cell r="C24" t="str">
            <v>A-B</v>
          </cell>
          <cell r="D24">
            <v>84</v>
          </cell>
          <cell r="E24">
            <v>84</v>
          </cell>
          <cell r="G24">
            <v>1.4790000000000001</v>
          </cell>
          <cell r="H24">
            <v>1.2589999999999999</v>
          </cell>
          <cell r="J24">
            <v>355</v>
          </cell>
          <cell r="L24">
            <v>2.6190476190476215E-3</v>
          </cell>
          <cell r="M24">
            <v>1.4999999999999999E-2</v>
          </cell>
          <cell r="N24">
            <v>0.9</v>
          </cell>
          <cell r="O24">
            <v>9.3888625000000003E-2</v>
          </cell>
          <cell r="P24">
            <v>0.10579</v>
          </cell>
          <cell r="Q24">
            <v>71.651149460054427</v>
          </cell>
          <cell r="R24">
            <v>9.8929625000000007E-2</v>
          </cell>
          <cell r="S24">
            <v>67.156137400451769</v>
          </cell>
        </row>
        <row r="25">
          <cell r="B25" t="str">
            <v>PB</v>
          </cell>
          <cell r="C25" t="str">
            <v>B-C</v>
          </cell>
          <cell r="D25">
            <v>53</v>
          </cell>
          <cell r="E25">
            <v>137</v>
          </cell>
          <cell r="G25">
            <v>1.262</v>
          </cell>
          <cell r="H25">
            <v>1.145</v>
          </cell>
          <cell r="I25" t="str">
            <v>ERROR</v>
          </cell>
          <cell r="J25">
            <v>355</v>
          </cell>
          <cell r="L25">
            <v>2.2075471698113206E-3</v>
          </cell>
          <cell r="M25">
            <v>1.4999999999999999E-2</v>
          </cell>
          <cell r="N25">
            <v>0.9</v>
          </cell>
          <cell r="O25">
            <v>9.3888625000000003E-2</v>
          </cell>
          <cell r="P25">
            <v>0.10579</v>
          </cell>
          <cell r="Q25">
            <v>65.781907184638072</v>
          </cell>
          <cell r="R25">
            <v>9.8929625000000007E-2</v>
          </cell>
          <cell r="S25">
            <v>61.655100171395972</v>
          </cell>
        </row>
        <row r="26">
          <cell r="B26" t="str">
            <v>PC</v>
          </cell>
          <cell r="C26" t="str">
            <v>C-14204</v>
          </cell>
          <cell r="D26">
            <v>108</v>
          </cell>
          <cell r="E26">
            <v>245</v>
          </cell>
          <cell r="G26">
            <v>1.145</v>
          </cell>
          <cell r="H26">
            <v>0.12</v>
          </cell>
          <cell r="I26" t="str">
            <v>OK</v>
          </cell>
          <cell r="J26">
            <v>355</v>
          </cell>
          <cell r="L26">
            <v>9.4907407407407406E-3</v>
          </cell>
          <cell r="M26">
            <v>1.4999999999999999E-2</v>
          </cell>
          <cell r="N26">
            <v>0.9</v>
          </cell>
          <cell r="O26">
            <v>9.3888625000000003E-2</v>
          </cell>
          <cell r="P26">
            <v>0.10579</v>
          </cell>
          <cell r="Q26">
            <v>136.39596397199978</v>
          </cell>
          <cell r="R26">
            <v>9.8929625000000007E-2</v>
          </cell>
          <cell r="S26">
            <v>127.83920657793907</v>
          </cell>
        </row>
        <row r="27">
          <cell r="B27" t="str">
            <v>P14204</v>
          </cell>
          <cell r="C27" t="str">
            <v>14204-14204A</v>
          </cell>
          <cell r="D27">
            <v>72</v>
          </cell>
          <cell r="E27">
            <v>317</v>
          </cell>
          <cell r="G27">
            <v>0.12</v>
          </cell>
          <cell r="H27">
            <v>-2.6700000000000002E-2</v>
          </cell>
          <cell r="I27" t="str">
            <v>OK</v>
          </cell>
          <cell r="J27">
            <v>355</v>
          </cell>
          <cell r="L27">
            <v>2.0374999999999998E-3</v>
          </cell>
          <cell r="M27">
            <v>1.0999999999999999E-2</v>
          </cell>
          <cell r="N27">
            <v>0.9</v>
          </cell>
          <cell r="O27">
            <v>9.3888625000000003E-2</v>
          </cell>
          <cell r="P27">
            <v>0.10579</v>
          </cell>
          <cell r="Q27">
            <v>86.178483442000527</v>
          </cell>
          <cell r="R27">
            <v>9.8929625000000007E-2</v>
          </cell>
          <cell r="S27">
            <v>80.772103708120326</v>
          </cell>
        </row>
        <row r="29">
          <cell r="B29" t="str">
            <v>P14204A</v>
          </cell>
          <cell r="C29" t="str">
            <v>14204A-14205</v>
          </cell>
          <cell r="D29">
            <v>77</v>
          </cell>
          <cell r="E29">
            <v>394</v>
          </cell>
          <cell r="G29">
            <v>-2.69E-2</v>
          </cell>
          <cell r="H29">
            <v>-0.16</v>
          </cell>
          <cell r="I29" t="str">
            <v>OK</v>
          </cell>
          <cell r="J29">
            <v>406</v>
          </cell>
          <cell r="L29">
            <v>1.7285714285714285E-3</v>
          </cell>
          <cell r="M29">
            <v>1.0999999999999999E-2</v>
          </cell>
          <cell r="N29">
            <v>0.9</v>
          </cell>
          <cell r="O29">
            <v>0.12280282000000001</v>
          </cell>
          <cell r="P29">
            <v>0.120988</v>
          </cell>
          <cell r="Q29">
            <v>113.54138433782722</v>
          </cell>
          <cell r="R29">
            <v>0.12939626000000001</v>
          </cell>
          <cell r="S29">
            <v>106.41840172403056</v>
          </cell>
        </row>
        <row r="30">
          <cell r="B30" t="str">
            <v>P14205</v>
          </cell>
          <cell r="C30" t="str">
            <v>14205-ALB2</v>
          </cell>
          <cell r="D30">
            <v>13</v>
          </cell>
          <cell r="E30">
            <v>407</v>
          </cell>
          <cell r="G30">
            <v>-0.16</v>
          </cell>
          <cell r="H30">
            <v>-0.18</v>
          </cell>
          <cell r="I30" t="str">
            <v>OK</v>
          </cell>
          <cell r="J30">
            <v>406</v>
          </cell>
          <cell r="L30">
            <v>1.5384615384615376E-3</v>
          </cell>
          <cell r="M30">
            <v>1.0999999999999999E-2</v>
          </cell>
          <cell r="N30">
            <v>0.9</v>
          </cell>
          <cell r="O30">
            <v>0.12280282000000001</v>
          </cell>
          <cell r="P30">
            <v>0.120988</v>
          </cell>
          <cell r="Q30">
            <v>107.11587543130712</v>
          </cell>
          <cell r="R30">
            <v>0.12939626000000001</v>
          </cell>
          <cell r="S30">
            <v>100.39599507395079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EGREGACION TECNOLOGICA"/>
      <sheetName val="BASE DE DATOS"/>
      <sheetName val="REFERENCIAL"/>
      <sheetName val="177"/>
      <sheetName val="178"/>
      <sheetName val="179"/>
      <sheetName val="180"/>
      <sheetName val="181"/>
      <sheetName val="182"/>
      <sheetName val="183"/>
      <sheetName val="184"/>
      <sheetName val="185"/>
      <sheetName val="186"/>
      <sheetName val="187"/>
      <sheetName val="188"/>
      <sheetName val="190"/>
      <sheetName val="189"/>
      <sheetName val="191"/>
      <sheetName val="192"/>
      <sheetName val="193"/>
      <sheetName val="194"/>
      <sheetName val="195"/>
      <sheetName val="196"/>
      <sheetName val="197"/>
      <sheetName val="198"/>
      <sheetName val="199"/>
      <sheetName val="200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210"/>
      <sheetName val="211"/>
      <sheetName val="212"/>
      <sheetName val="213"/>
      <sheetName val="214"/>
      <sheetName val="215"/>
      <sheetName val="216"/>
      <sheetName val="217"/>
      <sheetName val="218"/>
    </sheetNames>
    <sheetDataSet>
      <sheetData sheetId="0" refreshError="1"/>
      <sheetData sheetId="1" refreshError="1"/>
      <sheetData sheetId="2">
        <row r="49">
          <cell r="I49">
            <v>-4200.1199999999953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PVP USD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cacion de pernos"/>
      <sheetName val="colocacion de per mol"/>
      <sheetName val="COLOC ANG"/>
      <sheetName val="PICDO DE LOSA"/>
      <sheetName val="MURO DE HORMIGON CICLOPEO (2)"/>
      <sheetName val="ENCOFRADO VIGA"/>
      <sheetName val="ENCOF VIGA 2 usos"/>
      <sheetName val="ACERO VIGA-ZAPATA"/>
      <sheetName val="VACIADO"/>
      <sheetName val="ENCOFRADO DADO 2"/>
      <sheetName val="ENCOFRADO BASE 2 usos"/>
      <sheetName val="ENCOFRADO BASE"/>
      <sheetName val="ENCOFRADO MURO"/>
      <sheetName val="ENC MURO 2 usos (2)"/>
      <sheetName val="ENCOF MURO 2 usos"/>
      <sheetName val="VACIADO DE SELLADO SUPERFICIAL"/>
      <sheetName val="VACIADO MURO"/>
      <sheetName val="VACIADO MURO P.B"/>
      <sheetName val="planilerazo"/>
      <sheetName val="PLANILLA 4"/>
      <sheetName val="PLANILLA 4 (2)"/>
      <sheetName val="Ult. P.U presen a erazo"/>
      <sheetName val="erazo"/>
      <sheetName val="Hoja2"/>
      <sheetName val="MURO FLUORITA"/>
      <sheetName val="COSTOS"/>
      <sheetName val="DEMOLICION DE PAVIMENTO "/>
      <sheetName val="CORTE DE PAVIMENTO"/>
      <sheetName val="EXCAVACION EN TERRNO DURO"/>
      <sheetName val="REPLANTILLO"/>
      <sheetName val="RELLENO COMPACTADO"/>
      <sheetName val="REP. PAV. VACIADO"/>
      <sheetName val="HORMIG DE RAMPA (2)"/>
      <sheetName val="ENCOFRADO RAMPA"/>
      <sheetName val="ACERO RAMPA"/>
      <sheetName val="ENCOFRADO BORDILL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961">
          <cell r="A961" t="str">
            <v>CODIGO</v>
          </cell>
          <cell r="B961" t="str">
            <v>DESCRIPCION</v>
          </cell>
          <cell r="C961" t="str">
            <v>U</v>
          </cell>
          <cell r="D961" t="str">
            <v>C. UNIT.</v>
          </cell>
        </row>
        <row r="962">
          <cell r="A962" t="str">
            <v>EQ18010</v>
          </cell>
          <cell r="B962" t="str">
            <v>Bomba de agua de 2"</v>
          </cell>
          <cell r="C962" t="str">
            <v>c/h</v>
          </cell>
          <cell r="D962">
            <v>1.5</v>
          </cell>
        </row>
        <row r="963">
          <cell r="A963" t="str">
            <v>EQ18020</v>
          </cell>
          <cell r="B963" t="str">
            <v>Bomba de agua de 4"</v>
          </cell>
          <cell r="C963" t="str">
            <v>c/h</v>
          </cell>
        </row>
        <row r="964">
          <cell r="A964" t="str">
            <v>EQ18030</v>
          </cell>
          <cell r="B964" t="str">
            <v>Bomba de agua de 3"</v>
          </cell>
          <cell r="C964" t="str">
            <v>c/h</v>
          </cell>
        </row>
        <row r="965">
          <cell r="A965" t="str">
            <v>EQ18038</v>
          </cell>
          <cell r="B965" t="str">
            <v>Carretillas</v>
          </cell>
          <cell r="C965" t="str">
            <v>c/h</v>
          </cell>
        </row>
        <row r="966">
          <cell r="A966" t="str">
            <v>EQ18039</v>
          </cell>
          <cell r="B966" t="str">
            <v>Cizalla</v>
          </cell>
          <cell r="C966" t="str">
            <v>c/h</v>
          </cell>
          <cell r="D966">
            <v>0.18</v>
          </cell>
        </row>
        <row r="967">
          <cell r="A967" t="str">
            <v>EQ18040</v>
          </cell>
          <cell r="B967" t="str">
            <v>Concretera 1 saco</v>
          </cell>
          <cell r="C967" t="str">
            <v>c/h</v>
          </cell>
          <cell r="D967">
            <v>0.42</v>
          </cell>
        </row>
        <row r="968">
          <cell r="A968" t="str">
            <v>EQ18050</v>
          </cell>
          <cell r="B968" t="str">
            <v>Compactador pesado manual</v>
          </cell>
          <cell r="C968" t="str">
            <v>c/h</v>
          </cell>
          <cell r="D968">
            <v>0.42</v>
          </cell>
        </row>
        <row r="969">
          <cell r="A969" t="str">
            <v>EQ18060</v>
          </cell>
          <cell r="B969" t="str">
            <v>Compactador mediano manual</v>
          </cell>
          <cell r="C969" t="str">
            <v>c/h</v>
          </cell>
          <cell r="D969">
            <v>0.42</v>
          </cell>
        </row>
        <row r="970">
          <cell r="A970" t="str">
            <v>EQ18070</v>
          </cell>
          <cell r="B970" t="str">
            <v>Compactador pequeño manual</v>
          </cell>
          <cell r="C970" t="str">
            <v>c/h</v>
          </cell>
          <cell r="D970">
            <v>0.34</v>
          </cell>
        </row>
        <row r="971">
          <cell r="A971" t="str">
            <v>EQ18071</v>
          </cell>
          <cell r="B971" t="str">
            <v>Cortadora, dobladora</v>
          </cell>
          <cell r="C971" t="str">
            <v>c/h</v>
          </cell>
          <cell r="D971">
            <v>0.38</v>
          </cell>
        </row>
        <row r="972">
          <cell r="A972" t="str">
            <v>EQ18074</v>
          </cell>
          <cell r="B972" t="str">
            <v>Escobas</v>
          </cell>
          <cell r="C972" t="str">
            <v>c/h</v>
          </cell>
        </row>
        <row r="973">
          <cell r="A973" t="str">
            <v>EQ18075</v>
          </cell>
          <cell r="B973" t="str">
            <v>Motosierra</v>
          </cell>
          <cell r="C973" t="str">
            <v>c/h</v>
          </cell>
        </row>
        <row r="974">
          <cell r="A974" t="str">
            <v>EQ18079</v>
          </cell>
          <cell r="B974" t="str">
            <v>Palas de jardinerías</v>
          </cell>
          <cell r="C974" t="str">
            <v>c/h</v>
          </cell>
        </row>
        <row r="975">
          <cell r="A975" t="str">
            <v>EQ18080</v>
          </cell>
          <cell r="B975" t="str">
            <v>Payloder Michigan  75-B  125  HP</v>
          </cell>
          <cell r="C975" t="str">
            <v>c/h</v>
          </cell>
        </row>
        <row r="976">
          <cell r="A976" t="str">
            <v>EQ18090</v>
          </cell>
          <cell r="B976" t="str">
            <v>Payloder caterpillar  130 HP</v>
          </cell>
          <cell r="C976" t="str">
            <v>c/h</v>
          </cell>
        </row>
        <row r="977">
          <cell r="A977" t="str">
            <v>EQ18100</v>
          </cell>
          <cell r="B977" t="str">
            <v>Payloder caterpillar de  170  HP</v>
          </cell>
          <cell r="C977" t="str">
            <v>c/h</v>
          </cell>
        </row>
        <row r="978">
          <cell r="A978" t="str">
            <v>EQ18110</v>
          </cell>
          <cell r="B978" t="str">
            <v>Pulidora de piso</v>
          </cell>
          <cell r="C978" t="str">
            <v>c/h</v>
          </cell>
        </row>
        <row r="979">
          <cell r="A979" t="str">
            <v>EQ18120</v>
          </cell>
          <cell r="B979" t="str">
            <v>Pulida de piso de mármol a plomo</v>
          </cell>
          <cell r="C979" t="str">
            <v>m2</v>
          </cell>
        </row>
        <row r="980">
          <cell r="A980" t="str">
            <v>EQ18121</v>
          </cell>
          <cell r="B980" t="str">
            <v>Retroexcavadora</v>
          </cell>
          <cell r="C980" t="str">
            <v>c/h</v>
          </cell>
          <cell r="D980">
            <v>13.44</v>
          </cell>
        </row>
        <row r="981">
          <cell r="A981" t="str">
            <v>EQ18130</v>
          </cell>
          <cell r="B981" t="str">
            <v>Retroexcavadora  JD  310  (58  HP)</v>
          </cell>
          <cell r="C981" t="str">
            <v>c/h</v>
          </cell>
        </row>
        <row r="982">
          <cell r="A982" t="str">
            <v>EQ18140</v>
          </cell>
          <cell r="B982" t="str">
            <v>Retroexcavadora  JD  690 oruga  (131 HP)</v>
          </cell>
          <cell r="C982" t="str">
            <v>c/h</v>
          </cell>
        </row>
        <row r="983">
          <cell r="A983" t="str">
            <v>EQ18150</v>
          </cell>
          <cell r="B983" t="str">
            <v>Retroexcavadora CAT oruga  (185  HP)</v>
          </cell>
          <cell r="C983" t="str">
            <v>c/h</v>
          </cell>
        </row>
        <row r="984">
          <cell r="A984" t="str">
            <v>EQ18159</v>
          </cell>
          <cell r="B984" t="str">
            <v>Rodillo vibratorio</v>
          </cell>
          <cell r="C984" t="str">
            <v>c/h</v>
          </cell>
          <cell r="D984">
            <v>18.82</v>
          </cell>
        </row>
        <row r="985">
          <cell r="A985" t="str">
            <v>EQ18160</v>
          </cell>
          <cell r="C985" t="str">
            <v>c/h</v>
          </cell>
        </row>
        <row r="986">
          <cell r="A986" t="str">
            <v>EQ18170</v>
          </cell>
          <cell r="B986" t="str">
            <v>Rodillo vibratorio Raygoterec 400-01  (140 HP)</v>
          </cell>
          <cell r="C986" t="str">
            <v>c/h</v>
          </cell>
        </row>
        <row r="987">
          <cell r="A987" t="str">
            <v>EQ18180</v>
          </cell>
          <cell r="B987" t="str">
            <v>Rodillo pata de cabra 210 de 2 tambores</v>
          </cell>
          <cell r="C987" t="str">
            <v>c/d</v>
          </cell>
        </row>
        <row r="988">
          <cell r="A988" t="str">
            <v>EQ18190</v>
          </cell>
          <cell r="B988" t="str">
            <v>Rodillo estático</v>
          </cell>
          <cell r="C988" t="str">
            <v>c/h</v>
          </cell>
        </row>
        <row r="989">
          <cell r="A989" t="str">
            <v>EQ18197</v>
          </cell>
          <cell r="B989" t="str">
            <v>Soldadora</v>
          </cell>
          <cell r="C989" t="str">
            <v>c/h</v>
          </cell>
          <cell r="D989">
            <v>0.56000000000000005</v>
          </cell>
        </row>
        <row r="990">
          <cell r="A990" t="str">
            <v>EQ18200</v>
          </cell>
          <cell r="B990" t="str">
            <v>Bulldozer  110  HP de oruga</v>
          </cell>
          <cell r="C990" t="str">
            <v>c/h</v>
          </cell>
        </row>
        <row r="991">
          <cell r="A991" t="str">
            <v>EQ18210</v>
          </cell>
          <cell r="B991" t="str">
            <v>Bulldozer  145  HP de oruga</v>
          </cell>
          <cell r="C991" t="str">
            <v>c/h</v>
          </cell>
        </row>
        <row r="992">
          <cell r="A992" t="str">
            <v>EQ19000</v>
          </cell>
          <cell r="B992" t="str">
            <v xml:space="preserve">Tractor de oruga </v>
          </cell>
          <cell r="C992" t="str">
            <v>c/h</v>
          </cell>
          <cell r="D992">
            <v>16</v>
          </cell>
        </row>
        <row r="993">
          <cell r="A993" t="str">
            <v>EQ18220</v>
          </cell>
          <cell r="B993" t="str">
            <v>Tractor de oruga  Caterpillar  300  HP</v>
          </cell>
          <cell r="C993" t="str">
            <v>c/h</v>
          </cell>
        </row>
        <row r="994">
          <cell r="A994" t="str">
            <v>EQ18230</v>
          </cell>
          <cell r="B994" t="str">
            <v>Tractor de oruga  Caterpillar  200  HP</v>
          </cell>
          <cell r="C994" t="str">
            <v>c/h</v>
          </cell>
        </row>
        <row r="995">
          <cell r="A995" t="str">
            <v>EQ18240</v>
          </cell>
          <cell r="B995" t="str">
            <v>Tractor de oruga Komatsu  155  HP</v>
          </cell>
          <cell r="C995" t="str">
            <v>c/h</v>
          </cell>
        </row>
        <row r="996">
          <cell r="A996" t="str">
            <v>EQ18250</v>
          </cell>
          <cell r="B996" t="str">
            <v>Tractor de oruga Komatsu   220  HP</v>
          </cell>
          <cell r="C996" t="str">
            <v>c/h</v>
          </cell>
        </row>
        <row r="997">
          <cell r="A997" t="str">
            <v>EQ18260</v>
          </cell>
          <cell r="B997" t="str">
            <v>Tanquero de 2000galones con bomba</v>
          </cell>
          <cell r="C997" t="str">
            <v>c/h</v>
          </cell>
          <cell r="D997">
            <v>12</v>
          </cell>
        </row>
        <row r="998">
          <cell r="A998" t="str">
            <v>EQ18261</v>
          </cell>
          <cell r="B998" t="str">
            <v>Teodlito</v>
          </cell>
          <cell r="C998" t="str">
            <v>c/h</v>
          </cell>
          <cell r="D998">
            <v>0.75</v>
          </cell>
        </row>
        <row r="999">
          <cell r="A999" t="str">
            <v>EQ18270</v>
          </cell>
          <cell r="B999" t="str">
            <v>Volqueta  9 m3</v>
          </cell>
          <cell r="C999" t="str">
            <v>c/h</v>
          </cell>
          <cell r="D999">
            <v>6</v>
          </cell>
        </row>
        <row r="1000">
          <cell r="A1000" t="str">
            <v>EQ18279</v>
          </cell>
          <cell r="B1000" t="str">
            <v>Motoniveladora</v>
          </cell>
          <cell r="C1000" t="str">
            <v>c/h</v>
          </cell>
          <cell r="D1000">
            <v>21.51</v>
          </cell>
        </row>
        <row r="1001">
          <cell r="A1001" t="str">
            <v>EQ18280</v>
          </cell>
          <cell r="B1001" t="str">
            <v>Motoniveladora de 125  HP</v>
          </cell>
          <cell r="C1001" t="str">
            <v>c/h</v>
          </cell>
        </row>
        <row r="1002">
          <cell r="A1002" t="str">
            <v>EQ18290</v>
          </cell>
          <cell r="B1002" t="str">
            <v>Mototrailla de 225  HP</v>
          </cell>
          <cell r="C1002" t="str">
            <v>c/h</v>
          </cell>
        </row>
        <row r="1003">
          <cell r="A1003" t="str">
            <v>EQ18300</v>
          </cell>
          <cell r="B1003" t="str">
            <v>Vibrador</v>
          </cell>
          <cell r="C1003" t="str">
            <v>c/h</v>
          </cell>
          <cell r="D1003">
            <v>0.42</v>
          </cell>
        </row>
        <row r="1004">
          <cell r="A1004" t="str">
            <v>EQ18310</v>
          </cell>
          <cell r="B1004" t="str">
            <v>Winche</v>
          </cell>
          <cell r="C1004" t="str">
            <v>c/h</v>
          </cell>
        </row>
        <row r="1005">
          <cell r="A1005" t="str">
            <v>EQ18320</v>
          </cell>
          <cell r="B1005" t="str">
            <v>Gasolina extra</v>
          </cell>
          <cell r="C1005" t="str">
            <v>gl</v>
          </cell>
          <cell r="D1005">
            <v>0.8</v>
          </cell>
        </row>
        <row r="1006">
          <cell r="A1006" t="str">
            <v>EQ18330</v>
          </cell>
          <cell r="B1006" t="str">
            <v>Tractor de oruga Komatsu  320  HP</v>
          </cell>
          <cell r="C1006" t="str">
            <v>c/h</v>
          </cell>
        </row>
        <row r="1007">
          <cell r="A1007" t="str">
            <v>EQ18331</v>
          </cell>
          <cell r="B1007" t="str">
            <v>Compresor  hidroneumático</v>
          </cell>
          <cell r="C1007" t="str">
            <v>c/h</v>
          </cell>
          <cell r="D1007">
            <v>2.5</v>
          </cell>
        </row>
        <row r="1008">
          <cell r="A1008" t="str">
            <v>EQ18340</v>
          </cell>
          <cell r="B1008" t="str">
            <v>Grúa pequeña  20 tn</v>
          </cell>
          <cell r="C1008" t="str">
            <v>c/h</v>
          </cell>
          <cell r="D1008">
            <v>10</v>
          </cell>
        </row>
        <row r="1009">
          <cell r="A1009" t="str">
            <v>EQ18350</v>
          </cell>
          <cell r="B1009" t="str">
            <v>Planta eléctrica</v>
          </cell>
          <cell r="C1009" t="str">
            <v>c/d</v>
          </cell>
        </row>
        <row r="1010">
          <cell r="A1010" t="str">
            <v>EQ18370</v>
          </cell>
          <cell r="B1010" t="str">
            <v>Camion distrbuidor (asfalto)</v>
          </cell>
          <cell r="C1010" t="str">
            <v>c/h</v>
          </cell>
        </row>
        <row r="1011">
          <cell r="A1011" t="str">
            <v>EQ18372</v>
          </cell>
          <cell r="B1011" t="str">
            <v>Escoba mecanica autopropulsada</v>
          </cell>
          <cell r="C1011" t="str">
            <v>c/h</v>
          </cell>
        </row>
        <row r="1012">
          <cell r="A1012" t="str">
            <v>EQ18380</v>
          </cell>
          <cell r="B1012" t="str">
            <v>Finisher</v>
          </cell>
          <cell r="C1012" t="str">
            <v>c/h</v>
          </cell>
        </row>
        <row r="1013">
          <cell r="A1013" t="str">
            <v>EQ18390</v>
          </cell>
          <cell r="B1013" t="str">
            <v>Camion imprimador</v>
          </cell>
          <cell r="C1013" t="str">
            <v>c/h</v>
          </cell>
        </row>
        <row r="1016">
          <cell r="A1016" t="str">
            <v xml:space="preserve"> </v>
          </cell>
          <cell r="B1016" t="str">
            <v>TRANSPORTE</v>
          </cell>
          <cell r="C1016" t="str">
            <v xml:space="preserve"> </v>
          </cell>
        </row>
        <row r="1017">
          <cell r="A1017" t="str">
            <v>CODIGO</v>
          </cell>
          <cell r="B1017" t="str">
            <v>DESCRIPCION</v>
          </cell>
          <cell r="C1017" t="str">
            <v>U</v>
          </cell>
          <cell r="D1017" t="str">
            <v>C. UNIT.</v>
          </cell>
        </row>
        <row r="1018">
          <cell r="A1018" t="str">
            <v>TR30010</v>
          </cell>
          <cell r="B1018" t="str">
            <v>Desalojo de material</v>
          </cell>
          <cell r="C1018" t="str">
            <v>M³/K</v>
          </cell>
          <cell r="D1018">
            <v>0.09</v>
          </cell>
        </row>
        <row r="1019">
          <cell r="A1019" t="str">
            <v>TR30011</v>
          </cell>
          <cell r="B1019" t="str">
            <v xml:space="preserve">Desalojo de material </v>
          </cell>
          <cell r="C1019" t="str">
            <v>U</v>
          </cell>
        </row>
        <row r="1020">
          <cell r="A1020" t="str">
            <v>TR30030</v>
          </cell>
          <cell r="B1020" t="str">
            <v>Transporte de adoquines</v>
          </cell>
          <cell r="C1020" t="str">
            <v>M²/K</v>
          </cell>
        </row>
        <row r="1021">
          <cell r="A1021" t="str">
            <v>TR30080</v>
          </cell>
          <cell r="B1021" t="str">
            <v>Transporte de acero refuerzo</v>
          </cell>
          <cell r="C1021" t="str">
            <v>Kg/K</v>
          </cell>
        </row>
        <row r="1022">
          <cell r="A1022" t="str">
            <v>TR30090</v>
          </cell>
          <cell r="B1022" t="str">
            <v>Transporte de arcilla rojiza</v>
          </cell>
          <cell r="C1022" t="str">
            <v>M³/K</v>
          </cell>
        </row>
        <row r="1023">
          <cell r="A1023" t="str">
            <v>TR30120</v>
          </cell>
          <cell r="B1023" t="str">
            <v>Transporte de acero estructural</v>
          </cell>
          <cell r="C1023" t="str">
            <v>Kg/K</v>
          </cell>
        </row>
        <row r="1024">
          <cell r="A1024" t="str">
            <v>TR30130</v>
          </cell>
          <cell r="B1024" t="str">
            <v>Transporte de H.S. F'c=140 kg/cm²</v>
          </cell>
          <cell r="C1024" t="str">
            <v>U</v>
          </cell>
        </row>
        <row r="1025">
          <cell r="A1025" t="str">
            <v>TR30140</v>
          </cell>
          <cell r="B1025" t="str">
            <v>Transporte de material  juegos</v>
          </cell>
          <cell r="C1025" t="str">
            <v>U</v>
          </cell>
        </row>
        <row r="1026">
          <cell r="A1026" t="str">
            <v>TR30150</v>
          </cell>
          <cell r="B1026" t="str">
            <v>Transporte polvo de ladrillo</v>
          </cell>
          <cell r="C1026" t="str">
            <v>M³</v>
          </cell>
        </row>
        <row r="1027">
          <cell r="A1027" t="str">
            <v>TR30160</v>
          </cell>
          <cell r="B1027" t="str">
            <v>Transporte tierra vegetal y arcilla limosa</v>
          </cell>
          <cell r="C1027" t="str">
            <v>M³/K</v>
          </cell>
        </row>
        <row r="1028">
          <cell r="A1028" t="str">
            <v>TR30170</v>
          </cell>
          <cell r="B1028" t="str">
            <v>Transporte de abono animal</v>
          </cell>
          <cell r="C1028" t="str">
            <v>M³/K</v>
          </cell>
        </row>
        <row r="1029">
          <cell r="A1029" t="str">
            <v>TR30171</v>
          </cell>
          <cell r="B1029" t="str">
            <v>Transporte de tierra preparada</v>
          </cell>
          <cell r="C1029" t="str">
            <v>M³/K</v>
          </cell>
        </row>
        <row r="1030">
          <cell r="A1030" t="str">
            <v>TR30172</v>
          </cell>
          <cell r="B1030" t="str">
            <v>Transporte de acacia azul</v>
          </cell>
          <cell r="C1030" t="str">
            <v>U/K</v>
          </cell>
        </row>
        <row r="1031">
          <cell r="A1031" t="str">
            <v>TR30173</v>
          </cell>
          <cell r="B1031" t="str">
            <v>Transporte de almendro</v>
          </cell>
          <cell r="C1031" t="str">
            <v>U/K</v>
          </cell>
        </row>
        <row r="1032">
          <cell r="A1032" t="str">
            <v>TR30174</v>
          </cell>
          <cell r="B1032" t="str">
            <v>Transporte de suche rosa</v>
          </cell>
          <cell r="C1032" t="str">
            <v>U/K</v>
          </cell>
        </row>
        <row r="1033">
          <cell r="A1033" t="str">
            <v>TR30175</v>
          </cell>
          <cell r="B1033" t="str">
            <v>Transporte de sauce llorón</v>
          </cell>
          <cell r="C1033" t="str">
            <v>U/K</v>
          </cell>
        </row>
        <row r="1034">
          <cell r="A1034" t="str">
            <v>TR30176</v>
          </cell>
          <cell r="B1034" t="str">
            <v>Transporte de pechiche</v>
          </cell>
          <cell r="C1034" t="str">
            <v>U/K</v>
          </cell>
        </row>
        <row r="1035">
          <cell r="A1035" t="str">
            <v>TR30177</v>
          </cell>
          <cell r="B1035" t="str">
            <v>Transporte de guachapeli</v>
          </cell>
          <cell r="C1035" t="str">
            <v>U/K</v>
          </cell>
        </row>
        <row r="1036">
          <cell r="A1036" t="str">
            <v>TR30178</v>
          </cell>
          <cell r="B1036" t="str">
            <v>Transporte de palma botella</v>
          </cell>
          <cell r="C1036" t="str">
            <v>U/K</v>
          </cell>
        </row>
        <row r="1037">
          <cell r="A1037" t="str">
            <v>TR30179</v>
          </cell>
          <cell r="B1037" t="str">
            <v>Transporte de flor de verano</v>
          </cell>
          <cell r="C1037" t="str">
            <v>U/K</v>
          </cell>
        </row>
        <row r="1038">
          <cell r="A1038" t="str">
            <v>TR30180</v>
          </cell>
          <cell r="B1038" t="str">
            <v>Transporte de caladium</v>
          </cell>
          <cell r="C1038" t="str">
            <v>U/K</v>
          </cell>
        </row>
        <row r="1039">
          <cell r="A1039" t="str">
            <v>TR30181</v>
          </cell>
          <cell r="B1039" t="str">
            <v>Transporte de schefflera enana</v>
          </cell>
          <cell r="C1039" t="str">
            <v>U/K</v>
          </cell>
        </row>
        <row r="1040">
          <cell r="A1040" t="str">
            <v>TR30182</v>
          </cell>
          <cell r="B1040" t="str">
            <v>Transporte de ixora china o mediana</v>
          </cell>
          <cell r="C1040" t="str">
            <v>U/K</v>
          </cell>
        </row>
        <row r="1041">
          <cell r="A1041" t="str">
            <v>TR30183</v>
          </cell>
          <cell r="B1041" t="str">
            <v>Transporte de camarón rosado</v>
          </cell>
          <cell r="C1041" t="str">
            <v>U/K</v>
          </cell>
        </row>
        <row r="1042">
          <cell r="A1042" t="str">
            <v>TR30184</v>
          </cell>
          <cell r="B1042" t="str">
            <v>Transporte de camarón amarillo</v>
          </cell>
          <cell r="C1042" t="str">
            <v>U/K</v>
          </cell>
        </row>
        <row r="1043">
          <cell r="A1043" t="str">
            <v>TR30185</v>
          </cell>
          <cell r="B1043" t="str">
            <v>Transporte de patita de paloma</v>
          </cell>
          <cell r="C1043" t="str">
            <v>U/K</v>
          </cell>
        </row>
        <row r="1044">
          <cell r="A1044" t="str">
            <v>TR30187</v>
          </cell>
          <cell r="B1044" t="str">
            <v>Transporte de planta</v>
          </cell>
          <cell r="C1044" t="str">
            <v>U/K</v>
          </cell>
        </row>
        <row r="1045">
          <cell r="A1045" t="str">
            <v>TR30186</v>
          </cell>
          <cell r="B1045" t="str">
            <v>Transporte de cesped chino</v>
          </cell>
          <cell r="C1045" t="str">
            <v>M²/K</v>
          </cell>
        </row>
        <row r="1046">
          <cell r="A1046" t="str">
            <v>TR30180</v>
          </cell>
          <cell r="B1046" t="str">
            <v>Transporte de material sanitario</v>
          </cell>
          <cell r="C1046" t="str">
            <v>U/K</v>
          </cell>
        </row>
        <row r="1047">
          <cell r="A1047" t="str">
            <v>TR30190</v>
          </cell>
          <cell r="B1047" t="str">
            <v>Transporte de tubería H.S. ø6"</v>
          </cell>
          <cell r="C1047" t="str">
            <v>M/K</v>
          </cell>
        </row>
        <row r="1048">
          <cell r="A1048" t="str">
            <v>TR30200</v>
          </cell>
          <cell r="B1048" t="str">
            <v>Transporte de tubería  PVC P/E/C</v>
          </cell>
          <cell r="C1048" t="str">
            <v>M</v>
          </cell>
        </row>
        <row r="1049">
          <cell r="A1049" t="str">
            <v>TR30210</v>
          </cell>
          <cell r="B1049" t="str">
            <v>Transporte de tubería  PVC desague</v>
          </cell>
          <cell r="C1049" t="str">
            <v>M/K</v>
          </cell>
        </row>
        <row r="1050">
          <cell r="A1050" t="str">
            <v>TR30211</v>
          </cell>
          <cell r="B1050" t="str">
            <v>Transporte de tubería  PVC 6" AA.LL</v>
          </cell>
          <cell r="C1050" t="str">
            <v>M/K</v>
          </cell>
        </row>
        <row r="1051">
          <cell r="A1051" t="str">
            <v>TR30212</v>
          </cell>
          <cell r="B1051" t="str">
            <v>Transporte de tubería  PVC unión Z D=63mm</v>
          </cell>
          <cell r="C1051" t="str">
            <v>M/K</v>
          </cell>
        </row>
        <row r="1052">
          <cell r="A1052" t="str">
            <v>TR30213</v>
          </cell>
          <cell r="B1052" t="str">
            <v>Transporte de tubería  PVC P/E/C D=40mm</v>
          </cell>
          <cell r="C1052" t="str">
            <v>M/K</v>
          </cell>
        </row>
        <row r="1053">
          <cell r="A1053" t="str">
            <v>TR30214</v>
          </cell>
          <cell r="B1053" t="str">
            <v>Transporte de tubería  PVC 12.5-20-25mm</v>
          </cell>
          <cell r="C1053" t="str">
            <v>M/K</v>
          </cell>
        </row>
        <row r="1054">
          <cell r="A1054" t="str">
            <v>TR30215</v>
          </cell>
          <cell r="B1054" t="str">
            <v>Transporte de material (sist.succión descarga)</v>
          </cell>
          <cell r="C1054" t="str">
            <v>U/K</v>
          </cell>
        </row>
        <row r="1055">
          <cell r="A1055" t="str">
            <v>TR30216</v>
          </cell>
          <cell r="B1055" t="str">
            <v>Transporte de material (Desmontaje Bancas de Horm.)</v>
          </cell>
          <cell r="C1055" t="str">
            <v>U</v>
          </cell>
        </row>
        <row r="1056">
          <cell r="A1056" t="str">
            <v>TR30217</v>
          </cell>
          <cell r="B1056" t="str">
            <v>Transporte de material</v>
          </cell>
          <cell r="C1056" t="str">
            <v>M³</v>
          </cell>
        </row>
        <row r="1057">
          <cell r="A1057" t="str">
            <v>TR30220</v>
          </cell>
          <cell r="B1057" t="str">
            <v>Transporte de poste</v>
          </cell>
          <cell r="C1057" t="str">
            <v>U</v>
          </cell>
        </row>
        <row r="1058">
          <cell r="A1058" t="str">
            <v>TR30230</v>
          </cell>
          <cell r="B1058" t="str">
            <v>Transporte materiales (Arco indor/football)</v>
          </cell>
          <cell r="C1058" t="str">
            <v>U</v>
          </cell>
        </row>
        <row r="1059">
          <cell r="A1059" t="str">
            <v>TR30240</v>
          </cell>
          <cell r="B1059" t="str">
            <v>Transporte materiales (H.estruct. F'c=210 kg/cm²)</v>
          </cell>
          <cell r="C1059" t="str">
            <v>M³</v>
          </cell>
        </row>
        <row r="1060">
          <cell r="A1060" t="str">
            <v>TR30250</v>
          </cell>
          <cell r="B1060" t="str">
            <v>Transporte materiales (H.estruct. F'c=180 kg/cm²)</v>
          </cell>
          <cell r="C1060" t="str">
            <v>M³</v>
          </cell>
        </row>
        <row r="1061">
          <cell r="A1061" t="str">
            <v>TR300259</v>
          </cell>
          <cell r="B1061" t="str">
            <v>Transporte de material (acometida AA,PP 3/4 con montura)</v>
          </cell>
          <cell r="C1061" t="str">
            <v>ML</v>
          </cell>
        </row>
        <row r="1062">
          <cell r="A1062" t="str">
            <v>TR30260</v>
          </cell>
          <cell r="B1062" t="str">
            <v>Transporte materiales (caja de revisión AA.SS AA.LL)</v>
          </cell>
          <cell r="C1062" t="str">
            <v>U</v>
          </cell>
        </row>
        <row r="1063">
          <cell r="A1063" t="str">
            <v>TR30269</v>
          </cell>
          <cell r="B1063" t="str">
            <v>Transporte de materiales y equipo</v>
          </cell>
          <cell r="C1063" t="str">
            <v>Gbl</v>
          </cell>
        </row>
        <row r="1064">
          <cell r="A1064" t="str">
            <v>TR30270</v>
          </cell>
          <cell r="B1064" t="str">
            <v>Transporte materiales (Estructura metálica)</v>
          </cell>
          <cell r="C1064" t="str">
            <v>Kg/K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U2"/>
      <sheetName val="Detalle"/>
      <sheetName val="Materiales"/>
      <sheetName val="Mano"/>
      <sheetName val="Equipos"/>
      <sheetName val="Transporte"/>
      <sheetName val="Presupuesto"/>
      <sheetName val="Presupuesto Desglosado"/>
      <sheetName val="Cronog valorado"/>
      <sheetName val="Salarios"/>
      <sheetName val="Pres. mano de obra"/>
      <sheetName val="Presup. de materiales"/>
    </sheetNames>
    <sheetDataSet>
      <sheetData sheetId="0">
        <row r="1">
          <cell r="B1" t="str">
            <v>Item</v>
          </cell>
        </row>
      </sheetData>
      <sheetData sheetId="1">
        <row r="1">
          <cell r="B1" t="str">
            <v>Item</v>
          </cell>
        </row>
      </sheetData>
      <sheetData sheetId="2">
        <row r="1">
          <cell r="B1" t="str">
            <v>Item</v>
          </cell>
        </row>
        <row r="2">
          <cell r="B2" t="str">
            <v>Código</v>
          </cell>
        </row>
      </sheetData>
      <sheetData sheetId="3">
        <row r="1">
          <cell r="A1" t="str">
            <v>Código</v>
          </cell>
        </row>
      </sheetData>
      <sheetData sheetId="4">
        <row r="1">
          <cell r="A1" t="str">
            <v>Código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U2"/>
      <sheetName val="Detalle"/>
      <sheetName val="Materiales"/>
      <sheetName val="Mano"/>
      <sheetName val="Equipos"/>
      <sheetName val="Transporte"/>
      <sheetName val="Presupuesto"/>
      <sheetName val="Presupuesto Desglosado"/>
      <sheetName val="Cronog valorado"/>
      <sheetName val="Salarios"/>
      <sheetName val="Pres. mano de obra"/>
      <sheetName val="Presup. de materiales"/>
    </sheetNames>
    <sheetDataSet>
      <sheetData sheetId="0"/>
      <sheetData sheetId="1">
        <row r="1">
          <cell r="B1" t="str">
            <v>Item</v>
          </cell>
        </row>
      </sheetData>
      <sheetData sheetId="2">
        <row r="2">
          <cell r="B2" t="str">
            <v>Código</v>
          </cell>
        </row>
      </sheetData>
      <sheetData sheetId="3">
        <row r="1">
          <cell r="A1" t="str">
            <v>Código</v>
          </cell>
        </row>
      </sheetData>
      <sheetData sheetId="4">
        <row r="1">
          <cell r="A1" t="str">
            <v>Código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Materiales"/>
      <sheetName val="Equipos"/>
      <sheetName val="Transporte"/>
      <sheetName val="Mano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Módulo1"/>
      <sheetName val="Módulo2"/>
    </sheetNames>
    <sheetDataSet>
      <sheetData sheetId="0"/>
      <sheetData sheetId="1"/>
      <sheetData sheetId="2"/>
      <sheetData sheetId="3" refreshError="1">
        <row r="1">
          <cell r="A1" t="str">
            <v>CÓDIGO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BANA-3"/>
      <sheetName val="PLANILLA # 3"/>
      <sheetName val="CARATULA1"/>
      <sheetName val="CARATULA2"/>
      <sheetName val="Cuadro general cant"/>
      <sheetName val="TABLA- PORCENTAJE P # 3"/>
      <sheetName val="LLUVIAS (2)"/>
      <sheetName val="LLUVIAS"/>
      <sheetName val="OFICIO"/>
      <sheetName val="OFICIO (2)"/>
      <sheetName val="ANEXO # (1-)"/>
      <sheetName val="Remocion Horm (A)."/>
      <sheetName val="ANEXO #  (2)"/>
      <sheetName val="Remoc. alcanta (A)"/>
      <sheetName val="ANEXO #  (3)"/>
      <sheetName val="Roza a mano (A)"/>
      <sheetName val="ANEXO #  (4)"/>
      <sheetName val="Excv. en suelo (A)"/>
      <sheetName val="EXCAV suelo (D #3)"/>
      <sheetName val="ANEXO #  (5)"/>
      <sheetName val="Mat. prest local (A)"/>
      <sheetName val="ANEXO #  (6)"/>
      <sheetName val="Exc.y relleno para est.(A)"/>
      <sheetName val="Excv. y rellen parest (D # 3)"/>
      <sheetName val="ANEXO #  (7)"/>
      <sheetName val="Excv. para cunetas (A)"/>
      <sheetName val="Excv. para cunetas (D #3)"/>
      <sheetName val="ANEXO #  (8)"/>
      <sheetName val="Acabado O. basica (A)"/>
      <sheetName val="Acabado o. basica (D # 3)"/>
      <sheetName val="ANEXO #  (9)"/>
      <sheetName val="limpieza de derrumbes (A)"/>
      <sheetName val="ANEXO #  (10)"/>
      <sheetName val="Transp. Sub base (A)"/>
      <sheetName val="ANEXO #  (11)"/>
      <sheetName val="Transp. agregados  (A-1)"/>
      <sheetName val="Transp. agregados  (A-2)"/>
      <sheetName val="ANEXO #  (12)"/>
      <sheetName val="Sub base 3 (A)"/>
      <sheetName val="Sub base 3 (D #3)"/>
      <sheetName val="ANEXO #  (13)"/>
      <sheetName val="Base 3 (A) "/>
      <sheetName val="Base 3 (D-1 # 3)"/>
      <sheetName val="Base 3 (D-2 #3)"/>
      <sheetName val="ANEXO #  (14)"/>
      <sheetName val="Asfalto RC 250 (A)"/>
      <sheetName val="Asfalto  RC 250 (D-1 # 3)"/>
      <sheetName val="Asfalto RC 250 (D-2 #3)"/>
      <sheetName val="ANEXO #  (15)"/>
      <sheetName val="Tratamiento sup. bit 2C (A)"/>
      <sheetName val="Tratamiento sup bit 2C (D1 # 3)"/>
      <sheetName val="Tratamiento sup bit 2C (D-2 # 3"/>
      <sheetName val="ANEXO #  (16)"/>
      <sheetName val="Tratamiento sup. bit. E (A)"/>
      <sheetName val="Tratamient sup. bit. E (D1 # 3)"/>
      <sheetName val="Tratamient sup bit E(D2 # 3)"/>
      <sheetName val="ANEXO #  (17)"/>
      <sheetName val="ANEXO #  (18)"/>
      <sheetName val="f´c = 175 muros (A)"/>
      <sheetName val="f´c = 175 muros (D # 3)"/>
      <sheetName val="ANEXO #  (19)"/>
      <sheetName val="Horm. Ciclopeo (A)"/>
      <sheetName val="Horm. Ciclopeo (D # 3)"/>
      <sheetName val="ANEXO #  (20)"/>
      <sheetName val="TUB Ø 60&quot; (A)"/>
      <sheetName val="ANEXO #  (21)"/>
      <sheetName val="TUB Ø 72&quot; (A)"/>
      <sheetName val="ANEXO #  (22)"/>
      <sheetName val="ANEXO #  (23)"/>
      <sheetName val="Señales a lado carr 2.4x4.8 (A)"/>
      <sheetName val="ANEXO #  (24)"/>
      <sheetName val="Limpieza de cunetas a mano (A)"/>
      <sheetName val="Limpie de cunet a mano (D1 # 3)"/>
      <sheetName val="Limpie d cunet a mano (D2 # 3) "/>
      <sheetName val="ANEXO #  (25)"/>
      <sheetName val="Limpieza de alcant (A)"/>
      <sheetName val="Limpieza de alcant (D # 3)"/>
      <sheetName val="ANEXO #  (26)"/>
      <sheetName val="Bacheo Asf (A)"/>
      <sheetName val="Bacheo asf (D # 3)"/>
      <sheetName val="ANEXO #  (27)"/>
      <sheetName val="Area sembrada (A)"/>
      <sheetName val="ANEXO # (28)"/>
      <sheetName val="Arboles y arbustos (A)"/>
      <sheetName val="ANEXO # (29)"/>
      <sheetName val="Charlas ambientales (A)"/>
      <sheetName val="ANEXO # (30)"/>
      <sheetName val="Afiches inform. (A)"/>
      <sheetName val="ANEXO # (31)"/>
      <sheetName val="Mensajes radiales (A)"/>
      <sheetName val="ANEXO # (32)"/>
      <sheetName val="Via en construccion (A)"/>
      <sheetName val="ANEXO # (33)"/>
      <sheetName val="Restriccion de veloc (A)"/>
      <sheetName val="ANEXO # (34)"/>
      <sheetName val="Prohibido rebasar (A)"/>
      <sheetName val="ANEXO # (35)"/>
      <sheetName val="Hombres trabajando (A)"/>
      <sheetName val="ANEXO # (36)"/>
      <sheetName val="Desvio (A)"/>
      <sheetName val="ANEXO # (37)"/>
      <sheetName val="Conos (A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PVP USD"/>
      <sheetName val="Hoja1"/>
    </sheet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9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C7"/>
  <sheetViews>
    <sheetView view="pageBreakPreview" zoomScale="60" zoomScaleNormal="100" workbookViewId="0">
      <selection activeCell="C4" sqref="C4"/>
    </sheetView>
  </sheetViews>
  <sheetFormatPr baseColWidth="10" defaultRowHeight="13.2"/>
  <cols>
    <col min="3" max="3" width="21.88671875" bestFit="1" customWidth="1"/>
  </cols>
  <sheetData>
    <row r="4" spans="2:3">
      <c r="B4" s="171" t="s">
        <v>82</v>
      </c>
      <c r="C4" s="172">
        <v>44044</v>
      </c>
    </row>
    <row r="5" spans="2:3">
      <c r="B5" s="171" t="s">
        <v>83</v>
      </c>
      <c r="C5" s="173">
        <v>0.23</v>
      </c>
    </row>
    <row r="6" spans="2:3" ht="45" customHeight="1">
      <c r="B6" s="171" t="s">
        <v>84</v>
      </c>
      <c r="C6" s="269" t="s">
        <v>311</v>
      </c>
    </row>
    <row r="7" spans="2:3">
      <c r="B7" s="171" t="s">
        <v>85</v>
      </c>
      <c r="C7" s="171" t="s">
        <v>86</v>
      </c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  <oddFooter>&amp;C&amp;G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62"/>
  <sheetViews>
    <sheetView view="pageBreakPreview" topLeftCell="A28" zoomScaleNormal="100" zoomScaleSheetLayoutView="100" workbookViewId="0">
      <selection activeCell="I17" sqref="I17"/>
    </sheetView>
  </sheetViews>
  <sheetFormatPr baseColWidth="10" defaultRowHeight="13.2"/>
  <cols>
    <col min="1" max="1" width="21.88671875" style="133" customWidth="1"/>
    <col min="2" max="2" width="19.5546875" style="133" customWidth="1"/>
    <col min="3" max="4" width="11.44140625" style="133"/>
    <col min="5" max="5" width="13.33203125" style="133" bestFit="1" customWidth="1"/>
    <col min="6" max="6" width="14.33203125" style="134" customWidth="1"/>
    <col min="7" max="7" width="13.5546875" style="457" customWidth="1"/>
    <col min="8" max="12" width="11.44140625" style="420"/>
    <col min="13" max="256" width="11.44140625" style="133"/>
    <col min="257" max="257" width="16.6640625" style="133" customWidth="1"/>
    <col min="258" max="258" width="19.5546875" style="133" customWidth="1"/>
    <col min="259" max="260" width="11.44140625" style="133"/>
    <col min="261" max="261" width="13.33203125" style="133" bestFit="1" customWidth="1"/>
    <col min="262" max="262" width="14.33203125" style="133" customWidth="1"/>
    <col min="263" max="263" width="13.5546875" style="133" customWidth="1"/>
    <col min="264" max="512" width="11.44140625" style="133"/>
    <col min="513" max="513" width="16.6640625" style="133" customWidth="1"/>
    <col min="514" max="514" width="19.5546875" style="133" customWidth="1"/>
    <col min="515" max="516" width="11.44140625" style="133"/>
    <col min="517" max="517" width="13.33203125" style="133" bestFit="1" customWidth="1"/>
    <col min="518" max="518" width="14.33203125" style="133" customWidth="1"/>
    <col min="519" max="519" width="13.5546875" style="133" customWidth="1"/>
    <col min="520" max="768" width="11.44140625" style="133"/>
    <col min="769" max="769" width="16.6640625" style="133" customWidth="1"/>
    <col min="770" max="770" width="19.5546875" style="133" customWidth="1"/>
    <col min="771" max="772" width="11.44140625" style="133"/>
    <col min="773" max="773" width="13.33203125" style="133" bestFit="1" customWidth="1"/>
    <col min="774" max="774" width="14.33203125" style="133" customWidth="1"/>
    <col min="775" max="775" width="13.5546875" style="133" customWidth="1"/>
    <col min="776" max="1024" width="11.44140625" style="133"/>
    <col min="1025" max="1025" width="16.6640625" style="133" customWidth="1"/>
    <col min="1026" max="1026" width="19.5546875" style="133" customWidth="1"/>
    <col min="1027" max="1028" width="11.44140625" style="133"/>
    <col min="1029" max="1029" width="13.33203125" style="133" bestFit="1" customWidth="1"/>
    <col min="1030" max="1030" width="14.33203125" style="133" customWidth="1"/>
    <col min="1031" max="1031" width="13.5546875" style="133" customWidth="1"/>
    <col min="1032" max="1280" width="11.44140625" style="133"/>
    <col min="1281" max="1281" width="16.6640625" style="133" customWidth="1"/>
    <col min="1282" max="1282" width="19.5546875" style="133" customWidth="1"/>
    <col min="1283" max="1284" width="11.44140625" style="133"/>
    <col min="1285" max="1285" width="13.33203125" style="133" bestFit="1" customWidth="1"/>
    <col min="1286" max="1286" width="14.33203125" style="133" customWidth="1"/>
    <col min="1287" max="1287" width="13.5546875" style="133" customWidth="1"/>
    <col min="1288" max="1536" width="11.44140625" style="133"/>
    <col min="1537" max="1537" width="16.6640625" style="133" customWidth="1"/>
    <col min="1538" max="1538" width="19.5546875" style="133" customWidth="1"/>
    <col min="1539" max="1540" width="11.44140625" style="133"/>
    <col min="1541" max="1541" width="13.33203125" style="133" bestFit="1" customWidth="1"/>
    <col min="1542" max="1542" width="14.33203125" style="133" customWidth="1"/>
    <col min="1543" max="1543" width="13.5546875" style="133" customWidth="1"/>
    <col min="1544" max="1792" width="11.44140625" style="133"/>
    <col min="1793" max="1793" width="16.6640625" style="133" customWidth="1"/>
    <col min="1794" max="1794" width="19.5546875" style="133" customWidth="1"/>
    <col min="1795" max="1796" width="11.44140625" style="133"/>
    <col min="1797" max="1797" width="13.33203125" style="133" bestFit="1" customWidth="1"/>
    <col min="1798" max="1798" width="14.33203125" style="133" customWidth="1"/>
    <col min="1799" max="1799" width="13.5546875" style="133" customWidth="1"/>
    <col min="1800" max="2048" width="11.44140625" style="133"/>
    <col min="2049" max="2049" width="16.6640625" style="133" customWidth="1"/>
    <col min="2050" max="2050" width="19.5546875" style="133" customWidth="1"/>
    <col min="2051" max="2052" width="11.44140625" style="133"/>
    <col min="2053" max="2053" width="13.33203125" style="133" bestFit="1" customWidth="1"/>
    <col min="2054" max="2054" width="14.33203125" style="133" customWidth="1"/>
    <col min="2055" max="2055" width="13.5546875" style="133" customWidth="1"/>
    <col min="2056" max="2304" width="11.44140625" style="133"/>
    <col min="2305" max="2305" width="16.6640625" style="133" customWidth="1"/>
    <col min="2306" max="2306" width="19.5546875" style="133" customWidth="1"/>
    <col min="2307" max="2308" width="11.44140625" style="133"/>
    <col min="2309" max="2309" width="13.33203125" style="133" bestFit="1" customWidth="1"/>
    <col min="2310" max="2310" width="14.33203125" style="133" customWidth="1"/>
    <col min="2311" max="2311" width="13.5546875" style="133" customWidth="1"/>
    <col min="2312" max="2560" width="11.44140625" style="133"/>
    <col min="2561" max="2561" width="16.6640625" style="133" customWidth="1"/>
    <col min="2562" max="2562" width="19.5546875" style="133" customWidth="1"/>
    <col min="2563" max="2564" width="11.44140625" style="133"/>
    <col min="2565" max="2565" width="13.33203125" style="133" bestFit="1" customWidth="1"/>
    <col min="2566" max="2566" width="14.33203125" style="133" customWidth="1"/>
    <col min="2567" max="2567" width="13.5546875" style="133" customWidth="1"/>
    <col min="2568" max="2816" width="11.44140625" style="133"/>
    <col min="2817" max="2817" width="16.6640625" style="133" customWidth="1"/>
    <col min="2818" max="2818" width="19.5546875" style="133" customWidth="1"/>
    <col min="2819" max="2820" width="11.44140625" style="133"/>
    <col min="2821" max="2821" width="13.33203125" style="133" bestFit="1" customWidth="1"/>
    <col min="2822" max="2822" width="14.33203125" style="133" customWidth="1"/>
    <col min="2823" max="2823" width="13.5546875" style="133" customWidth="1"/>
    <col min="2824" max="3072" width="11.44140625" style="133"/>
    <col min="3073" max="3073" width="16.6640625" style="133" customWidth="1"/>
    <col min="3074" max="3074" width="19.5546875" style="133" customWidth="1"/>
    <col min="3075" max="3076" width="11.44140625" style="133"/>
    <col min="3077" max="3077" width="13.33203125" style="133" bestFit="1" customWidth="1"/>
    <col min="3078" max="3078" width="14.33203125" style="133" customWidth="1"/>
    <col min="3079" max="3079" width="13.5546875" style="133" customWidth="1"/>
    <col min="3080" max="3328" width="11.44140625" style="133"/>
    <col min="3329" max="3329" width="16.6640625" style="133" customWidth="1"/>
    <col min="3330" max="3330" width="19.5546875" style="133" customWidth="1"/>
    <col min="3331" max="3332" width="11.44140625" style="133"/>
    <col min="3333" max="3333" width="13.33203125" style="133" bestFit="1" customWidth="1"/>
    <col min="3334" max="3334" width="14.33203125" style="133" customWidth="1"/>
    <col min="3335" max="3335" width="13.5546875" style="133" customWidth="1"/>
    <col min="3336" max="3584" width="11.44140625" style="133"/>
    <col min="3585" max="3585" width="16.6640625" style="133" customWidth="1"/>
    <col min="3586" max="3586" width="19.5546875" style="133" customWidth="1"/>
    <col min="3587" max="3588" width="11.44140625" style="133"/>
    <col min="3589" max="3589" width="13.33203125" style="133" bestFit="1" customWidth="1"/>
    <col min="3590" max="3590" width="14.33203125" style="133" customWidth="1"/>
    <col min="3591" max="3591" width="13.5546875" style="133" customWidth="1"/>
    <col min="3592" max="3840" width="11.44140625" style="133"/>
    <col min="3841" max="3841" width="16.6640625" style="133" customWidth="1"/>
    <col min="3842" max="3842" width="19.5546875" style="133" customWidth="1"/>
    <col min="3843" max="3844" width="11.44140625" style="133"/>
    <col min="3845" max="3845" width="13.33203125" style="133" bestFit="1" customWidth="1"/>
    <col min="3846" max="3846" width="14.33203125" style="133" customWidth="1"/>
    <col min="3847" max="3847" width="13.5546875" style="133" customWidth="1"/>
    <col min="3848" max="4096" width="11.44140625" style="133"/>
    <col min="4097" max="4097" width="16.6640625" style="133" customWidth="1"/>
    <col min="4098" max="4098" width="19.5546875" style="133" customWidth="1"/>
    <col min="4099" max="4100" width="11.44140625" style="133"/>
    <col min="4101" max="4101" width="13.33203125" style="133" bestFit="1" customWidth="1"/>
    <col min="4102" max="4102" width="14.33203125" style="133" customWidth="1"/>
    <col min="4103" max="4103" width="13.5546875" style="133" customWidth="1"/>
    <col min="4104" max="4352" width="11.44140625" style="133"/>
    <col min="4353" max="4353" width="16.6640625" style="133" customWidth="1"/>
    <col min="4354" max="4354" width="19.5546875" style="133" customWidth="1"/>
    <col min="4355" max="4356" width="11.44140625" style="133"/>
    <col min="4357" max="4357" width="13.33203125" style="133" bestFit="1" customWidth="1"/>
    <col min="4358" max="4358" width="14.33203125" style="133" customWidth="1"/>
    <col min="4359" max="4359" width="13.5546875" style="133" customWidth="1"/>
    <col min="4360" max="4608" width="11.44140625" style="133"/>
    <col min="4609" max="4609" width="16.6640625" style="133" customWidth="1"/>
    <col min="4610" max="4610" width="19.5546875" style="133" customWidth="1"/>
    <col min="4611" max="4612" width="11.44140625" style="133"/>
    <col min="4613" max="4613" width="13.33203125" style="133" bestFit="1" customWidth="1"/>
    <col min="4614" max="4614" width="14.33203125" style="133" customWidth="1"/>
    <col min="4615" max="4615" width="13.5546875" style="133" customWidth="1"/>
    <col min="4616" max="4864" width="11.44140625" style="133"/>
    <col min="4865" max="4865" width="16.6640625" style="133" customWidth="1"/>
    <col min="4866" max="4866" width="19.5546875" style="133" customWidth="1"/>
    <col min="4867" max="4868" width="11.44140625" style="133"/>
    <col min="4869" max="4869" width="13.33203125" style="133" bestFit="1" customWidth="1"/>
    <col min="4870" max="4870" width="14.33203125" style="133" customWidth="1"/>
    <col min="4871" max="4871" width="13.5546875" style="133" customWidth="1"/>
    <col min="4872" max="5120" width="11.44140625" style="133"/>
    <col min="5121" max="5121" width="16.6640625" style="133" customWidth="1"/>
    <col min="5122" max="5122" width="19.5546875" style="133" customWidth="1"/>
    <col min="5123" max="5124" width="11.44140625" style="133"/>
    <col min="5125" max="5125" width="13.33203125" style="133" bestFit="1" customWidth="1"/>
    <col min="5126" max="5126" width="14.33203125" style="133" customWidth="1"/>
    <col min="5127" max="5127" width="13.5546875" style="133" customWidth="1"/>
    <col min="5128" max="5376" width="11.44140625" style="133"/>
    <col min="5377" max="5377" width="16.6640625" style="133" customWidth="1"/>
    <col min="5378" max="5378" width="19.5546875" style="133" customWidth="1"/>
    <col min="5379" max="5380" width="11.44140625" style="133"/>
    <col min="5381" max="5381" width="13.33203125" style="133" bestFit="1" customWidth="1"/>
    <col min="5382" max="5382" width="14.33203125" style="133" customWidth="1"/>
    <col min="5383" max="5383" width="13.5546875" style="133" customWidth="1"/>
    <col min="5384" max="5632" width="11.44140625" style="133"/>
    <col min="5633" max="5633" width="16.6640625" style="133" customWidth="1"/>
    <col min="5634" max="5634" width="19.5546875" style="133" customWidth="1"/>
    <col min="5635" max="5636" width="11.44140625" style="133"/>
    <col min="5637" max="5637" width="13.33203125" style="133" bestFit="1" customWidth="1"/>
    <col min="5638" max="5638" width="14.33203125" style="133" customWidth="1"/>
    <col min="5639" max="5639" width="13.5546875" style="133" customWidth="1"/>
    <col min="5640" max="5888" width="11.44140625" style="133"/>
    <col min="5889" max="5889" width="16.6640625" style="133" customWidth="1"/>
    <col min="5890" max="5890" width="19.5546875" style="133" customWidth="1"/>
    <col min="5891" max="5892" width="11.44140625" style="133"/>
    <col min="5893" max="5893" width="13.33203125" style="133" bestFit="1" customWidth="1"/>
    <col min="5894" max="5894" width="14.33203125" style="133" customWidth="1"/>
    <col min="5895" max="5895" width="13.5546875" style="133" customWidth="1"/>
    <col min="5896" max="6144" width="11.44140625" style="133"/>
    <col min="6145" max="6145" width="16.6640625" style="133" customWidth="1"/>
    <col min="6146" max="6146" width="19.5546875" style="133" customWidth="1"/>
    <col min="6147" max="6148" width="11.44140625" style="133"/>
    <col min="6149" max="6149" width="13.33203125" style="133" bestFit="1" customWidth="1"/>
    <col min="6150" max="6150" width="14.33203125" style="133" customWidth="1"/>
    <col min="6151" max="6151" width="13.5546875" style="133" customWidth="1"/>
    <col min="6152" max="6400" width="11.44140625" style="133"/>
    <col min="6401" max="6401" width="16.6640625" style="133" customWidth="1"/>
    <col min="6402" max="6402" width="19.5546875" style="133" customWidth="1"/>
    <col min="6403" max="6404" width="11.44140625" style="133"/>
    <col min="6405" max="6405" width="13.33203125" style="133" bestFit="1" customWidth="1"/>
    <col min="6406" max="6406" width="14.33203125" style="133" customWidth="1"/>
    <col min="6407" max="6407" width="13.5546875" style="133" customWidth="1"/>
    <col min="6408" max="6656" width="11.44140625" style="133"/>
    <col min="6657" max="6657" width="16.6640625" style="133" customWidth="1"/>
    <col min="6658" max="6658" width="19.5546875" style="133" customWidth="1"/>
    <col min="6659" max="6660" width="11.44140625" style="133"/>
    <col min="6661" max="6661" width="13.33203125" style="133" bestFit="1" customWidth="1"/>
    <col min="6662" max="6662" width="14.33203125" style="133" customWidth="1"/>
    <col min="6663" max="6663" width="13.5546875" style="133" customWidth="1"/>
    <col min="6664" max="6912" width="11.44140625" style="133"/>
    <col min="6913" max="6913" width="16.6640625" style="133" customWidth="1"/>
    <col min="6914" max="6914" width="19.5546875" style="133" customWidth="1"/>
    <col min="6915" max="6916" width="11.44140625" style="133"/>
    <col min="6917" max="6917" width="13.33203125" style="133" bestFit="1" customWidth="1"/>
    <col min="6918" max="6918" width="14.33203125" style="133" customWidth="1"/>
    <col min="6919" max="6919" width="13.5546875" style="133" customWidth="1"/>
    <col min="6920" max="7168" width="11.44140625" style="133"/>
    <col min="7169" max="7169" width="16.6640625" style="133" customWidth="1"/>
    <col min="7170" max="7170" width="19.5546875" style="133" customWidth="1"/>
    <col min="7171" max="7172" width="11.44140625" style="133"/>
    <col min="7173" max="7173" width="13.33203125" style="133" bestFit="1" customWidth="1"/>
    <col min="7174" max="7174" width="14.33203125" style="133" customWidth="1"/>
    <col min="7175" max="7175" width="13.5546875" style="133" customWidth="1"/>
    <col min="7176" max="7424" width="11.44140625" style="133"/>
    <col min="7425" max="7425" width="16.6640625" style="133" customWidth="1"/>
    <col min="7426" max="7426" width="19.5546875" style="133" customWidth="1"/>
    <col min="7427" max="7428" width="11.44140625" style="133"/>
    <col min="7429" max="7429" width="13.33203125" style="133" bestFit="1" customWidth="1"/>
    <col min="7430" max="7430" width="14.33203125" style="133" customWidth="1"/>
    <col min="7431" max="7431" width="13.5546875" style="133" customWidth="1"/>
    <col min="7432" max="7680" width="11.44140625" style="133"/>
    <col min="7681" max="7681" width="16.6640625" style="133" customWidth="1"/>
    <col min="7682" max="7682" width="19.5546875" style="133" customWidth="1"/>
    <col min="7683" max="7684" width="11.44140625" style="133"/>
    <col min="7685" max="7685" width="13.33203125" style="133" bestFit="1" customWidth="1"/>
    <col min="7686" max="7686" width="14.33203125" style="133" customWidth="1"/>
    <col min="7687" max="7687" width="13.5546875" style="133" customWidth="1"/>
    <col min="7688" max="7936" width="11.44140625" style="133"/>
    <col min="7937" max="7937" width="16.6640625" style="133" customWidth="1"/>
    <col min="7938" max="7938" width="19.5546875" style="133" customWidth="1"/>
    <col min="7939" max="7940" width="11.44140625" style="133"/>
    <col min="7941" max="7941" width="13.33203125" style="133" bestFit="1" customWidth="1"/>
    <col min="7942" max="7942" width="14.33203125" style="133" customWidth="1"/>
    <col min="7943" max="7943" width="13.5546875" style="133" customWidth="1"/>
    <col min="7944" max="8192" width="11.44140625" style="133"/>
    <col min="8193" max="8193" width="16.6640625" style="133" customWidth="1"/>
    <col min="8194" max="8194" width="19.5546875" style="133" customWidth="1"/>
    <col min="8195" max="8196" width="11.44140625" style="133"/>
    <col min="8197" max="8197" width="13.33203125" style="133" bestFit="1" customWidth="1"/>
    <col min="8198" max="8198" width="14.33203125" style="133" customWidth="1"/>
    <col min="8199" max="8199" width="13.5546875" style="133" customWidth="1"/>
    <col min="8200" max="8448" width="11.44140625" style="133"/>
    <col min="8449" max="8449" width="16.6640625" style="133" customWidth="1"/>
    <col min="8450" max="8450" width="19.5546875" style="133" customWidth="1"/>
    <col min="8451" max="8452" width="11.44140625" style="133"/>
    <col min="8453" max="8453" width="13.33203125" style="133" bestFit="1" customWidth="1"/>
    <col min="8454" max="8454" width="14.33203125" style="133" customWidth="1"/>
    <col min="8455" max="8455" width="13.5546875" style="133" customWidth="1"/>
    <col min="8456" max="8704" width="11.44140625" style="133"/>
    <col min="8705" max="8705" width="16.6640625" style="133" customWidth="1"/>
    <col min="8706" max="8706" width="19.5546875" style="133" customWidth="1"/>
    <col min="8707" max="8708" width="11.44140625" style="133"/>
    <col min="8709" max="8709" width="13.33203125" style="133" bestFit="1" customWidth="1"/>
    <col min="8710" max="8710" width="14.33203125" style="133" customWidth="1"/>
    <col min="8711" max="8711" width="13.5546875" style="133" customWidth="1"/>
    <col min="8712" max="8960" width="11.44140625" style="133"/>
    <col min="8961" max="8961" width="16.6640625" style="133" customWidth="1"/>
    <col min="8962" max="8962" width="19.5546875" style="133" customWidth="1"/>
    <col min="8963" max="8964" width="11.44140625" style="133"/>
    <col min="8965" max="8965" width="13.33203125" style="133" bestFit="1" customWidth="1"/>
    <col min="8966" max="8966" width="14.33203125" style="133" customWidth="1"/>
    <col min="8967" max="8967" width="13.5546875" style="133" customWidth="1"/>
    <col min="8968" max="9216" width="11.44140625" style="133"/>
    <col min="9217" max="9217" width="16.6640625" style="133" customWidth="1"/>
    <col min="9218" max="9218" width="19.5546875" style="133" customWidth="1"/>
    <col min="9219" max="9220" width="11.44140625" style="133"/>
    <col min="9221" max="9221" width="13.33203125" style="133" bestFit="1" customWidth="1"/>
    <col min="9222" max="9222" width="14.33203125" style="133" customWidth="1"/>
    <col min="9223" max="9223" width="13.5546875" style="133" customWidth="1"/>
    <col min="9224" max="9472" width="11.44140625" style="133"/>
    <col min="9473" max="9473" width="16.6640625" style="133" customWidth="1"/>
    <col min="9474" max="9474" width="19.5546875" style="133" customWidth="1"/>
    <col min="9475" max="9476" width="11.44140625" style="133"/>
    <col min="9477" max="9477" width="13.33203125" style="133" bestFit="1" customWidth="1"/>
    <col min="9478" max="9478" width="14.33203125" style="133" customWidth="1"/>
    <col min="9479" max="9479" width="13.5546875" style="133" customWidth="1"/>
    <col min="9480" max="9728" width="11.44140625" style="133"/>
    <col min="9729" max="9729" width="16.6640625" style="133" customWidth="1"/>
    <col min="9730" max="9730" width="19.5546875" style="133" customWidth="1"/>
    <col min="9731" max="9732" width="11.44140625" style="133"/>
    <col min="9733" max="9733" width="13.33203125" style="133" bestFit="1" customWidth="1"/>
    <col min="9734" max="9734" width="14.33203125" style="133" customWidth="1"/>
    <col min="9735" max="9735" width="13.5546875" style="133" customWidth="1"/>
    <col min="9736" max="9984" width="11.44140625" style="133"/>
    <col min="9985" max="9985" width="16.6640625" style="133" customWidth="1"/>
    <col min="9986" max="9986" width="19.5546875" style="133" customWidth="1"/>
    <col min="9987" max="9988" width="11.44140625" style="133"/>
    <col min="9989" max="9989" width="13.33203125" style="133" bestFit="1" customWidth="1"/>
    <col min="9990" max="9990" width="14.33203125" style="133" customWidth="1"/>
    <col min="9991" max="9991" width="13.5546875" style="133" customWidth="1"/>
    <col min="9992" max="10240" width="11.44140625" style="133"/>
    <col min="10241" max="10241" width="16.6640625" style="133" customWidth="1"/>
    <col min="10242" max="10242" width="19.5546875" style="133" customWidth="1"/>
    <col min="10243" max="10244" width="11.44140625" style="133"/>
    <col min="10245" max="10245" width="13.33203125" style="133" bestFit="1" customWidth="1"/>
    <col min="10246" max="10246" width="14.33203125" style="133" customWidth="1"/>
    <col min="10247" max="10247" width="13.5546875" style="133" customWidth="1"/>
    <col min="10248" max="10496" width="11.44140625" style="133"/>
    <col min="10497" max="10497" width="16.6640625" style="133" customWidth="1"/>
    <col min="10498" max="10498" width="19.5546875" style="133" customWidth="1"/>
    <col min="10499" max="10500" width="11.44140625" style="133"/>
    <col min="10501" max="10501" width="13.33203125" style="133" bestFit="1" customWidth="1"/>
    <col min="10502" max="10502" width="14.33203125" style="133" customWidth="1"/>
    <col min="10503" max="10503" width="13.5546875" style="133" customWidth="1"/>
    <col min="10504" max="10752" width="11.44140625" style="133"/>
    <col min="10753" max="10753" width="16.6640625" style="133" customWidth="1"/>
    <col min="10754" max="10754" width="19.5546875" style="133" customWidth="1"/>
    <col min="10755" max="10756" width="11.44140625" style="133"/>
    <col min="10757" max="10757" width="13.33203125" style="133" bestFit="1" customWidth="1"/>
    <col min="10758" max="10758" width="14.33203125" style="133" customWidth="1"/>
    <col min="10759" max="10759" width="13.5546875" style="133" customWidth="1"/>
    <col min="10760" max="11008" width="11.44140625" style="133"/>
    <col min="11009" max="11009" width="16.6640625" style="133" customWidth="1"/>
    <col min="11010" max="11010" width="19.5546875" style="133" customWidth="1"/>
    <col min="11011" max="11012" width="11.44140625" style="133"/>
    <col min="11013" max="11013" width="13.33203125" style="133" bestFit="1" customWidth="1"/>
    <col min="11014" max="11014" width="14.33203125" style="133" customWidth="1"/>
    <col min="11015" max="11015" width="13.5546875" style="133" customWidth="1"/>
    <col min="11016" max="11264" width="11.44140625" style="133"/>
    <col min="11265" max="11265" width="16.6640625" style="133" customWidth="1"/>
    <col min="11266" max="11266" width="19.5546875" style="133" customWidth="1"/>
    <col min="11267" max="11268" width="11.44140625" style="133"/>
    <col min="11269" max="11269" width="13.33203125" style="133" bestFit="1" customWidth="1"/>
    <col min="11270" max="11270" width="14.33203125" style="133" customWidth="1"/>
    <col min="11271" max="11271" width="13.5546875" style="133" customWidth="1"/>
    <col min="11272" max="11520" width="11.44140625" style="133"/>
    <col min="11521" max="11521" width="16.6640625" style="133" customWidth="1"/>
    <col min="11522" max="11522" width="19.5546875" style="133" customWidth="1"/>
    <col min="11523" max="11524" width="11.44140625" style="133"/>
    <col min="11525" max="11525" width="13.33203125" style="133" bestFit="1" customWidth="1"/>
    <col min="11526" max="11526" width="14.33203125" style="133" customWidth="1"/>
    <col min="11527" max="11527" width="13.5546875" style="133" customWidth="1"/>
    <col min="11528" max="11776" width="11.44140625" style="133"/>
    <col min="11777" max="11777" width="16.6640625" style="133" customWidth="1"/>
    <col min="11778" max="11778" width="19.5546875" style="133" customWidth="1"/>
    <col min="11779" max="11780" width="11.44140625" style="133"/>
    <col min="11781" max="11781" width="13.33203125" style="133" bestFit="1" customWidth="1"/>
    <col min="11782" max="11782" width="14.33203125" style="133" customWidth="1"/>
    <col min="11783" max="11783" width="13.5546875" style="133" customWidth="1"/>
    <col min="11784" max="12032" width="11.44140625" style="133"/>
    <col min="12033" max="12033" width="16.6640625" style="133" customWidth="1"/>
    <col min="12034" max="12034" width="19.5546875" style="133" customWidth="1"/>
    <col min="12035" max="12036" width="11.44140625" style="133"/>
    <col min="12037" max="12037" width="13.33203125" style="133" bestFit="1" customWidth="1"/>
    <col min="12038" max="12038" width="14.33203125" style="133" customWidth="1"/>
    <col min="12039" max="12039" width="13.5546875" style="133" customWidth="1"/>
    <col min="12040" max="12288" width="11.44140625" style="133"/>
    <col min="12289" max="12289" width="16.6640625" style="133" customWidth="1"/>
    <col min="12290" max="12290" width="19.5546875" style="133" customWidth="1"/>
    <col min="12291" max="12292" width="11.44140625" style="133"/>
    <col min="12293" max="12293" width="13.33203125" style="133" bestFit="1" customWidth="1"/>
    <col min="12294" max="12294" width="14.33203125" style="133" customWidth="1"/>
    <col min="12295" max="12295" width="13.5546875" style="133" customWidth="1"/>
    <col min="12296" max="12544" width="11.44140625" style="133"/>
    <col min="12545" max="12545" width="16.6640625" style="133" customWidth="1"/>
    <col min="12546" max="12546" width="19.5546875" style="133" customWidth="1"/>
    <col min="12547" max="12548" width="11.44140625" style="133"/>
    <col min="12549" max="12549" width="13.33203125" style="133" bestFit="1" customWidth="1"/>
    <col min="12550" max="12550" width="14.33203125" style="133" customWidth="1"/>
    <col min="12551" max="12551" width="13.5546875" style="133" customWidth="1"/>
    <col min="12552" max="12800" width="11.44140625" style="133"/>
    <col min="12801" max="12801" width="16.6640625" style="133" customWidth="1"/>
    <col min="12802" max="12802" width="19.5546875" style="133" customWidth="1"/>
    <col min="12803" max="12804" width="11.44140625" style="133"/>
    <col min="12805" max="12805" width="13.33203125" style="133" bestFit="1" customWidth="1"/>
    <col min="12806" max="12806" width="14.33203125" style="133" customWidth="1"/>
    <col min="12807" max="12807" width="13.5546875" style="133" customWidth="1"/>
    <col min="12808" max="13056" width="11.44140625" style="133"/>
    <col min="13057" max="13057" width="16.6640625" style="133" customWidth="1"/>
    <col min="13058" max="13058" width="19.5546875" style="133" customWidth="1"/>
    <col min="13059" max="13060" width="11.44140625" style="133"/>
    <col min="13061" max="13061" width="13.33203125" style="133" bestFit="1" customWidth="1"/>
    <col min="13062" max="13062" width="14.33203125" style="133" customWidth="1"/>
    <col min="13063" max="13063" width="13.5546875" style="133" customWidth="1"/>
    <col min="13064" max="13312" width="11.44140625" style="133"/>
    <col min="13313" max="13313" width="16.6640625" style="133" customWidth="1"/>
    <col min="13314" max="13314" width="19.5546875" style="133" customWidth="1"/>
    <col min="13315" max="13316" width="11.44140625" style="133"/>
    <col min="13317" max="13317" width="13.33203125" style="133" bestFit="1" customWidth="1"/>
    <col min="13318" max="13318" width="14.33203125" style="133" customWidth="1"/>
    <col min="13319" max="13319" width="13.5546875" style="133" customWidth="1"/>
    <col min="13320" max="13568" width="11.44140625" style="133"/>
    <col min="13569" max="13569" width="16.6640625" style="133" customWidth="1"/>
    <col min="13570" max="13570" width="19.5546875" style="133" customWidth="1"/>
    <col min="13571" max="13572" width="11.44140625" style="133"/>
    <col min="13573" max="13573" width="13.33203125" style="133" bestFit="1" customWidth="1"/>
    <col min="13574" max="13574" width="14.33203125" style="133" customWidth="1"/>
    <col min="13575" max="13575" width="13.5546875" style="133" customWidth="1"/>
    <col min="13576" max="13824" width="11.44140625" style="133"/>
    <col min="13825" max="13825" width="16.6640625" style="133" customWidth="1"/>
    <col min="13826" max="13826" width="19.5546875" style="133" customWidth="1"/>
    <col min="13827" max="13828" width="11.44140625" style="133"/>
    <col min="13829" max="13829" width="13.33203125" style="133" bestFit="1" customWidth="1"/>
    <col min="13830" max="13830" width="14.33203125" style="133" customWidth="1"/>
    <col min="13831" max="13831" width="13.5546875" style="133" customWidth="1"/>
    <col min="13832" max="14080" width="11.44140625" style="133"/>
    <col min="14081" max="14081" width="16.6640625" style="133" customWidth="1"/>
    <col min="14082" max="14082" width="19.5546875" style="133" customWidth="1"/>
    <col min="14083" max="14084" width="11.44140625" style="133"/>
    <col min="14085" max="14085" width="13.33203125" style="133" bestFit="1" customWidth="1"/>
    <col min="14086" max="14086" width="14.33203125" style="133" customWidth="1"/>
    <col min="14087" max="14087" width="13.5546875" style="133" customWidth="1"/>
    <col min="14088" max="14336" width="11.44140625" style="133"/>
    <col min="14337" max="14337" width="16.6640625" style="133" customWidth="1"/>
    <col min="14338" max="14338" width="19.5546875" style="133" customWidth="1"/>
    <col min="14339" max="14340" width="11.44140625" style="133"/>
    <col min="14341" max="14341" width="13.33203125" style="133" bestFit="1" customWidth="1"/>
    <col min="14342" max="14342" width="14.33203125" style="133" customWidth="1"/>
    <col min="14343" max="14343" width="13.5546875" style="133" customWidth="1"/>
    <col min="14344" max="14592" width="11.44140625" style="133"/>
    <col min="14593" max="14593" width="16.6640625" style="133" customWidth="1"/>
    <col min="14594" max="14594" width="19.5546875" style="133" customWidth="1"/>
    <col min="14595" max="14596" width="11.44140625" style="133"/>
    <col min="14597" max="14597" width="13.33203125" style="133" bestFit="1" customWidth="1"/>
    <col min="14598" max="14598" width="14.33203125" style="133" customWidth="1"/>
    <col min="14599" max="14599" width="13.5546875" style="133" customWidth="1"/>
    <col min="14600" max="14848" width="11.44140625" style="133"/>
    <col min="14849" max="14849" width="16.6640625" style="133" customWidth="1"/>
    <col min="14850" max="14850" width="19.5546875" style="133" customWidth="1"/>
    <col min="14851" max="14852" width="11.44140625" style="133"/>
    <col min="14853" max="14853" width="13.33203125" style="133" bestFit="1" customWidth="1"/>
    <col min="14854" max="14854" width="14.33203125" style="133" customWidth="1"/>
    <col min="14855" max="14855" width="13.5546875" style="133" customWidth="1"/>
    <col min="14856" max="15104" width="11.44140625" style="133"/>
    <col min="15105" max="15105" width="16.6640625" style="133" customWidth="1"/>
    <col min="15106" max="15106" width="19.5546875" style="133" customWidth="1"/>
    <col min="15107" max="15108" width="11.44140625" style="133"/>
    <col min="15109" max="15109" width="13.33203125" style="133" bestFit="1" customWidth="1"/>
    <col min="15110" max="15110" width="14.33203125" style="133" customWidth="1"/>
    <col min="15111" max="15111" width="13.5546875" style="133" customWidth="1"/>
    <col min="15112" max="15360" width="11.44140625" style="133"/>
    <col min="15361" max="15361" width="16.6640625" style="133" customWidth="1"/>
    <col min="15362" max="15362" width="19.5546875" style="133" customWidth="1"/>
    <col min="15363" max="15364" width="11.44140625" style="133"/>
    <col min="15365" max="15365" width="13.33203125" style="133" bestFit="1" customWidth="1"/>
    <col min="15366" max="15366" width="14.33203125" style="133" customWidth="1"/>
    <col min="15367" max="15367" width="13.5546875" style="133" customWidth="1"/>
    <col min="15368" max="15616" width="11.44140625" style="133"/>
    <col min="15617" max="15617" width="16.6640625" style="133" customWidth="1"/>
    <col min="15618" max="15618" width="19.5546875" style="133" customWidth="1"/>
    <col min="15619" max="15620" width="11.44140625" style="133"/>
    <col min="15621" max="15621" width="13.33203125" style="133" bestFit="1" customWidth="1"/>
    <col min="15622" max="15622" width="14.33203125" style="133" customWidth="1"/>
    <col min="15623" max="15623" width="13.5546875" style="133" customWidth="1"/>
    <col min="15624" max="15872" width="11.44140625" style="133"/>
    <col min="15873" max="15873" width="16.6640625" style="133" customWidth="1"/>
    <col min="15874" max="15874" width="19.5546875" style="133" customWidth="1"/>
    <col min="15875" max="15876" width="11.44140625" style="133"/>
    <col min="15877" max="15877" width="13.33203125" style="133" bestFit="1" customWidth="1"/>
    <col min="15878" max="15878" width="14.33203125" style="133" customWidth="1"/>
    <col min="15879" max="15879" width="13.5546875" style="133" customWidth="1"/>
    <col min="15880" max="16128" width="11.44140625" style="133"/>
    <col min="16129" max="16129" width="16.6640625" style="133" customWidth="1"/>
    <col min="16130" max="16130" width="19.5546875" style="133" customWidth="1"/>
    <col min="16131" max="16132" width="11.44140625" style="133"/>
    <col min="16133" max="16133" width="13.33203125" style="133" bestFit="1" customWidth="1"/>
    <col min="16134" max="16134" width="14.33203125" style="133" customWidth="1"/>
    <col min="16135" max="16135" width="13.5546875" style="133" customWidth="1"/>
    <col min="16136" max="16384" width="11.44140625" style="133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35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35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35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135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35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35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35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35" customFormat="1" ht="13.8">
      <c r="A9" s="302"/>
      <c r="B9" s="302"/>
      <c r="C9" s="302"/>
      <c r="D9" s="302"/>
      <c r="E9" s="303"/>
      <c r="F9" s="304" t="s">
        <v>90</v>
      </c>
      <c r="G9" s="304">
        <f>'Presupuesto '!A9</f>
        <v>6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'!C9</f>
        <v>ml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'!B9</f>
        <v>Suministro e instalación de rejilla metalica de 40cm para canal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78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0.64650000000000007</v>
      </c>
      <c r="H17" s="433">
        <f>+G17/G$46</f>
        <v>1.4275777549600875E-2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1.4275777549600874</v>
      </c>
    </row>
    <row r="18" spans="1:12" s="137" customFormat="1" ht="15.6">
      <c r="A18" s="196"/>
      <c r="B18" s="197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0.64650000000000007</v>
      </c>
      <c r="H19" s="437">
        <f>SUM(H17:H18)</f>
        <v>1.4275777549600875E-2</v>
      </c>
      <c r="I19" s="438"/>
      <c r="J19" s="439"/>
      <c r="K19" s="440"/>
      <c r="L19" s="447">
        <f>SUM(L17:L18)</f>
        <v>1.4275777549600874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2</v>
      </c>
      <c r="D23" s="145">
        <f>'BASE DE DATOS'!G14</f>
        <v>3.62</v>
      </c>
      <c r="E23" s="146">
        <f>IF(D23&gt;0,ROUND(D23*C23,2),"")</f>
        <v>7.24</v>
      </c>
      <c r="F23" s="147">
        <v>1</v>
      </c>
      <c r="G23" s="42">
        <f>E23*F23</f>
        <v>7.24</v>
      </c>
      <c r="H23" s="433">
        <f>+G23/G$46</f>
        <v>0.15987104324688373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15.987104324688373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1</v>
      </c>
      <c r="G24" s="42">
        <f>E24*F24</f>
        <v>3.66</v>
      </c>
      <c r="H24" s="433">
        <f>+G24/G$46</f>
        <v>8.0818787055745092E-2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8.0818787055745087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0.5</v>
      </c>
      <c r="G25" s="42">
        <f>E25*F25</f>
        <v>2.0299999999999998</v>
      </c>
      <c r="H25" s="433">
        <f>+G25/G$46</f>
        <v>4.4825720689388664E-2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4.4825720689388664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12.93</v>
      </c>
      <c r="H26" s="437">
        <f>SUM(H23:H25)</f>
        <v>0.28551555099201748</v>
      </c>
      <c r="I26" s="429"/>
      <c r="J26" s="430"/>
      <c r="K26" s="431"/>
      <c r="L26" s="447">
        <f>SUM(L23:L25)</f>
        <v>28.551555099201749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16" t="s">
        <v>394</v>
      </c>
      <c r="B30" s="617"/>
      <c r="C30" s="618"/>
      <c r="D30" s="49" t="s">
        <v>41</v>
      </c>
      <c r="E30" s="50">
        <v>1</v>
      </c>
      <c r="F30" s="50">
        <v>28.28</v>
      </c>
      <c r="G30" s="42">
        <f>E30*F30</f>
        <v>28.28</v>
      </c>
      <c r="H30" s="433">
        <f>+G30/G$46</f>
        <v>0.62446866063838002</v>
      </c>
      <c r="I30" s="434">
        <v>421900130</v>
      </c>
      <c r="J30" s="435" t="s">
        <v>324</v>
      </c>
      <c r="K30" s="431">
        <v>40</v>
      </c>
      <c r="L30" s="436">
        <f>+H30*K30</f>
        <v>24.978746425535199</v>
      </c>
    </row>
    <row r="31" spans="1:12" s="136" customFormat="1" ht="15.6">
      <c r="A31" s="177" t="s">
        <v>113</v>
      </c>
      <c r="B31" s="178"/>
      <c r="C31" s="179"/>
      <c r="D31" s="49" t="s">
        <v>68</v>
      </c>
      <c r="E31" s="50">
        <v>1</v>
      </c>
      <c r="F31" s="50">
        <v>3.43</v>
      </c>
      <c r="G31" s="42">
        <f>E31*F31</f>
        <v>3.43</v>
      </c>
      <c r="H31" s="433">
        <f>+G31/G$46</f>
        <v>7.5740010820001549E-2</v>
      </c>
      <c r="I31" s="434">
        <v>421900130</v>
      </c>
      <c r="J31" s="435" t="s">
        <v>324</v>
      </c>
      <c r="K31" s="431">
        <v>40</v>
      </c>
      <c r="L31" s="436">
        <f>+H31*K31</f>
        <v>3.0296004328000619</v>
      </c>
    </row>
    <row r="32" spans="1:12" s="136" customFormat="1" ht="15.6">
      <c r="A32" s="274"/>
      <c r="B32" s="275"/>
      <c r="C32" s="276"/>
      <c r="D32" s="49"/>
      <c r="E32" s="50"/>
      <c r="F32" s="50"/>
      <c r="G32" s="42"/>
      <c r="H32" s="433"/>
      <c r="I32" s="434"/>
      <c r="J32" s="435"/>
      <c r="K32" s="431"/>
      <c r="L32" s="436"/>
    </row>
    <row r="33" spans="1:12" s="136" customFormat="1" ht="15.6">
      <c r="A33" s="274"/>
      <c r="B33" s="275"/>
      <c r="C33" s="276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2" s="136" customFormat="1" ht="15.6">
      <c r="A34" s="274"/>
      <c r="B34" s="275"/>
      <c r="C34" s="276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2" s="136" customFormat="1" ht="15.6">
      <c r="A35" s="274"/>
      <c r="B35" s="275"/>
      <c r="C35" s="276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2" s="136" customFormat="1" ht="15.6">
      <c r="A36" s="274"/>
      <c r="B36" s="275"/>
      <c r="C36" s="276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2" s="136" customFormat="1" ht="15.6">
      <c r="A37" s="274"/>
      <c r="B37" s="275"/>
      <c r="C37" s="276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2" s="136" customFormat="1" ht="15.6">
      <c r="A38" s="274"/>
      <c r="B38" s="275"/>
      <c r="C38" s="276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2" s="136" customFormat="1" ht="15.6">
      <c r="A39" s="177"/>
      <c r="B39" s="178"/>
      <c r="C39" s="179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SUM(G30:G31)</f>
        <v>31.71</v>
      </c>
      <c r="H40" s="437">
        <f>SUM(H30:H39)</f>
        <v>0.70020867145838162</v>
      </c>
      <c r="I40" s="429"/>
      <c r="J40" s="430"/>
      <c r="K40" s="431"/>
      <c r="L40" s="437">
        <f>SUM(L30:L39)</f>
        <v>28.008346858335262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58">
        <f>+G45+G40+G26+G19</f>
        <v>45.286500000000004</v>
      </c>
      <c r="H46" s="449">
        <f>+H45+H40+H26+H19</f>
        <v>0.99999999999999989</v>
      </c>
      <c r="I46" s="450"/>
      <c r="J46" s="451"/>
      <c r="K46" s="450"/>
      <c r="L46" s="563">
        <f>+L45+L40+L26+L19</f>
        <v>57.987479712497098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10.415895000000001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55.702395000000003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55.7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170"/>
      <c r="B55" s="120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55.71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34">
    <mergeCell ref="A24:B24"/>
    <mergeCell ref="A1:G1"/>
    <mergeCell ref="H2:L13"/>
    <mergeCell ref="A15:B15"/>
    <mergeCell ref="A16:B16"/>
    <mergeCell ref="A17:B17"/>
    <mergeCell ref="A19:B19"/>
    <mergeCell ref="A21:B21"/>
    <mergeCell ref="A22:B22"/>
    <mergeCell ref="A23:B23"/>
    <mergeCell ref="A2:G2"/>
    <mergeCell ref="A4:G4"/>
    <mergeCell ref="A12:D12"/>
    <mergeCell ref="A50:B50"/>
    <mergeCell ref="A51:B51"/>
    <mergeCell ref="A52:B52"/>
    <mergeCell ref="D47:E47"/>
    <mergeCell ref="A25:B25"/>
    <mergeCell ref="A26:B26"/>
    <mergeCell ref="A28:C28"/>
    <mergeCell ref="A29:C29"/>
    <mergeCell ref="A30:C30"/>
    <mergeCell ref="A40:B40"/>
    <mergeCell ref="A42:C42"/>
    <mergeCell ref="A43:C43"/>
    <mergeCell ref="A44:C44"/>
    <mergeCell ref="A45:B45"/>
    <mergeCell ref="D46:F46"/>
    <mergeCell ref="D59:F59"/>
    <mergeCell ref="D48:F48"/>
    <mergeCell ref="D49:F49"/>
    <mergeCell ref="D50:F50"/>
    <mergeCell ref="D57:F57"/>
    <mergeCell ref="D58:F5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3"/>
  <sheetViews>
    <sheetView view="pageBreakPreview" topLeftCell="A28" zoomScaleNormal="100" zoomScaleSheetLayoutView="100" workbookViewId="0">
      <selection activeCell="L47" sqref="L47"/>
    </sheetView>
  </sheetViews>
  <sheetFormatPr baseColWidth="10" defaultRowHeight="13.2"/>
  <cols>
    <col min="1" max="1" width="21.33203125" style="133" customWidth="1"/>
    <col min="2" max="2" width="19.5546875" style="133" customWidth="1"/>
    <col min="3" max="4" width="11.5546875" style="133"/>
    <col min="5" max="5" width="13.33203125" style="133" bestFit="1" customWidth="1"/>
    <col min="6" max="6" width="14.33203125" style="134" customWidth="1"/>
    <col min="7" max="7" width="13.5546875" style="457" customWidth="1"/>
    <col min="8" max="12" width="11.5546875" style="420"/>
    <col min="13" max="256" width="11.5546875" style="133"/>
    <col min="257" max="257" width="16.6640625" style="133" customWidth="1"/>
    <col min="258" max="258" width="19.5546875" style="133" customWidth="1"/>
    <col min="259" max="260" width="11.5546875" style="133"/>
    <col min="261" max="261" width="13.33203125" style="133" bestFit="1" customWidth="1"/>
    <col min="262" max="262" width="14.33203125" style="133" customWidth="1"/>
    <col min="263" max="263" width="13.5546875" style="133" customWidth="1"/>
    <col min="264" max="512" width="11.5546875" style="133"/>
    <col min="513" max="513" width="16.6640625" style="133" customWidth="1"/>
    <col min="514" max="514" width="19.5546875" style="133" customWidth="1"/>
    <col min="515" max="516" width="11.5546875" style="133"/>
    <col min="517" max="517" width="13.33203125" style="133" bestFit="1" customWidth="1"/>
    <col min="518" max="518" width="14.33203125" style="133" customWidth="1"/>
    <col min="519" max="519" width="13.5546875" style="133" customWidth="1"/>
    <col min="520" max="768" width="11.5546875" style="133"/>
    <col min="769" max="769" width="16.6640625" style="133" customWidth="1"/>
    <col min="770" max="770" width="19.5546875" style="133" customWidth="1"/>
    <col min="771" max="772" width="11.5546875" style="133"/>
    <col min="773" max="773" width="13.33203125" style="133" bestFit="1" customWidth="1"/>
    <col min="774" max="774" width="14.33203125" style="133" customWidth="1"/>
    <col min="775" max="775" width="13.5546875" style="133" customWidth="1"/>
    <col min="776" max="1024" width="11.5546875" style="133"/>
    <col min="1025" max="1025" width="16.6640625" style="133" customWidth="1"/>
    <col min="1026" max="1026" width="19.5546875" style="133" customWidth="1"/>
    <col min="1027" max="1028" width="11.5546875" style="133"/>
    <col min="1029" max="1029" width="13.33203125" style="133" bestFit="1" customWidth="1"/>
    <col min="1030" max="1030" width="14.33203125" style="133" customWidth="1"/>
    <col min="1031" max="1031" width="13.5546875" style="133" customWidth="1"/>
    <col min="1032" max="1280" width="11.5546875" style="133"/>
    <col min="1281" max="1281" width="16.6640625" style="133" customWidth="1"/>
    <col min="1282" max="1282" width="19.5546875" style="133" customWidth="1"/>
    <col min="1283" max="1284" width="11.5546875" style="133"/>
    <col min="1285" max="1285" width="13.33203125" style="133" bestFit="1" customWidth="1"/>
    <col min="1286" max="1286" width="14.33203125" style="133" customWidth="1"/>
    <col min="1287" max="1287" width="13.5546875" style="133" customWidth="1"/>
    <col min="1288" max="1536" width="11.5546875" style="133"/>
    <col min="1537" max="1537" width="16.6640625" style="133" customWidth="1"/>
    <col min="1538" max="1538" width="19.5546875" style="133" customWidth="1"/>
    <col min="1539" max="1540" width="11.5546875" style="133"/>
    <col min="1541" max="1541" width="13.33203125" style="133" bestFit="1" customWidth="1"/>
    <col min="1542" max="1542" width="14.33203125" style="133" customWidth="1"/>
    <col min="1543" max="1543" width="13.5546875" style="133" customWidth="1"/>
    <col min="1544" max="1792" width="11.5546875" style="133"/>
    <col min="1793" max="1793" width="16.6640625" style="133" customWidth="1"/>
    <col min="1794" max="1794" width="19.5546875" style="133" customWidth="1"/>
    <col min="1795" max="1796" width="11.5546875" style="133"/>
    <col min="1797" max="1797" width="13.33203125" style="133" bestFit="1" customWidth="1"/>
    <col min="1798" max="1798" width="14.33203125" style="133" customWidth="1"/>
    <col min="1799" max="1799" width="13.5546875" style="133" customWidth="1"/>
    <col min="1800" max="2048" width="11.5546875" style="133"/>
    <col min="2049" max="2049" width="16.6640625" style="133" customWidth="1"/>
    <col min="2050" max="2050" width="19.5546875" style="133" customWidth="1"/>
    <col min="2051" max="2052" width="11.5546875" style="133"/>
    <col min="2053" max="2053" width="13.33203125" style="133" bestFit="1" customWidth="1"/>
    <col min="2054" max="2054" width="14.33203125" style="133" customWidth="1"/>
    <col min="2055" max="2055" width="13.5546875" style="133" customWidth="1"/>
    <col min="2056" max="2304" width="11.5546875" style="133"/>
    <col min="2305" max="2305" width="16.6640625" style="133" customWidth="1"/>
    <col min="2306" max="2306" width="19.5546875" style="133" customWidth="1"/>
    <col min="2307" max="2308" width="11.5546875" style="133"/>
    <col min="2309" max="2309" width="13.33203125" style="133" bestFit="1" customWidth="1"/>
    <col min="2310" max="2310" width="14.33203125" style="133" customWidth="1"/>
    <col min="2311" max="2311" width="13.5546875" style="133" customWidth="1"/>
    <col min="2312" max="2560" width="11.5546875" style="133"/>
    <col min="2561" max="2561" width="16.6640625" style="133" customWidth="1"/>
    <col min="2562" max="2562" width="19.5546875" style="133" customWidth="1"/>
    <col min="2563" max="2564" width="11.5546875" style="133"/>
    <col min="2565" max="2565" width="13.33203125" style="133" bestFit="1" customWidth="1"/>
    <col min="2566" max="2566" width="14.33203125" style="133" customWidth="1"/>
    <col min="2567" max="2567" width="13.5546875" style="133" customWidth="1"/>
    <col min="2568" max="2816" width="11.5546875" style="133"/>
    <col min="2817" max="2817" width="16.6640625" style="133" customWidth="1"/>
    <col min="2818" max="2818" width="19.5546875" style="133" customWidth="1"/>
    <col min="2819" max="2820" width="11.5546875" style="133"/>
    <col min="2821" max="2821" width="13.33203125" style="133" bestFit="1" customWidth="1"/>
    <col min="2822" max="2822" width="14.33203125" style="133" customWidth="1"/>
    <col min="2823" max="2823" width="13.5546875" style="133" customWidth="1"/>
    <col min="2824" max="3072" width="11.5546875" style="133"/>
    <col min="3073" max="3073" width="16.6640625" style="133" customWidth="1"/>
    <col min="3074" max="3074" width="19.5546875" style="133" customWidth="1"/>
    <col min="3075" max="3076" width="11.5546875" style="133"/>
    <col min="3077" max="3077" width="13.33203125" style="133" bestFit="1" customWidth="1"/>
    <col min="3078" max="3078" width="14.33203125" style="133" customWidth="1"/>
    <col min="3079" max="3079" width="13.5546875" style="133" customWidth="1"/>
    <col min="3080" max="3328" width="11.5546875" style="133"/>
    <col min="3329" max="3329" width="16.6640625" style="133" customWidth="1"/>
    <col min="3330" max="3330" width="19.5546875" style="133" customWidth="1"/>
    <col min="3331" max="3332" width="11.5546875" style="133"/>
    <col min="3333" max="3333" width="13.33203125" style="133" bestFit="1" customWidth="1"/>
    <col min="3334" max="3334" width="14.33203125" style="133" customWidth="1"/>
    <col min="3335" max="3335" width="13.5546875" style="133" customWidth="1"/>
    <col min="3336" max="3584" width="11.5546875" style="133"/>
    <col min="3585" max="3585" width="16.6640625" style="133" customWidth="1"/>
    <col min="3586" max="3586" width="19.5546875" style="133" customWidth="1"/>
    <col min="3587" max="3588" width="11.5546875" style="133"/>
    <col min="3589" max="3589" width="13.33203125" style="133" bestFit="1" customWidth="1"/>
    <col min="3590" max="3590" width="14.33203125" style="133" customWidth="1"/>
    <col min="3591" max="3591" width="13.5546875" style="133" customWidth="1"/>
    <col min="3592" max="3840" width="11.5546875" style="133"/>
    <col min="3841" max="3841" width="16.6640625" style="133" customWidth="1"/>
    <col min="3842" max="3842" width="19.5546875" style="133" customWidth="1"/>
    <col min="3843" max="3844" width="11.5546875" style="133"/>
    <col min="3845" max="3845" width="13.33203125" style="133" bestFit="1" customWidth="1"/>
    <col min="3846" max="3846" width="14.33203125" style="133" customWidth="1"/>
    <col min="3847" max="3847" width="13.5546875" style="133" customWidth="1"/>
    <col min="3848" max="4096" width="11.5546875" style="133"/>
    <col min="4097" max="4097" width="16.6640625" style="133" customWidth="1"/>
    <col min="4098" max="4098" width="19.5546875" style="133" customWidth="1"/>
    <col min="4099" max="4100" width="11.5546875" style="133"/>
    <col min="4101" max="4101" width="13.33203125" style="133" bestFit="1" customWidth="1"/>
    <col min="4102" max="4102" width="14.33203125" style="133" customWidth="1"/>
    <col min="4103" max="4103" width="13.5546875" style="133" customWidth="1"/>
    <col min="4104" max="4352" width="11.5546875" style="133"/>
    <col min="4353" max="4353" width="16.6640625" style="133" customWidth="1"/>
    <col min="4354" max="4354" width="19.5546875" style="133" customWidth="1"/>
    <col min="4355" max="4356" width="11.5546875" style="133"/>
    <col min="4357" max="4357" width="13.33203125" style="133" bestFit="1" customWidth="1"/>
    <col min="4358" max="4358" width="14.33203125" style="133" customWidth="1"/>
    <col min="4359" max="4359" width="13.5546875" style="133" customWidth="1"/>
    <col min="4360" max="4608" width="11.5546875" style="133"/>
    <col min="4609" max="4609" width="16.6640625" style="133" customWidth="1"/>
    <col min="4610" max="4610" width="19.5546875" style="133" customWidth="1"/>
    <col min="4611" max="4612" width="11.5546875" style="133"/>
    <col min="4613" max="4613" width="13.33203125" style="133" bestFit="1" customWidth="1"/>
    <col min="4614" max="4614" width="14.33203125" style="133" customWidth="1"/>
    <col min="4615" max="4615" width="13.5546875" style="133" customWidth="1"/>
    <col min="4616" max="4864" width="11.5546875" style="133"/>
    <col min="4865" max="4865" width="16.6640625" style="133" customWidth="1"/>
    <col min="4866" max="4866" width="19.5546875" style="133" customWidth="1"/>
    <col min="4867" max="4868" width="11.5546875" style="133"/>
    <col min="4869" max="4869" width="13.33203125" style="133" bestFit="1" customWidth="1"/>
    <col min="4870" max="4870" width="14.33203125" style="133" customWidth="1"/>
    <col min="4871" max="4871" width="13.5546875" style="133" customWidth="1"/>
    <col min="4872" max="5120" width="11.5546875" style="133"/>
    <col min="5121" max="5121" width="16.6640625" style="133" customWidth="1"/>
    <col min="5122" max="5122" width="19.5546875" style="133" customWidth="1"/>
    <col min="5123" max="5124" width="11.5546875" style="133"/>
    <col min="5125" max="5125" width="13.33203125" style="133" bestFit="1" customWidth="1"/>
    <col min="5126" max="5126" width="14.33203125" style="133" customWidth="1"/>
    <col min="5127" max="5127" width="13.5546875" style="133" customWidth="1"/>
    <col min="5128" max="5376" width="11.5546875" style="133"/>
    <col min="5377" max="5377" width="16.6640625" style="133" customWidth="1"/>
    <col min="5378" max="5378" width="19.5546875" style="133" customWidth="1"/>
    <col min="5379" max="5380" width="11.5546875" style="133"/>
    <col min="5381" max="5381" width="13.33203125" style="133" bestFit="1" customWidth="1"/>
    <col min="5382" max="5382" width="14.33203125" style="133" customWidth="1"/>
    <col min="5383" max="5383" width="13.5546875" style="133" customWidth="1"/>
    <col min="5384" max="5632" width="11.5546875" style="133"/>
    <col min="5633" max="5633" width="16.6640625" style="133" customWidth="1"/>
    <col min="5634" max="5634" width="19.5546875" style="133" customWidth="1"/>
    <col min="5635" max="5636" width="11.5546875" style="133"/>
    <col min="5637" max="5637" width="13.33203125" style="133" bestFit="1" customWidth="1"/>
    <col min="5638" max="5638" width="14.33203125" style="133" customWidth="1"/>
    <col min="5639" max="5639" width="13.5546875" style="133" customWidth="1"/>
    <col min="5640" max="5888" width="11.5546875" style="133"/>
    <col min="5889" max="5889" width="16.6640625" style="133" customWidth="1"/>
    <col min="5890" max="5890" width="19.5546875" style="133" customWidth="1"/>
    <col min="5891" max="5892" width="11.5546875" style="133"/>
    <col min="5893" max="5893" width="13.33203125" style="133" bestFit="1" customWidth="1"/>
    <col min="5894" max="5894" width="14.33203125" style="133" customWidth="1"/>
    <col min="5895" max="5895" width="13.5546875" style="133" customWidth="1"/>
    <col min="5896" max="6144" width="11.5546875" style="133"/>
    <col min="6145" max="6145" width="16.6640625" style="133" customWidth="1"/>
    <col min="6146" max="6146" width="19.5546875" style="133" customWidth="1"/>
    <col min="6147" max="6148" width="11.5546875" style="133"/>
    <col min="6149" max="6149" width="13.33203125" style="133" bestFit="1" customWidth="1"/>
    <col min="6150" max="6150" width="14.33203125" style="133" customWidth="1"/>
    <col min="6151" max="6151" width="13.5546875" style="133" customWidth="1"/>
    <col min="6152" max="6400" width="11.5546875" style="133"/>
    <col min="6401" max="6401" width="16.6640625" style="133" customWidth="1"/>
    <col min="6402" max="6402" width="19.5546875" style="133" customWidth="1"/>
    <col min="6403" max="6404" width="11.5546875" style="133"/>
    <col min="6405" max="6405" width="13.33203125" style="133" bestFit="1" customWidth="1"/>
    <col min="6406" max="6406" width="14.33203125" style="133" customWidth="1"/>
    <col min="6407" max="6407" width="13.5546875" style="133" customWidth="1"/>
    <col min="6408" max="6656" width="11.5546875" style="133"/>
    <col min="6657" max="6657" width="16.6640625" style="133" customWidth="1"/>
    <col min="6658" max="6658" width="19.5546875" style="133" customWidth="1"/>
    <col min="6659" max="6660" width="11.5546875" style="133"/>
    <col min="6661" max="6661" width="13.33203125" style="133" bestFit="1" customWidth="1"/>
    <col min="6662" max="6662" width="14.33203125" style="133" customWidth="1"/>
    <col min="6663" max="6663" width="13.5546875" style="133" customWidth="1"/>
    <col min="6664" max="6912" width="11.5546875" style="133"/>
    <col min="6913" max="6913" width="16.6640625" style="133" customWidth="1"/>
    <col min="6914" max="6914" width="19.5546875" style="133" customWidth="1"/>
    <col min="6915" max="6916" width="11.5546875" style="133"/>
    <col min="6917" max="6917" width="13.33203125" style="133" bestFit="1" customWidth="1"/>
    <col min="6918" max="6918" width="14.33203125" style="133" customWidth="1"/>
    <col min="6919" max="6919" width="13.5546875" style="133" customWidth="1"/>
    <col min="6920" max="7168" width="11.5546875" style="133"/>
    <col min="7169" max="7169" width="16.6640625" style="133" customWidth="1"/>
    <col min="7170" max="7170" width="19.5546875" style="133" customWidth="1"/>
    <col min="7171" max="7172" width="11.5546875" style="133"/>
    <col min="7173" max="7173" width="13.33203125" style="133" bestFit="1" customWidth="1"/>
    <col min="7174" max="7174" width="14.33203125" style="133" customWidth="1"/>
    <col min="7175" max="7175" width="13.5546875" style="133" customWidth="1"/>
    <col min="7176" max="7424" width="11.5546875" style="133"/>
    <col min="7425" max="7425" width="16.6640625" style="133" customWidth="1"/>
    <col min="7426" max="7426" width="19.5546875" style="133" customWidth="1"/>
    <col min="7427" max="7428" width="11.5546875" style="133"/>
    <col min="7429" max="7429" width="13.33203125" style="133" bestFit="1" customWidth="1"/>
    <col min="7430" max="7430" width="14.33203125" style="133" customWidth="1"/>
    <col min="7431" max="7431" width="13.5546875" style="133" customWidth="1"/>
    <col min="7432" max="7680" width="11.5546875" style="133"/>
    <col min="7681" max="7681" width="16.6640625" style="133" customWidth="1"/>
    <col min="7682" max="7682" width="19.5546875" style="133" customWidth="1"/>
    <col min="7683" max="7684" width="11.5546875" style="133"/>
    <col min="7685" max="7685" width="13.33203125" style="133" bestFit="1" customWidth="1"/>
    <col min="7686" max="7686" width="14.33203125" style="133" customWidth="1"/>
    <col min="7687" max="7687" width="13.5546875" style="133" customWidth="1"/>
    <col min="7688" max="7936" width="11.5546875" style="133"/>
    <col min="7937" max="7937" width="16.6640625" style="133" customWidth="1"/>
    <col min="7938" max="7938" width="19.5546875" style="133" customWidth="1"/>
    <col min="7939" max="7940" width="11.5546875" style="133"/>
    <col min="7941" max="7941" width="13.33203125" style="133" bestFit="1" customWidth="1"/>
    <col min="7942" max="7942" width="14.33203125" style="133" customWidth="1"/>
    <col min="7943" max="7943" width="13.5546875" style="133" customWidth="1"/>
    <col min="7944" max="8192" width="11.5546875" style="133"/>
    <col min="8193" max="8193" width="16.6640625" style="133" customWidth="1"/>
    <col min="8194" max="8194" width="19.5546875" style="133" customWidth="1"/>
    <col min="8195" max="8196" width="11.5546875" style="133"/>
    <col min="8197" max="8197" width="13.33203125" style="133" bestFit="1" customWidth="1"/>
    <col min="8198" max="8198" width="14.33203125" style="133" customWidth="1"/>
    <col min="8199" max="8199" width="13.5546875" style="133" customWidth="1"/>
    <col min="8200" max="8448" width="11.5546875" style="133"/>
    <col min="8449" max="8449" width="16.6640625" style="133" customWidth="1"/>
    <col min="8450" max="8450" width="19.5546875" style="133" customWidth="1"/>
    <col min="8451" max="8452" width="11.5546875" style="133"/>
    <col min="8453" max="8453" width="13.33203125" style="133" bestFit="1" customWidth="1"/>
    <col min="8454" max="8454" width="14.33203125" style="133" customWidth="1"/>
    <col min="8455" max="8455" width="13.5546875" style="133" customWidth="1"/>
    <col min="8456" max="8704" width="11.5546875" style="133"/>
    <col min="8705" max="8705" width="16.6640625" style="133" customWidth="1"/>
    <col min="8706" max="8706" width="19.5546875" style="133" customWidth="1"/>
    <col min="8707" max="8708" width="11.5546875" style="133"/>
    <col min="8709" max="8709" width="13.33203125" style="133" bestFit="1" customWidth="1"/>
    <col min="8710" max="8710" width="14.33203125" style="133" customWidth="1"/>
    <col min="8711" max="8711" width="13.5546875" style="133" customWidth="1"/>
    <col min="8712" max="8960" width="11.5546875" style="133"/>
    <col min="8961" max="8961" width="16.6640625" style="133" customWidth="1"/>
    <col min="8962" max="8962" width="19.5546875" style="133" customWidth="1"/>
    <col min="8963" max="8964" width="11.5546875" style="133"/>
    <col min="8965" max="8965" width="13.33203125" style="133" bestFit="1" customWidth="1"/>
    <col min="8966" max="8966" width="14.33203125" style="133" customWidth="1"/>
    <col min="8967" max="8967" width="13.5546875" style="133" customWidth="1"/>
    <col min="8968" max="9216" width="11.5546875" style="133"/>
    <col min="9217" max="9217" width="16.6640625" style="133" customWidth="1"/>
    <col min="9218" max="9218" width="19.5546875" style="133" customWidth="1"/>
    <col min="9219" max="9220" width="11.5546875" style="133"/>
    <col min="9221" max="9221" width="13.33203125" style="133" bestFit="1" customWidth="1"/>
    <col min="9222" max="9222" width="14.33203125" style="133" customWidth="1"/>
    <col min="9223" max="9223" width="13.5546875" style="133" customWidth="1"/>
    <col min="9224" max="9472" width="11.5546875" style="133"/>
    <col min="9473" max="9473" width="16.6640625" style="133" customWidth="1"/>
    <col min="9474" max="9474" width="19.5546875" style="133" customWidth="1"/>
    <col min="9475" max="9476" width="11.5546875" style="133"/>
    <col min="9477" max="9477" width="13.33203125" style="133" bestFit="1" customWidth="1"/>
    <col min="9478" max="9478" width="14.33203125" style="133" customWidth="1"/>
    <col min="9479" max="9479" width="13.5546875" style="133" customWidth="1"/>
    <col min="9480" max="9728" width="11.5546875" style="133"/>
    <col min="9729" max="9729" width="16.6640625" style="133" customWidth="1"/>
    <col min="9730" max="9730" width="19.5546875" style="133" customWidth="1"/>
    <col min="9731" max="9732" width="11.5546875" style="133"/>
    <col min="9733" max="9733" width="13.33203125" style="133" bestFit="1" customWidth="1"/>
    <col min="9734" max="9734" width="14.33203125" style="133" customWidth="1"/>
    <col min="9735" max="9735" width="13.5546875" style="133" customWidth="1"/>
    <col min="9736" max="9984" width="11.5546875" style="133"/>
    <col min="9985" max="9985" width="16.6640625" style="133" customWidth="1"/>
    <col min="9986" max="9986" width="19.5546875" style="133" customWidth="1"/>
    <col min="9987" max="9988" width="11.5546875" style="133"/>
    <col min="9989" max="9989" width="13.33203125" style="133" bestFit="1" customWidth="1"/>
    <col min="9990" max="9990" width="14.33203125" style="133" customWidth="1"/>
    <col min="9991" max="9991" width="13.5546875" style="133" customWidth="1"/>
    <col min="9992" max="10240" width="11.5546875" style="133"/>
    <col min="10241" max="10241" width="16.6640625" style="133" customWidth="1"/>
    <col min="10242" max="10242" width="19.5546875" style="133" customWidth="1"/>
    <col min="10243" max="10244" width="11.5546875" style="133"/>
    <col min="10245" max="10245" width="13.33203125" style="133" bestFit="1" customWidth="1"/>
    <col min="10246" max="10246" width="14.33203125" style="133" customWidth="1"/>
    <col min="10247" max="10247" width="13.5546875" style="133" customWidth="1"/>
    <col min="10248" max="10496" width="11.5546875" style="133"/>
    <col min="10497" max="10497" width="16.6640625" style="133" customWidth="1"/>
    <col min="10498" max="10498" width="19.5546875" style="133" customWidth="1"/>
    <col min="10499" max="10500" width="11.5546875" style="133"/>
    <col min="10501" max="10501" width="13.33203125" style="133" bestFit="1" customWidth="1"/>
    <col min="10502" max="10502" width="14.33203125" style="133" customWidth="1"/>
    <col min="10503" max="10503" width="13.5546875" style="133" customWidth="1"/>
    <col min="10504" max="10752" width="11.5546875" style="133"/>
    <col min="10753" max="10753" width="16.6640625" style="133" customWidth="1"/>
    <col min="10754" max="10754" width="19.5546875" style="133" customWidth="1"/>
    <col min="10755" max="10756" width="11.5546875" style="133"/>
    <col min="10757" max="10757" width="13.33203125" style="133" bestFit="1" customWidth="1"/>
    <col min="10758" max="10758" width="14.33203125" style="133" customWidth="1"/>
    <col min="10759" max="10759" width="13.5546875" style="133" customWidth="1"/>
    <col min="10760" max="11008" width="11.5546875" style="133"/>
    <col min="11009" max="11009" width="16.6640625" style="133" customWidth="1"/>
    <col min="11010" max="11010" width="19.5546875" style="133" customWidth="1"/>
    <col min="11011" max="11012" width="11.5546875" style="133"/>
    <col min="11013" max="11013" width="13.33203125" style="133" bestFit="1" customWidth="1"/>
    <col min="11014" max="11014" width="14.33203125" style="133" customWidth="1"/>
    <col min="11015" max="11015" width="13.5546875" style="133" customWidth="1"/>
    <col min="11016" max="11264" width="11.5546875" style="133"/>
    <col min="11265" max="11265" width="16.6640625" style="133" customWidth="1"/>
    <col min="11266" max="11266" width="19.5546875" style="133" customWidth="1"/>
    <col min="11267" max="11268" width="11.5546875" style="133"/>
    <col min="11269" max="11269" width="13.33203125" style="133" bestFit="1" customWidth="1"/>
    <col min="11270" max="11270" width="14.33203125" style="133" customWidth="1"/>
    <col min="11271" max="11271" width="13.5546875" style="133" customWidth="1"/>
    <col min="11272" max="11520" width="11.5546875" style="133"/>
    <col min="11521" max="11521" width="16.6640625" style="133" customWidth="1"/>
    <col min="11522" max="11522" width="19.5546875" style="133" customWidth="1"/>
    <col min="11523" max="11524" width="11.5546875" style="133"/>
    <col min="11525" max="11525" width="13.33203125" style="133" bestFit="1" customWidth="1"/>
    <col min="11526" max="11526" width="14.33203125" style="133" customWidth="1"/>
    <col min="11527" max="11527" width="13.5546875" style="133" customWidth="1"/>
    <col min="11528" max="11776" width="11.5546875" style="133"/>
    <col min="11777" max="11777" width="16.6640625" style="133" customWidth="1"/>
    <col min="11778" max="11778" width="19.5546875" style="133" customWidth="1"/>
    <col min="11779" max="11780" width="11.5546875" style="133"/>
    <col min="11781" max="11781" width="13.33203125" style="133" bestFit="1" customWidth="1"/>
    <col min="11782" max="11782" width="14.33203125" style="133" customWidth="1"/>
    <col min="11783" max="11783" width="13.5546875" style="133" customWidth="1"/>
    <col min="11784" max="12032" width="11.5546875" style="133"/>
    <col min="12033" max="12033" width="16.6640625" style="133" customWidth="1"/>
    <col min="12034" max="12034" width="19.5546875" style="133" customWidth="1"/>
    <col min="12035" max="12036" width="11.5546875" style="133"/>
    <col min="12037" max="12037" width="13.33203125" style="133" bestFit="1" customWidth="1"/>
    <col min="12038" max="12038" width="14.33203125" style="133" customWidth="1"/>
    <col min="12039" max="12039" width="13.5546875" style="133" customWidth="1"/>
    <col min="12040" max="12288" width="11.5546875" style="133"/>
    <col min="12289" max="12289" width="16.6640625" style="133" customWidth="1"/>
    <col min="12290" max="12290" width="19.5546875" style="133" customWidth="1"/>
    <col min="12291" max="12292" width="11.5546875" style="133"/>
    <col min="12293" max="12293" width="13.33203125" style="133" bestFit="1" customWidth="1"/>
    <col min="12294" max="12294" width="14.33203125" style="133" customWidth="1"/>
    <col min="12295" max="12295" width="13.5546875" style="133" customWidth="1"/>
    <col min="12296" max="12544" width="11.5546875" style="133"/>
    <col min="12545" max="12545" width="16.6640625" style="133" customWidth="1"/>
    <col min="12546" max="12546" width="19.5546875" style="133" customWidth="1"/>
    <col min="12547" max="12548" width="11.5546875" style="133"/>
    <col min="12549" max="12549" width="13.33203125" style="133" bestFit="1" customWidth="1"/>
    <col min="12550" max="12550" width="14.33203125" style="133" customWidth="1"/>
    <col min="12551" max="12551" width="13.5546875" style="133" customWidth="1"/>
    <col min="12552" max="12800" width="11.5546875" style="133"/>
    <col min="12801" max="12801" width="16.6640625" style="133" customWidth="1"/>
    <col min="12802" max="12802" width="19.5546875" style="133" customWidth="1"/>
    <col min="12803" max="12804" width="11.5546875" style="133"/>
    <col min="12805" max="12805" width="13.33203125" style="133" bestFit="1" customWidth="1"/>
    <col min="12806" max="12806" width="14.33203125" style="133" customWidth="1"/>
    <col min="12807" max="12807" width="13.5546875" style="133" customWidth="1"/>
    <col min="12808" max="13056" width="11.5546875" style="133"/>
    <col min="13057" max="13057" width="16.6640625" style="133" customWidth="1"/>
    <col min="13058" max="13058" width="19.5546875" style="133" customWidth="1"/>
    <col min="13059" max="13060" width="11.5546875" style="133"/>
    <col min="13061" max="13061" width="13.33203125" style="133" bestFit="1" customWidth="1"/>
    <col min="13062" max="13062" width="14.33203125" style="133" customWidth="1"/>
    <col min="13063" max="13063" width="13.5546875" style="133" customWidth="1"/>
    <col min="13064" max="13312" width="11.5546875" style="133"/>
    <col min="13313" max="13313" width="16.6640625" style="133" customWidth="1"/>
    <col min="13314" max="13314" width="19.5546875" style="133" customWidth="1"/>
    <col min="13315" max="13316" width="11.5546875" style="133"/>
    <col min="13317" max="13317" width="13.33203125" style="133" bestFit="1" customWidth="1"/>
    <col min="13318" max="13318" width="14.33203125" style="133" customWidth="1"/>
    <col min="13319" max="13319" width="13.5546875" style="133" customWidth="1"/>
    <col min="13320" max="13568" width="11.5546875" style="133"/>
    <col min="13569" max="13569" width="16.6640625" style="133" customWidth="1"/>
    <col min="13570" max="13570" width="19.5546875" style="133" customWidth="1"/>
    <col min="13571" max="13572" width="11.5546875" style="133"/>
    <col min="13573" max="13573" width="13.33203125" style="133" bestFit="1" customWidth="1"/>
    <col min="13574" max="13574" width="14.33203125" style="133" customWidth="1"/>
    <col min="13575" max="13575" width="13.5546875" style="133" customWidth="1"/>
    <col min="13576" max="13824" width="11.5546875" style="133"/>
    <col min="13825" max="13825" width="16.6640625" style="133" customWidth="1"/>
    <col min="13826" max="13826" width="19.5546875" style="133" customWidth="1"/>
    <col min="13827" max="13828" width="11.5546875" style="133"/>
    <col min="13829" max="13829" width="13.33203125" style="133" bestFit="1" customWidth="1"/>
    <col min="13830" max="13830" width="14.33203125" style="133" customWidth="1"/>
    <col min="13831" max="13831" width="13.5546875" style="133" customWidth="1"/>
    <col min="13832" max="14080" width="11.5546875" style="133"/>
    <col min="14081" max="14081" width="16.6640625" style="133" customWidth="1"/>
    <col min="14082" max="14082" width="19.5546875" style="133" customWidth="1"/>
    <col min="14083" max="14084" width="11.5546875" style="133"/>
    <col min="14085" max="14085" width="13.33203125" style="133" bestFit="1" customWidth="1"/>
    <col min="14086" max="14086" width="14.33203125" style="133" customWidth="1"/>
    <col min="14087" max="14087" width="13.5546875" style="133" customWidth="1"/>
    <col min="14088" max="14336" width="11.5546875" style="133"/>
    <col min="14337" max="14337" width="16.6640625" style="133" customWidth="1"/>
    <col min="14338" max="14338" width="19.5546875" style="133" customWidth="1"/>
    <col min="14339" max="14340" width="11.5546875" style="133"/>
    <col min="14341" max="14341" width="13.33203125" style="133" bestFit="1" customWidth="1"/>
    <col min="14342" max="14342" width="14.33203125" style="133" customWidth="1"/>
    <col min="14343" max="14343" width="13.5546875" style="133" customWidth="1"/>
    <col min="14344" max="14592" width="11.5546875" style="133"/>
    <col min="14593" max="14593" width="16.6640625" style="133" customWidth="1"/>
    <col min="14594" max="14594" width="19.5546875" style="133" customWidth="1"/>
    <col min="14595" max="14596" width="11.5546875" style="133"/>
    <col min="14597" max="14597" width="13.33203125" style="133" bestFit="1" customWidth="1"/>
    <col min="14598" max="14598" width="14.33203125" style="133" customWidth="1"/>
    <col min="14599" max="14599" width="13.5546875" style="133" customWidth="1"/>
    <col min="14600" max="14848" width="11.5546875" style="133"/>
    <col min="14849" max="14849" width="16.6640625" style="133" customWidth="1"/>
    <col min="14850" max="14850" width="19.5546875" style="133" customWidth="1"/>
    <col min="14851" max="14852" width="11.5546875" style="133"/>
    <col min="14853" max="14853" width="13.33203125" style="133" bestFit="1" customWidth="1"/>
    <col min="14854" max="14854" width="14.33203125" style="133" customWidth="1"/>
    <col min="14855" max="14855" width="13.5546875" style="133" customWidth="1"/>
    <col min="14856" max="15104" width="11.5546875" style="133"/>
    <col min="15105" max="15105" width="16.6640625" style="133" customWidth="1"/>
    <col min="15106" max="15106" width="19.5546875" style="133" customWidth="1"/>
    <col min="15107" max="15108" width="11.5546875" style="133"/>
    <col min="15109" max="15109" width="13.33203125" style="133" bestFit="1" customWidth="1"/>
    <col min="15110" max="15110" width="14.33203125" style="133" customWidth="1"/>
    <col min="15111" max="15111" width="13.5546875" style="133" customWidth="1"/>
    <col min="15112" max="15360" width="11.5546875" style="133"/>
    <col min="15361" max="15361" width="16.6640625" style="133" customWidth="1"/>
    <col min="15362" max="15362" width="19.5546875" style="133" customWidth="1"/>
    <col min="15363" max="15364" width="11.5546875" style="133"/>
    <col min="15365" max="15365" width="13.33203125" style="133" bestFit="1" customWidth="1"/>
    <col min="15366" max="15366" width="14.33203125" style="133" customWidth="1"/>
    <col min="15367" max="15367" width="13.5546875" style="133" customWidth="1"/>
    <col min="15368" max="15616" width="11.5546875" style="133"/>
    <col min="15617" max="15617" width="16.6640625" style="133" customWidth="1"/>
    <col min="15618" max="15618" width="19.5546875" style="133" customWidth="1"/>
    <col min="15619" max="15620" width="11.5546875" style="133"/>
    <col min="15621" max="15621" width="13.33203125" style="133" bestFit="1" customWidth="1"/>
    <col min="15622" max="15622" width="14.33203125" style="133" customWidth="1"/>
    <col min="15623" max="15623" width="13.5546875" style="133" customWidth="1"/>
    <col min="15624" max="15872" width="11.5546875" style="133"/>
    <col min="15873" max="15873" width="16.6640625" style="133" customWidth="1"/>
    <col min="15874" max="15874" width="19.5546875" style="133" customWidth="1"/>
    <col min="15875" max="15876" width="11.5546875" style="133"/>
    <col min="15877" max="15877" width="13.33203125" style="133" bestFit="1" customWidth="1"/>
    <col min="15878" max="15878" width="14.33203125" style="133" customWidth="1"/>
    <col min="15879" max="15879" width="13.5546875" style="133" customWidth="1"/>
    <col min="15880" max="16128" width="11.5546875" style="133"/>
    <col min="16129" max="16129" width="16.6640625" style="133" customWidth="1"/>
    <col min="16130" max="16130" width="19.5546875" style="133" customWidth="1"/>
    <col min="16131" max="16132" width="11.5546875" style="133"/>
    <col min="16133" max="16133" width="13.33203125" style="133" bestFit="1" customWidth="1"/>
    <col min="16134" max="16134" width="14.33203125" style="133" customWidth="1"/>
    <col min="16135" max="16135" width="13.5546875" style="133" customWidth="1"/>
    <col min="16136" max="16384" width="11.5546875" style="133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35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35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35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135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35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35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35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35" customFormat="1" ht="13.8">
      <c r="A9" s="302"/>
      <c r="B9" s="302"/>
      <c r="C9" s="302"/>
      <c r="D9" s="302"/>
      <c r="E9" s="303"/>
      <c r="F9" s="304" t="s">
        <v>90</v>
      </c>
      <c r="G9" s="304">
        <f>'Presupuesto '!A10</f>
        <v>7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'!C10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136" customFormat="1" ht="12.6" thickBot="1">
      <c r="A12" s="644" t="str">
        <f>'Presupuesto '!B10</f>
        <v>UPS-30kVA - Trifásico-220v-60Hz</v>
      </c>
      <c r="B12" s="644"/>
      <c r="C12" s="644"/>
      <c r="D12" s="644"/>
      <c r="E12" s="308"/>
      <c r="F12" s="309"/>
      <c r="G12" s="310"/>
      <c r="H12" s="632"/>
      <c r="I12" s="633"/>
      <c r="J12" s="633"/>
      <c r="K12" s="633"/>
      <c r="L12" s="634"/>
    </row>
    <row r="13" spans="1:13" s="136" customFormat="1" ht="15.6">
      <c r="A13" s="34" t="s">
        <v>3</v>
      </c>
      <c r="B13" s="35"/>
      <c r="C13" s="36"/>
      <c r="D13" s="36"/>
      <c r="E13" s="36"/>
      <c r="F13" s="36"/>
      <c r="G13" s="37"/>
      <c r="H13" s="421"/>
      <c r="I13" s="422"/>
      <c r="J13" s="422"/>
      <c r="K13" s="422"/>
      <c r="L13" s="423"/>
    </row>
    <row r="14" spans="1:13" s="136" customFormat="1" ht="62.4">
      <c r="A14" s="610" t="s">
        <v>4</v>
      </c>
      <c r="B14" s="611"/>
      <c r="C14" s="38" t="s">
        <v>5</v>
      </c>
      <c r="D14" s="143" t="s">
        <v>6</v>
      </c>
      <c r="E14" s="144" t="s">
        <v>7</v>
      </c>
      <c r="F14" s="143" t="s">
        <v>8</v>
      </c>
      <c r="G14" s="144" t="s">
        <v>9</v>
      </c>
      <c r="H14" s="424" t="s">
        <v>10</v>
      </c>
      <c r="I14" s="425" t="s">
        <v>11</v>
      </c>
      <c r="J14" s="426" t="s">
        <v>12</v>
      </c>
      <c r="K14" s="425" t="s">
        <v>13</v>
      </c>
      <c r="L14" s="427" t="s">
        <v>14</v>
      </c>
    </row>
    <row r="15" spans="1:13" s="136" customFormat="1" ht="15.6">
      <c r="A15" s="638"/>
      <c r="B15" s="639"/>
      <c r="C15" s="39" t="s">
        <v>15</v>
      </c>
      <c r="D15" s="39" t="s">
        <v>16</v>
      </c>
      <c r="E15" s="40" t="s">
        <v>17</v>
      </c>
      <c r="F15" s="41" t="s">
        <v>18</v>
      </c>
      <c r="G15" s="40" t="s">
        <v>19</v>
      </c>
      <c r="H15" s="428"/>
      <c r="I15" s="429"/>
      <c r="J15" s="430"/>
      <c r="K15" s="431"/>
      <c r="L15" s="432"/>
    </row>
    <row r="16" spans="1:13" s="136" customFormat="1" ht="15.6">
      <c r="A16" s="559"/>
      <c r="B16" s="141"/>
      <c r="C16" s="51"/>
      <c r="D16" s="51"/>
      <c r="E16" s="241"/>
      <c r="F16" s="242"/>
      <c r="G16" s="241"/>
      <c r="H16" s="428"/>
      <c r="I16" s="560"/>
      <c r="J16" s="561"/>
      <c r="K16" s="489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33.660000000000004</v>
      </c>
      <c r="H17" s="433">
        <f>+G17/G$47</f>
        <v>2.6496509639817498E-3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0.264965096398175</v>
      </c>
    </row>
    <row r="18" spans="1:12" s="137" customFormat="1" ht="15.6">
      <c r="A18" s="196"/>
      <c r="B18" s="197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33.660000000000004</v>
      </c>
      <c r="H19" s="437">
        <f>SUM(H17:H17)</f>
        <v>2.6496509639817498E-3</v>
      </c>
      <c r="I19" s="438"/>
      <c r="J19" s="439"/>
      <c r="K19" s="440"/>
      <c r="L19" s="447">
        <f>SUM(L17:L17)</f>
        <v>0.264965096398175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2</v>
      </c>
      <c r="D23" s="145">
        <f>'BASE DE DATOS'!G14</f>
        <v>3.62</v>
      </c>
      <c r="E23" s="146">
        <f>IF(D23&gt;0,ROUND(D23*C23,2),"")</f>
        <v>7.24</v>
      </c>
      <c r="F23" s="147">
        <v>45</v>
      </c>
      <c r="G23" s="42">
        <f>E23*F23</f>
        <v>325.8</v>
      </c>
      <c r="H23" s="433">
        <f>+G23/G$47</f>
        <v>2.5646354250304638E-2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2.5646354250304637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45</v>
      </c>
      <c r="G24" s="42">
        <f>E24*F24</f>
        <v>164.70000000000002</v>
      </c>
      <c r="H24" s="433">
        <f>+G24/G$47</f>
        <v>1.2964869690071129E-2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1.296486969007113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45</v>
      </c>
      <c r="G25" s="42">
        <f>E25*F25</f>
        <v>182.7</v>
      </c>
      <c r="H25" s="433">
        <f>+G25/G$47</f>
        <v>1.4381795339259229E-2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1.4381795339259229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673.2</v>
      </c>
      <c r="H26" s="437">
        <f>SUM(H23:H25)</f>
        <v>5.2993019279634991E-2</v>
      </c>
      <c r="I26" s="429"/>
      <c r="J26" s="430"/>
      <c r="K26" s="431"/>
      <c r="L26" s="447">
        <f>SUM(L23:L25)</f>
        <v>5.2993019279634996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16" t="s">
        <v>145</v>
      </c>
      <c r="B30" s="617"/>
      <c r="C30" s="618"/>
      <c r="D30" s="49" t="s">
        <v>44</v>
      </c>
      <c r="E30" s="50">
        <v>1</v>
      </c>
      <c r="F30" s="50">
        <v>11996.7</v>
      </c>
      <c r="G30" s="42">
        <f>E30*F30</f>
        <v>11996.7</v>
      </c>
      <c r="H30" s="433">
        <f>+G30/G$47</f>
        <v>0.9443573297563832</v>
      </c>
      <c r="I30" s="434">
        <v>461220011</v>
      </c>
      <c r="J30" s="435" t="s">
        <v>30</v>
      </c>
      <c r="K30" s="431">
        <v>0</v>
      </c>
      <c r="L30" s="436">
        <f>+H30*K30</f>
        <v>0</v>
      </c>
    </row>
    <row r="31" spans="1:12" s="136" customFormat="1" ht="15.6">
      <c r="A31" s="274"/>
      <c r="B31" s="275"/>
      <c r="C31" s="276"/>
      <c r="D31" s="49"/>
      <c r="E31" s="50"/>
      <c r="F31" s="50"/>
      <c r="G31" s="42"/>
      <c r="H31" s="433"/>
      <c r="I31" s="434"/>
      <c r="J31" s="435"/>
      <c r="K31" s="431"/>
      <c r="L31" s="436"/>
    </row>
    <row r="32" spans="1:12" s="136" customFormat="1" ht="15.6">
      <c r="A32" s="274"/>
      <c r="B32" s="275"/>
      <c r="C32" s="276"/>
      <c r="D32" s="49"/>
      <c r="E32" s="50"/>
      <c r="F32" s="50"/>
      <c r="G32" s="42"/>
      <c r="H32" s="433"/>
      <c r="I32" s="434"/>
      <c r="J32" s="435"/>
      <c r="K32" s="431"/>
      <c r="L32" s="436"/>
    </row>
    <row r="33" spans="1:12" s="136" customFormat="1" ht="15.6">
      <c r="A33" s="274"/>
      <c r="B33" s="275"/>
      <c r="C33" s="276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2" s="136" customFormat="1" ht="15.6">
      <c r="A34" s="274"/>
      <c r="B34" s="275"/>
      <c r="C34" s="276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2" s="136" customFormat="1" ht="15.6">
      <c r="A35" s="274"/>
      <c r="B35" s="275"/>
      <c r="C35" s="276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2" s="136" customFormat="1" ht="15.6">
      <c r="A36" s="274"/>
      <c r="B36" s="275"/>
      <c r="C36" s="276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2" s="136" customFormat="1" ht="15.6">
      <c r="A37" s="274"/>
      <c r="B37" s="275"/>
      <c r="C37" s="276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2" s="136" customFormat="1" ht="15.6">
      <c r="A38" s="274"/>
      <c r="B38" s="275"/>
      <c r="C38" s="276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2" s="136" customFormat="1" ht="15.6">
      <c r="A39" s="274"/>
      <c r="B39" s="275"/>
      <c r="C39" s="276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5.6">
      <c r="A40" s="274"/>
      <c r="B40" s="275"/>
      <c r="C40" s="276"/>
      <c r="D40" s="49"/>
      <c r="E40" s="50"/>
      <c r="F40" s="50"/>
      <c r="G40" s="42"/>
      <c r="H40" s="433"/>
      <c r="I40" s="434"/>
      <c r="J40" s="435"/>
      <c r="K40" s="431"/>
      <c r="L40" s="436"/>
    </row>
    <row r="41" spans="1:12" s="136" customFormat="1" ht="12.75" customHeight="1">
      <c r="A41" s="619" t="s">
        <v>31</v>
      </c>
      <c r="B41" s="620"/>
      <c r="C41" s="54"/>
      <c r="D41" s="55"/>
      <c r="E41" s="55"/>
      <c r="F41" s="56"/>
      <c r="G41" s="129">
        <f>+G30</f>
        <v>11996.7</v>
      </c>
      <c r="H41" s="437">
        <f>SUM(H30:H40)</f>
        <v>0.9443573297563832</v>
      </c>
      <c r="I41" s="429"/>
      <c r="J41" s="430"/>
      <c r="K41" s="431"/>
      <c r="L41" s="437">
        <f>SUM(L30:L40)</f>
        <v>0</v>
      </c>
    </row>
    <row r="42" spans="1:12" s="137" customFormat="1" ht="15.6">
      <c r="A42" s="47" t="s">
        <v>32</v>
      </c>
      <c r="B42" s="44"/>
      <c r="C42" s="45"/>
      <c r="D42" s="45"/>
      <c r="E42" s="45"/>
      <c r="F42" s="45"/>
      <c r="G42" s="46"/>
      <c r="H42" s="444"/>
      <c r="I42" s="429"/>
      <c r="J42" s="430"/>
      <c r="K42" s="431"/>
      <c r="L42" s="445"/>
    </row>
    <row r="43" spans="1:12" s="136" customFormat="1" ht="12.75" customHeight="1">
      <c r="A43" s="610" t="s">
        <v>4</v>
      </c>
      <c r="B43" s="611"/>
      <c r="C43" s="612"/>
      <c r="D43" s="143" t="s">
        <v>28</v>
      </c>
      <c r="E43" s="144" t="s">
        <v>5</v>
      </c>
      <c r="F43" s="143" t="s">
        <v>6</v>
      </c>
      <c r="G43" s="144" t="s">
        <v>9</v>
      </c>
      <c r="H43" s="444"/>
      <c r="I43" s="429"/>
      <c r="J43" s="430"/>
      <c r="K43" s="431"/>
      <c r="L43" s="445"/>
    </row>
    <row r="44" spans="1:12" s="136" customFormat="1" ht="12.75" customHeight="1">
      <c r="A44" s="613"/>
      <c r="B44" s="614"/>
      <c r="C44" s="615"/>
      <c r="D44" s="48"/>
      <c r="E44" s="39" t="s">
        <v>15</v>
      </c>
      <c r="F44" s="39" t="s">
        <v>16</v>
      </c>
      <c r="G44" s="40" t="s">
        <v>17</v>
      </c>
      <c r="H44" s="444"/>
      <c r="I44" s="446"/>
      <c r="J44" s="430"/>
      <c r="K44" s="446"/>
      <c r="L44" s="445"/>
    </row>
    <row r="45" spans="1:12" s="136" customFormat="1" ht="15.6">
      <c r="A45" s="616"/>
      <c r="B45" s="617"/>
      <c r="C45" s="618"/>
      <c r="D45" s="51"/>
      <c r="E45" s="142"/>
      <c r="F45" s="57"/>
      <c r="G45" s="42"/>
      <c r="H45" s="428"/>
      <c r="I45" s="429"/>
      <c r="J45" s="430"/>
      <c r="K45" s="431"/>
      <c r="L45" s="432"/>
    </row>
    <row r="46" spans="1:12" s="136" customFormat="1" ht="12.75" customHeight="1" thickBot="1">
      <c r="A46" s="621" t="s">
        <v>33</v>
      </c>
      <c r="B46" s="622"/>
      <c r="C46" s="58"/>
      <c r="D46" s="130"/>
      <c r="E46" s="130"/>
      <c r="F46" s="131"/>
      <c r="G46" s="129">
        <f>+G45</f>
        <v>0</v>
      </c>
      <c r="H46" s="437">
        <f>+H45</f>
        <v>0</v>
      </c>
      <c r="I46" s="448"/>
      <c r="J46" s="439"/>
      <c r="K46" s="448"/>
      <c r="L46" s="447">
        <f>+L45</f>
        <v>0</v>
      </c>
    </row>
    <row r="47" spans="1:12" s="137" customFormat="1" ht="16.2" thickBot="1">
      <c r="A47" s="59"/>
      <c r="B47" s="60"/>
      <c r="C47" s="60"/>
      <c r="D47" s="623" t="s">
        <v>34</v>
      </c>
      <c r="E47" s="624"/>
      <c r="F47" s="624"/>
      <c r="G47" s="129">
        <f>+G46+G41+G26+G19</f>
        <v>12703.560000000001</v>
      </c>
      <c r="H47" s="449">
        <f>+H46+H41+H26+H19</f>
        <v>0.99999999999999989</v>
      </c>
      <c r="I47" s="450"/>
      <c r="J47" s="451"/>
      <c r="K47" s="450"/>
      <c r="L47" s="563">
        <f>+L46+L41+L26+L19</f>
        <v>5.5642670243616745</v>
      </c>
    </row>
    <row r="48" spans="1:12" s="136" customFormat="1" ht="12.75" customHeight="1">
      <c r="A48" s="59"/>
      <c r="B48" s="60"/>
      <c r="C48" s="60"/>
      <c r="D48" s="601" t="s">
        <v>35</v>
      </c>
      <c r="E48" s="602"/>
      <c r="F48" s="62">
        <f>+Datos!C5</f>
        <v>0.23</v>
      </c>
      <c r="G48" s="63">
        <f>+F48*G47</f>
        <v>2921.8188000000005</v>
      </c>
      <c r="H48" s="69"/>
      <c r="I48" s="69"/>
      <c r="J48" s="69"/>
      <c r="K48" s="69"/>
      <c r="L48" s="452"/>
    </row>
    <row r="49" spans="1:12" s="136" customFormat="1" ht="13.5" customHeight="1">
      <c r="A49" s="64"/>
      <c r="B49" s="141"/>
      <c r="C49" s="65"/>
      <c r="D49" s="601" t="s">
        <v>36</v>
      </c>
      <c r="E49" s="602"/>
      <c r="F49" s="602"/>
      <c r="G49" s="63">
        <v>0</v>
      </c>
      <c r="H49" s="69"/>
      <c r="I49" s="69"/>
      <c r="J49" s="69"/>
      <c r="K49" s="69"/>
      <c r="L49" s="452"/>
    </row>
    <row r="50" spans="1:12" s="136" customFormat="1" ht="12.75" customHeight="1">
      <c r="A50" s="32"/>
      <c r="B50" s="60"/>
      <c r="C50" s="31"/>
      <c r="D50" s="601" t="s">
        <v>37</v>
      </c>
      <c r="E50" s="602"/>
      <c r="F50" s="602"/>
      <c r="G50" s="66">
        <f>+G47+G48</f>
        <v>15625.378800000002</v>
      </c>
      <c r="H50" s="69"/>
      <c r="I50" s="69"/>
      <c r="J50" s="69"/>
      <c r="K50" s="69"/>
      <c r="L50" s="452"/>
    </row>
    <row r="51" spans="1:12" s="136" customFormat="1" ht="12.75" customHeight="1" thickBot="1">
      <c r="A51" s="606" t="str">
        <f>'BASE DE DATOS'!D6</f>
        <v>ING. LIZARDO SEGURA M.</v>
      </c>
      <c r="B51" s="607"/>
      <c r="C51" s="69"/>
      <c r="D51" s="603" t="s">
        <v>38</v>
      </c>
      <c r="E51" s="604"/>
      <c r="F51" s="604"/>
      <c r="G51" s="66">
        <f>ROUND((G50),2)</f>
        <v>15625.38</v>
      </c>
      <c r="H51" s="69"/>
      <c r="I51" s="69"/>
      <c r="J51" s="69"/>
      <c r="K51" s="69"/>
      <c r="L51" s="452"/>
    </row>
    <row r="52" spans="1:12" s="136" customFormat="1">
      <c r="A52" s="608" t="str">
        <f>'BASE DE DATOS'!F6</f>
        <v>TEC. DE PLANIFICACIÓN</v>
      </c>
      <c r="B52" s="609"/>
      <c r="C52" s="69"/>
      <c r="D52" s="69"/>
      <c r="E52" s="69"/>
      <c r="F52" s="72"/>
      <c r="G52" s="72"/>
      <c r="H52" s="31"/>
      <c r="I52" s="31"/>
      <c r="J52" s="31"/>
      <c r="K52" s="31"/>
      <c r="L52" s="461"/>
    </row>
    <row r="53" spans="1:12" s="136" customFormat="1">
      <c r="A53" s="608" t="str">
        <f>'BASE DE DATOS'!D7</f>
        <v>ESMERALDAS  - MARZO/2021</v>
      </c>
      <c r="B53" s="609"/>
      <c r="C53" s="314"/>
      <c r="D53" s="314"/>
      <c r="E53" s="314"/>
      <c r="F53" s="314"/>
      <c r="G53" s="314"/>
      <c r="H53" s="31"/>
      <c r="I53" s="31"/>
      <c r="J53" s="462"/>
      <c r="K53" s="31"/>
      <c r="L53" s="461"/>
    </row>
    <row r="54" spans="1:12">
      <c r="A54" s="73"/>
      <c r="B54" s="74"/>
      <c r="C54" s="75"/>
      <c r="D54" s="75"/>
      <c r="E54" s="75"/>
      <c r="F54" s="76"/>
      <c r="G54" s="76"/>
      <c r="H54" s="69"/>
      <c r="I54" s="69"/>
      <c r="J54" s="453"/>
      <c r="K54" s="69"/>
      <c r="L54" s="452"/>
    </row>
    <row r="55" spans="1:12">
      <c r="A55" s="170"/>
      <c r="B55" s="120"/>
      <c r="C55" s="77"/>
      <c r="D55" s="78"/>
      <c r="E55" s="78"/>
      <c r="F55" s="78"/>
      <c r="G55" s="78"/>
      <c r="H55" s="69"/>
      <c r="I55" s="69"/>
      <c r="J55" s="453"/>
      <c r="K55" s="69"/>
      <c r="L55" s="452"/>
    </row>
    <row r="56" spans="1:12">
      <c r="A56" s="79"/>
      <c r="B56" s="74"/>
      <c r="C56" s="74"/>
      <c r="D56" s="74"/>
      <c r="E56" s="74"/>
      <c r="F56" s="80"/>
      <c r="G56" s="76"/>
      <c r="H56" s="69"/>
      <c r="I56" s="69"/>
      <c r="J56" s="453"/>
      <c r="K56" s="69"/>
      <c r="L56" s="452"/>
    </row>
    <row r="57" spans="1:12">
      <c r="A57" s="73"/>
      <c r="B57" s="75"/>
      <c r="C57" s="81"/>
      <c r="D57" s="81"/>
      <c r="E57" s="81"/>
      <c r="F57" s="81"/>
      <c r="G57" s="81"/>
      <c r="H57" s="69"/>
      <c r="I57" s="69"/>
      <c r="J57" s="453"/>
      <c r="K57" s="69"/>
      <c r="L57" s="452"/>
    </row>
    <row r="58" spans="1:12" ht="13.8" thickBot="1">
      <c r="A58" s="82"/>
      <c r="B58" s="83"/>
      <c r="C58" s="84"/>
      <c r="D58" s="645"/>
      <c r="E58" s="645"/>
      <c r="F58" s="645"/>
      <c r="G58" s="84"/>
      <c r="H58" s="454"/>
      <c r="I58" s="454"/>
      <c r="J58" s="454"/>
      <c r="K58" s="454"/>
      <c r="L58" s="455"/>
    </row>
    <row r="59" spans="1:12" ht="13.8">
      <c r="A59" s="138"/>
      <c r="B59" s="138"/>
      <c r="C59" s="139"/>
      <c r="D59" s="600"/>
      <c r="E59" s="600"/>
      <c r="F59" s="600"/>
      <c r="G59" s="456">
        <v>15625.37</v>
      </c>
      <c r="H59" s="69"/>
      <c r="I59" s="69"/>
      <c r="J59" s="69"/>
      <c r="K59" s="69"/>
    </row>
    <row r="60" spans="1:12">
      <c r="D60" s="600"/>
      <c r="E60" s="600"/>
      <c r="F60" s="600"/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  <row r="63" spans="1:12">
      <c r="H63" s="69"/>
      <c r="I63" s="69"/>
      <c r="J63" s="69"/>
      <c r="K63" s="69"/>
    </row>
  </sheetData>
  <mergeCells count="34">
    <mergeCell ref="A51:B51"/>
    <mergeCell ref="A52:B52"/>
    <mergeCell ref="A53:B53"/>
    <mergeCell ref="D60:F60"/>
    <mergeCell ref="D49:F49"/>
    <mergeCell ref="D50:F50"/>
    <mergeCell ref="D51:F51"/>
    <mergeCell ref="D58:F58"/>
    <mergeCell ref="D59:F59"/>
    <mergeCell ref="D48:E48"/>
    <mergeCell ref="A25:B25"/>
    <mergeCell ref="A26:B26"/>
    <mergeCell ref="A28:C28"/>
    <mergeCell ref="A29:C29"/>
    <mergeCell ref="A30:C30"/>
    <mergeCell ref="A41:B41"/>
    <mergeCell ref="A43:C43"/>
    <mergeCell ref="A44:C44"/>
    <mergeCell ref="A45:C45"/>
    <mergeCell ref="A46:B46"/>
    <mergeCell ref="D47:F47"/>
    <mergeCell ref="A24:B24"/>
    <mergeCell ref="A1:G1"/>
    <mergeCell ref="H2:L12"/>
    <mergeCell ref="A14:B14"/>
    <mergeCell ref="A15:B15"/>
    <mergeCell ref="A17:B17"/>
    <mergeCell ref="A19:B19"/>
    <mergeCell ref="A21:B21"/>
    <mergeCell ref="A22:B22"/>
    <mergeCell ref="A23:B23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28" zoomScaleNormal="100" zoomScaleSheetLayoutView="100" workbookViewId="0">
      <selection activeCell="L46" sqref="L46"/>
    </sheetView>
  </sheetViews>
  <sheetFormatPr baseColWidth="10" defaultRowHeight="13.2"/>
  <cols>
    <col min="1" max="1" width="21.33203125" style="133" customWidth="1"/>
    <col min="2" max="2" width="19.5546875" style="133" customWidth="1"/>
    <col min="3" max="4" width="11.5546875" style="133"/>
    <col min="5" max="5" width="13.33203125" style="133" bestFit="1" customWidth="1"/>
    <col min="6" max="6" width="14.33203125" style="134" customWidth="1"/>
    <col min="7" max="7" width="13.5546875" style="457" customWidth="1"/>
    <col min="8" max="12" width="11.5546875" style="420"/>
    <col min="13" max="256" width="11.5546875" style="133"/>
    <col min="257" max="257" width="16.6640625" style="133" customWidth="1"/>
    <col min="258" max="258" width="19.5546875" style="133" customWidth="1"/>
    <col min="259" max="260" width="11.5546875" style="133"/>
    <col min="261" max="261" width="13.33203125" style="133" bestFit="1" customWidth="1"/>
    <col min="262" max="262" width="14.33203125" style="133" customWidth="1"/>
    <col min="263" max="263" width="13.5546875" style="133" customWidth="1"/>
    <col min="264" max="512" width="11.5546875" style="133"/>
    <col min="513" max="513" width="16.6640625" style="133" customWidth="1"/>
    <col min="514" max="514" width="19.5546875" style="133" customWidth="1"/>
    <col min="515" max="516" width="11.5546875" style="133"/>
    <col min="517" max="517" width="13.33203125" style="133" bestFit="1" customWidth="1"/>
    <col min="518" max="518" width="14.33203125" style="133" customWidth="1"/>
    <col min="519" max="519" width="13.5546875" style="133" customWidth="1"/>
    <col min="520" max="768" width="11.5546875" style="133"/>
    <col min="769" max="769" width="16.6640625" style="133" customWidth="1"/>
    <col min="770" max="770" width="19.5546875" style="133" customWidth="1"/>
    <col min="771" max="772" width="11.5546875" style="133"/>
    <col min="773" max="773" width="13.33203125" style="133" bestFit="1" customWidth="1"/>
    <col min="774" max="774" width="14.33203125" style="133" customWidth="1"/>
    <col min="775" max="775" width="13.5546875" style="133" customWidth="1"/>
    <col min="776" max="1024" width="11.5546875" style="133"/>
    <col min="1025" max="1025" width="16.6640625" style="133" customWidth="1"/>
    <col min="1026" max="1026" width="19.5546875" style="133" customWidth="1"/>
    <col min="1027" max="1028" width="11.5546875" style="133"/>
    <col min="1029" max="1029" width="13.33203125" style="133" bestFit="1" customWidth="1"/>
    <col min="1030" max="1030" width="14.33203125" style="133" customWidth="1"/>
    <col min="1031" max="1031" width="13.5546875" style="133" customWidth="1"/>
    <col min="1032" max="1280" width="11.5546875" style="133"/>
    <col min="1281" max="1281" width="16.6640625" style="133" customWidth="1"/>
    <col min="1282" max="1282" width="19.5546875" style="133" customWidth="1"/>
    <col min="1283" max="1284" width="11.5546875" style="133"/>
    <col min="1285" max="1285" width="13.33203125" style="133" bestFit="1" customWidth="1"/>
    <col min="1286" max="1286" width="14.33203125" style="133" customWidth="1"/>
    <col min="1287" max="1287" width="13.5546875" style="133" customWidth="1"/>
    <col min="1288" max="1536" width="11.5546875" style="133"/>
    <col min="1537" max="1537" width="16.6640625" style="133" customWidth="1"/>
    <col min="1538" max="1538" width="19.5546875" style="133" customWidth="1"/>
    <col min="1539" max="1540" width="11.5546875" style="133"/>
    <col min="1541" max="1541" width="13.33203125" style="133" bestFit="1" customWidth="1"/>
    <col min="1542" max="1542" width="14.33203125" style="133" customWidth="1"/>
    <col min="1543" max="1543" width="13.5546875" style="133" customWidth="1"/>
    <col min="1544" max="1792" width="11.5546875" style="133"/>
    <col min="1793" max="1793" width="16.6640625" style="133" customWidth="1"/>
    <col min="1794" max="1794" width="19.5546875" style="133" customWidth="1"/>
    <col min="1795" max="1796" width="11.5546875" style="133"/>
    <col min="1797" max="1797" width="13.33203125" style="133" bestFit="1" customWidth="1"/>
    <col min="1798" max="1798" width="14.33203125" style="133" customWidth="1"/>
    <col min="1799" max="1799" width="13.5546875" style="133" customWidth="1"/>
    <col min="1800" max="2048" width="11.5546875" style="133"/>
    <col min="2049" max="2049" width="16.6640625" style="133" customWidth="1"/>
    <col min="2050" max="2050" width="19.5546875" style="133" customWidth="1"/>
    <col min="2051" max="2052" width="11.5546875" style="133"/>
    <col min="2053" max="2053" width="13.33203125" style="133" bestFit="1" customWidth="1"/>
    <col min="2054" max="2054" width="14.33203125" style="133" customWidth="1"/>
    <col min="2055" max="2055" width="13.5546875" style="133" customWidth="1"/>
    <col min="2056" max="2304" width="11.5546875" style="133"/>
    <col min="2305" max="2305" width="16.6640625" style="133" customWidth="1"/>
    <col min="2306" max="2306" width="19.5546875" style="133" customWidth="1"/>
    <col min="2307" max="2308" width="11.5546875" style="133"/>
    <col min="2309" max="2309" width="13.33203125" style="133" bestFit="1" customWidth="1"/>
    <col min="2310" max="2310" width="14.33203125" style="133" customWidth="1"/>
    <col min="2311" max="2311" width="13.5546875" style="133" customWidth="1"/>
    <col min="2312" max="2560" width="11.5546875" style="133"/>
    <col min="2561" max="2561" width="16.6640625" style="133" customWidth="1"/>
    <col min="2562" max="2562" width="19.5546875" style="133" customWidth="1"/>
    <col min="2563" max="2564" width="11.5546875" style="133"/>
    <col min="2565" max="2565" width="13.33203125" style="133" bestFit="1" customWidth="1"/>
    <col min="2566" max="2566" width="14.33203125" style="133" customWidth="1"/>
    <col min="2567" max="2567" width="13.5546875" style="133" customWidth="1"/>
    <col min="2568" max="2816" width="11.5546875" style="133"/>
    <col min="2817" max="2817" width="16.6640625" style="133" customWidth="1"/>
    <col min="2818" max="2818" width="19.5546875" style="133" customWidth="1"/>
    <col min="2819" max="2820" width="11.5546875" style="133"/>
    <col min="2821" max="2821" width="13.33203125" style="133" bestFit="1" customWidth="1"/>
    <col min="2822" max="2822" width="14.33203125" style="133" customWidth="1"/>
    <col min="2823" max="2823" width="13.5546875" style="133" customWidth="1"/>
    <col min="2824" max="3072" width="11.5546875" style="133"/>
    <col min="3073" max="3073" width="16.6640625" style="133" customWidth="1"/>
    <col min="3074" max="3074" width="19.5546875" style="133" customWidth="1"/>
    <col min="3075" max="3076" width="11.5546875" style="133"/>
    <col min="3077" max="3077" width="13.33203125" style="133" bestFit="1" customWidth="1"/>
    <col min="3078" max="3078" width="14.33203125" style="133" customWidth="1"/>
    <col min="3079" max="3079" width="13.5546875" style="133" customWidth="1"/>
    <col min="3080" max="3328" width="11.5546875" style="133"/>
    <col min="3329" max="3329" width="16.6640625" style="133" customWidth="1"/>
    <col min="3330" max="3330" width="19.5546875" style="133" customWidth="1"/>
    <col min="3331" max="3332" width="11.5546875" style="133"/>
    <col min="3333" max="3333" width="13.33203125" style="133" bestFit="1" customWidth="1"/>
    <col min="3334" max="3334" width="14.33203125" style="133" customWidth="1"/>
    <col min="3335" max="3335" width="13.5546875" style="133" customWidth="1"/>
    <col min="3336" max="3584" width="11.5546875" style="133"/>
    <col min="3585" max="3585" width="16.6640625" style="133" customWidth="1"/>
    <col min="3586" max="3586" width="19.5546875" style="133" customWidth="1"/>
    <col min="3587" max="3588" width="11.5546875" style="133"/>
    <col min="3589" max="3589" width="13.33203125" style="133" bestFit="1" customWidth="1"/>
    <col min="3590" max="3590" width="14.33203125" style="133" customWidth="1"/>
    <col min="3591" max="3591" width="13.5546875" style="133" customWidth="1"/>
    <col min="3592" max="3840" width="11.5546875" style="133"/>
    <col min="3841" max="3841" width="16.6640625" style="133" customWidth="1"/>
    <col min="3842" max="3842" width="19.5546875" style="133" customWidth="1"/>
    <col min="3843" max="3844" width="11.5546875" style="133"/>
    <col min="3845" max="3845" width="13.33203125" style="133" bestFit="1" customWidth="1"/>
    <col min="3846" max="3846" width="14.33203125" style="133" customWidth="1"/>
    <col min="3847" max="3847" width="13.5546875" style="133" customWidth="1"/>
    <col min="3848" max="4096" width="11.5546875" style="133"/>
    <col min="4097" max="4097" width="16.6640625" style="133" customWidth="1"/>
    <col min="4098" max="4098" width="19.5546875" style="133" customWidth="1"/>
    <col min="4099" max="4100" width="11.5546875" style="133"/>
    <col min="4101" max="4101" width="13.33203125" style="133" bestFit="1" customWidth="1"/>
    <col min="4102" max="4102" width="14.33203125" style="133" customWidth="1"/>
    <col min="4103" max="4103" width="13.5546875" style="133" customWidth="1"/>
    <col min="4104" max="4352" width="11.5546875" style="133"/>
    <col min="4353" max="4353" width="16.6640625" style="133" customWidth="1"/>
    <col min="4354" max="4354" width="19.5546875" style="133" customWidth="1"/>
    <col min="4355" max="4356" width="11.5546875" style="133"/>
    <col min="4357" max="4357" width="13.33203125" style="133" bestFit="1" customWidth="1"/>
    <col min="4358" max="4358" width="14.33203125" style="133" customWidth="1"/>
    <col min="4359" max="4359" width="13.5546875" style="133" customWidth="1"/>
    <col min="4360" max="4608" width="11.5546875" style="133"/>
    <col min="4609" max="4609" width="16.6640625" style="133" customWidth="1"/>
    <col min="4610" max="4610" width="19.5546875" style="133" customWidth="1"/>
    <col min="4611" max="4612" width="11.5546875" style="133"/>
    <col min="4613" max="4613" width="13.33203125" style="133" bestFit="1" customWidth="1"/>
    <col min="4614" max="4614" width="14.33203125" style="133" customWidth="1"/>
    <col min="4615" max="4615" width="13.5546875" style="133" customWidth="1"/>
    <col min="4616" max="4864" width="11.5546875" style="133"/>
    <col min="4865" max="4865" width="16.6640625" style="133" customWidth="1"/>
    <col min="4866" max="4866" width="19.5546875" style="133" customWidth="1"/>
    <col min="4867" max="4868" width="11.5546875" style="133"/>
    <col min="4869" max="4869" width="13.33203125" style="133" bestFit="1" customWidth="1"/>
    <col min="4870" max="4870" width="14.33203125" style="133" customWidth="1"/>
    <col min="4871" max="4871" width="13.5546875" style="133" customWidth="1"/>
    <col min="4872" max="5120" width="11.5546875" style="133"/>
    <col min="5121" max="5121" width="16.6640625" style="133" customWidth="1"/>
    <col min="5122" max="5122" width="19.5546875" style="133" customWidth="1"/>
    <col min="5123" max="5124" width="11.5546875" style="133"/>
    <col min="5125" max="5125" width="13.33203125" style="133" bestFit="1" customWidth="1"/>
    <col min="5126" max="5126" width="14.33203125" style="133" customWidth="1"/>
    <col min="5127" max="5127" width="13.5546875" style="133" customWidth="1"/>
    <col min="5128" max="5376" width="11.5546875" style="133"/>
    <col min="5377" max="5377" width="16.6640625" style="133" customWidth="1"/>
    <col min="5378" max="5378" width="19.5546875" style="133" customWidth="1"/>
    <col min="5379" max="5380" width="11.5546875" style="133"/>
    <col min="5381" max="5381" width="13.33203125" style="133" bestFit="1" customWidth="1"/>
    <col min="5382" max="5382" width="14.33203125" style="133" customWidth="1"/>
    <col min="5383" max="5383" width="13.5546875" style="133" customWidth="1"/>
    <col min="5384" max="5632" width="11.5546875" style="133"/>
    <col min="5633" max="5633" width="16.6640625" style="133" customWidth="1"/>
    <col min="5634" max="5634" width="19.5546875" style="133" customWidth="1"/>
    <col min="5635" max="5636" width="11.5546875" style="133"/>
    <col min="5637" max="5637" width="13.33203125" style="133" bestFit="1" customWidth="1"/>
    <col min="5638" max="5638" width="14.33203125" style="133" customWidth="1"/>
    <col min="5639" max="5639" width="13.5546875" style="133" customWidth="1"/>
    <col min="5640" max="5888" width="11.5546875" style="133"/>
    <col min="5889" max="5889" width="16.6640625" style="133" customWidth="1"/>
    <col min="5890" max="5890" width="19.5546875" style="133" customWidth="1"/>
    <col min="5891" max="5892" width="11.5546875" style="133"/>
    <col min="5893" max="5893" width="13.33203125" style="133" bestFit="1" customWidth="1"/>
    <col min="5894" max="5894" width="14.33203125" style="133" customWidth="1"/>
    <col min="5895" max="5895" width="13.5546875" style="133" customWidth="1"/>
    <col min="5896" max="6144" width="11.5546875" style="133"/>
    <col min="6145" max="6145" width="16.6640625" style="133" customWidth="1"/>
    <col min="6146" max="6146" width="19.5546875" style="133" customWidth="1"/>
    <col min="6147" max="6148" width="11.5546875" style="133"/>
    <col min="6149" max="6149" width="13.33203125" style="133" bestFit="1" customWidth="1"/>
    <col min="6150" max="6150" width="14.33203125" style="133" customWidth="1"/>
    <col min="6151" max="6151" width="13.5546875" style="133" customWidth="1"/>
    <col min="6152" max="6400" width="11.5546875" style="133"/>
    <col min="6401" max="6401" width="16.6640625" style="133" customWidth="1"/>
    <col min="6402" max="6402" width="19.5546875" style="133" customWidth="1"/>
    <col min="6403" max="6404" width="11.5546875" style="133"/>
    <col min="6405" max="6405" width="13.33203125" style="133" bestFit="1" customWidth="1"/>
    <col min="6406" max="6406" width="14.33203125" style="133" customWidth="1"/>
    <col min="6407" max="6407" width="13.5546875" style="133" customWidth="1"/>
    <col min="6408" max="6656" width="11.5546875" style="133"/>
    <col min="6657" max="6657" width="16.6640625" style="133" customWidth="1"/>
    <col min="6658" max="6658" width="19.5546875" style="133" customWidth="1"/>
    <col min="6659" max="6660" width="11.5546875" style="133"/>
    <col min="6661" max="6661" width="13.33203125" style="133" bestFit="1" customWidth="1"/>
    <col min="6662" max="6662" width="14.33203125" style="133" customWidth="1"/>
    <col min="6663" max="6663" width="13.5546875" style="133" customWidth="1"/>
    <col min="6664" max="6912" width="11.5546875" style="133"/>
    <col min="6913" max="6913" width="16.6640625" style="133" customWidth="1"/>
    <col min="6914" max="6914" width="19.5546875" style="133" customWidth="1"/>
    <col min="6915" max="6916" width="11.5546875" style="133"/>
    <col min="6917" max="6917" width="13.33203125" style="133" bestFit="1" customWidth="1"/>
    <col min="6918" max="6918" width="14.33203125" style="133" customWidth="1"/>
    <col min="6919" max="6919" width="13.5546875" style="133" customWidth="1"/>
    <col min="6920" max="7168" width="11.5546875" style="133"/>
    <col min="7169" max="7169" width="16.6640625" style="133" customWidth="1"/>
    <col min="7170" max="7170" width="19.5546875" style="133" customWidth="1"/>
    <col min="7171" max="7172" width="11.5546875" style="133"/>
    <col min="7173" max="7173" width="13.33203125" style="133" bestFit="1" customWidth="1"/>
    <col min="7174" max="7174" width="14.33203125" style="133" customWidth="1"/>
    <col min="7175" max="7175" width="13.5546875" style="133" customWidth="1"/>
    <col min="7176" max="7424" width="11.5546875" style="133"/>
    <col min="7425" max="7425" width="16.6640625" style="133" customWidth="1"/>
    <col min="7426" max="7426" width="19.5546875" style="133" customWidth="1"/>
    <col min="7427" max="7428" width="11.5546875" style="133"/>
    <col min="7429" max="7429" width="13.33203125" style="133" bestFit="1" customWidth="1"/>
    <col min="7430" max="7430" width="14.33203125" style="133" customWidth="1"/>
    <col min="7431" max="7431" width="13.5546875" style="133" customWidth="1"/>
    <col min="7432" max="7680" width="11.5546875" style="133"/>
    <col min="7681" max="7681" width="16.6640625" style="133" customWidth="1"/>
    <col min="7682" max="7682" width="19.5546875" style="133" customWidth="1"/>
    <col min="7683" max="7684" width="11.5546875" style="133"/>
    <col min="7685" max="7685" width="13.33203125" style="133" bestFit="1" customWidth="1"/>
    <col min="7686" max="7686" width="14.33203125" style="133" customWidth="1"/>
    <col min="7687" max="7687" width="13.5546875" style="133" customWidth="1"/>
    <col min="7688" max="7936" width="11.5546875" style="133"/>
    <col min="7937" max="7937" width="16.6640625" style="133" customWidth="1"/>
    <col min="7938" max="7938" width="19.5546875" style="133" customWidth="1"/>
    <col min="7939" max="7940" width="11.5546875" style="133"/>
    <col min="7941" max="7941" width="13.33203125" style="133" bestFit="1" customWidth="1"/>
    <col min="7942" max="7942" width="14.33203125" style="133" customWidth="1"/>
    <col min="7943" max="7943" width="13.5546875" style="133" customWidth="1"/>
    <col min="7944" max="8192" width="11.5546875" style="133"/>
    <col min="8193" max="8193" width="16.6640625" style="133" customWidth="1"/>
    <col min="8194" max="8194" width="19.5546875" style="133" customWidth="1"/>
    <col min="8195" max="8196" width="11.5546875" style="133"/>
    <col min="8197" max="8197" width="13.33203125" style="133" bestFit="1" customWidth="1"/>
    <col min="8198" max="8198" width="14.33203125" style="133" customWidth="1"/>
    <col min="8199" max="8199" width="13.5546875" style="133" customWidth="1"/>
    <col min="8200" max="8448" width="11.5546875" style="133"/>
    <col min="8449" max="8449" width="16.6640625" style="133" customWidth="1"/>
    <col min="8450" max="8450" width="19.5546875" style="133" customWidth="1"/>
    <col min="8451" max="8452" width="11.5546875" style="133"/>
    <col min="8453" max="8453" width="13.33203125" style="133" bestFit="1" customWidth="1"/>
    <col min="8454" max="8454" width="14.33203125" style="133" customWidth="1"/>
    <col min="8455" max="8455" width="13.5546875" style="133" customWidth="1"/>
    <col min="8456" max="8704" width="11.5546875" style="133"/>
    <col min="8705" max="8705" width="16.6640625" style="133" customWidth="1"/>
    <col min="8706" max="8706" width="19.5546875" style="133" customWidth="1"/>
    <col min="8707" max="8708" width="11.5546875" style="133"/>
    <col min="8709" max="8709" width="13.33203125" style="133" bestFit="1" customWidth="1"/>
    <col min="8710" max="8710" width="14.33203125" style="133" customWidth="1"/>
    <col min="8711" max="8711" width="13.5546875" style="133" customWidth="1"/>
    <col min="8712" max="8960" width="11.5546875" style="133"/>
    <col min="8961" max="8961" width="16.6640625" style="133" customWidth="1"/>
    <col min="8962" max="8962" width="19.5546875" style="133" customWidth="1"/>
    <col min="8963" max="8964" width="11.5546875" style="133"/>
    <col min="8965" max="8965" width="13.33203125" style="133" bestFit="1" customWidth="1"/>
    <col min="8966" max="8966" width="14.33203125" style="133" customWidth="1"/>
    <col min="8967" max="8967" width="13.5546875" style="133" customWidth="1"/>
    <col min="8968" max="9216" width="11.5546875" style="133"/>
    <col min="9217" max="9217" width="16.6640625" style="133" customWidth="1"/>
    <col min="9218" max="9218" width="19.5546875" style="133" customWidth="1"/>
    <col min="9219" max="9220" width="11.5546875" style="133"/>
    <col min="9221" max="9221" width="13.33203125" style="133" bestFit="1" customWidth="1"/>
    <col min="9222" max="9222" width="14.33203125" style="133" customWidth="1"/>
    <col min="9223" max="9223" width="13.5546875" style="133" customWidth="1"/>
    <col min="9224" max="9472" width="11.5546875" style="133"/>
    <col min="9473" max="9473" width="16.6640625" style="133" customWidth="1"/>
    <col min="9474" max="9474" width="19.5546875" style="133" customWidth="1"/>
    <col min="9475" max="9476" width="11.5546875" style="133"/>
    <col min="9477" max="9477" width="13.33203125" style="133" bestFit="1" customWidth="1"/>
    <col min="9478" max="9478" width="14.33203125" style="133" customWidth="1"/>
    <col min="9479" max="9479" width="13.5546875" style="133" customWidth="1"/>
    <col min="9480" max="9728" width="11.5546875" style="133"/>
    <col min="9729" max="9729" width="16.6640625" style="133" customWidth="1"/>
    <col min="9730" max="9730" width="19.5546875" style="133" customWidth="1"/>
    <col min="9731" max="9732" width="11.5546875" style="133"/>
    <col min="9733" max="9733" width="13.33203125" style="133" bestFit="1" customWidth="1"/>
    <col min="9734" max="9734" width="14.33203125" style="133" customWidth="1"/>
    <col min="9735" max="9735" width="13.5546875" style="133" customWidth="1"/>
    <col min="9736" max="9984" width="11.5546875" style="133"/>
    <col min="9985" max="9985" width="16.6640625" style="133" customWidth="1"/>
    <col min="9986" max="9986" width="19.5546875" style="133" customWidth="1"/>
    <col min="9987" max="9988" width="11.5546875" style="133"/>
    <col min="9989" max="9989" width="13.33203125" style="133" bestFit="1" customWidth="1"/>
    <col min="9990" max="9990" width="14.33203125" style="133" customWidth="1"/>
    <col min="9991" max="9991" width="13.5546875" style="133" customWidth="1"/>
    <col min="9992" max="10240" width="11.5546875" style="133"/>
    <col min="10241" max="10241" width="16.6640625" style="133" customWidth="1"/>
    <col min="10242" max="10242" width="19.5546875" style="133" customWidth="1"/>
    <col min="10243" max="10244" width="11.5546875" style="133"/>
    <col min="10245" max="10245" width="13.33203125" style="133" bestFit="1" customWidth="1"/>
    <col min="10246" max="10246" width="14.33203125" style="133" customWidth="1"/>
    <col min="10247" max="10247" width="13.5546875" style="133" customWidth="1"/>
    <col min="10248" max="10496" width="11.5546875" style="133"/>
    <col min="10497" max="10497" width="16.6640625" style="133" customWidth="1"/>
    <col min="10498" max="10498" width="19.5546875" style="133" customWidth="1"/>
    <col min="10499" max="10500" width="11.5546875" style="133"/>
    <col min="10501" max="10501" width="13.33203125" style="133" bestFit="1" customWidth="1"/>
    <col min="10502" max="10502" width="14.33203125" style="133" customWidth="1"/>
    <col min="10503" max="10503" width="13.5546875" style="133" customWidth="1"/>
    <col min="10504" max="10752" width="11.5546875" style="133"/>
    <col min="10753" max="10753" width="16.6640625" style="133" customWidth="1"/>
    <col min="10754" max="10754" width="19.5546875" style="133" customWidth="1"/>
    <col min="10755" max="10756" width="11.5546875" style="133"/>
    <col min="10757" max="10757" width="13.33203125" style="133" bestFit="1" customWidth="1"/>
    <col min="10758" max="10758" width="14.33203125" style="133" customWidth="1"/>
    <col min="10759" max="10759" width="13.5546875" style="133" customWidth="1"/>
    <col min="10760" max="11008" width="11.5546875" style="133"/>
    <col min="11009" max="11009" width="16.6640625" style="133" customWidth="1"/>
    <col min="11010" max="11010" width="19.5546875" style="133" customWidth="1"/>
    <col min="11011" max="11012" width="11.5546875" style="133"/>
    <col min="11013" max="11013" width="13.33203125" style="133" bestFit="1" customWidth="1"/>
    <col min="11014" max="11014" width="14.33203125" style="133" customWidth="1"/>
    <col min="11015" max="11015" width="13.5546875" style="133" customWidth="1"/>
    <col min="11016" max="11264" width="11.5546875" style="133"/>
    <col min="11265" max="11265" width="16.6640625" style="133" customWidth="1"/>
    <col min="11266" max="11266" width="19.5546875" style="133" customWidth="1"/>
    <col min="11267" max="11268" width="11.5546875" style="133"/>
    <col min="11269" max="11269" width="13.33203125" style="133" bestFit="1" customWidth="1"/>
    <col min="11270" max="11270" width="14.33203125" style="133" customWidth="1"/>
    <col min="11271" max="11271" width="13.5546875" style="133" customWidth="1"/>
    <col min="11272" max="11520" width="11.5546875" style="133"/>
    <col min="11521" max="11521" width="16.6640625" style="133" customWidth="1"/>
    <col min="11522" max="11522" width="19.5546875" style="133" customWidth="1"/>
    <col min="11523" max="11524" width="11.5546875" style="133"/>
    <col min="11525" max="11525" width="13.33203125" style="133" bestFit="1" customWidth="1"/>
    <col min="11526" max="11526" width="14.33203125" style="133" customWidth="1"/>
    <col min="11527" max="11527" width="13.5546875" style="133" customWidth="1"/>
    <col min="11528" max="11776" width="11.5546875" style="133"/>
    <col min="11777" max="11777" width="16.6640625" style="133" customWidth="1"/>
    <col min="11778" max="11778" width="19.5546875" style="133" customWidth="1"/>
    <col min="11779" max="11780" width="11.5546875" style="133"/>
    <col min="11781" max="11781" width="13.33203125" style="133" bestFit="1" customWidth="1"/>
    <col min="11782" max="11782" width="14.33203125" style="133" customWidth="1"/>
    <col min="11783" max="11783" width="13.5546875" style="133" customWidth="1"/>
    <col min="11784" max="12032" width="11.5546875" style="133"/>
    <col min="12033" max="12033" width="16.6640625" style="133" customWidth="1"/>
    <col min="12034" max="12034" width="19.5546875" style="133" customWidth="1"/>
    <col min="12035" max="12036" width="11.5546875" style="133"/>
    <col min="12037" max="12037" width="13.33203125" style="133" bestFit="1" customWidth="1"/>
    <col min="12038" max="12038" width="14.33203125" style="133" customWidth="1"/>
    <col min="12039" max="12039" width="13.5546875" style="133" customWidth="1"/>
    <col min="12040" max="12288" width="11.5546875" style="133"/>
    <col min="12289" max="12289" width="16.6640625" style="133" customWidth="1"/>
    <col min="12290" max="12290" width="19.5546875" style="133" customWidth="1"/>
    <col min="12291" max="12292" width="11.5546875" style="133"/>
    <col min="12293" max="12293" width="13.33203125" style="133" bestFit="1" customWidth="1"/>
    <col min="12294" max="12294" width="14.33203125" style="133" customWidth="1"/>
    <col min="12295" max="12295" width="13.5546875" style="133" customWidth="1"/>
    <col min="12296" max="12544" width="11.5546875" style="133"/>
    <col min="12545" max="12545" width="16.6640625" style="133" customWidth="1"/>
    <col min="12546" max="12546" width="19.5546875" style="133" customWidth="1"/>
    <col min="12547" max="12548" width="11.5546875" style="133"/>
    <col min="12549" max="12549" width="13.33203125" style="133" bestFit="1" customWidth="1"/>
    <col min="12550" max="12550" width="14.33203125" style="133" customWidth="1"/>
    <col min="12551" max="12551" width="13.5546875" style="133" customWidth="1"/>
    <col min="12552" max="12800" width="11.5546875" style="133"/>
    <col min="12801" max="12801" width="16.6640625" style="133" customWidth="1"/>
    <col min="12802" max="12802" width="19.5546875" style="133" customWidth="1"/>
    <col min="12803" max="12804" width="11.5546875" style="133"/>
    <col min="12805" max="12805" width="13.33203125" style="133" bestFit="1" customWidth="1"/>
    <col min="12806" max="12806" width="14.33203125" style="133" customWidth="1"/>
    <col min="12807" max="12807" width="13.5546875" style="133" customWidth="1"/>
    <col min="12808" max="13056" width="11.5546875" style="133"/>
    <col min="13057" max="13057" width="16.6640625" style="133" customWidth="1"/>
    <col min="13058" max="13058" width="19.5546875" style="133" customWidth="1"/>
    <col min="13059" max="13060" width="11.5546875" style="133"/>
    <col min="13061" max="13061" width="13.33203125" style="133" bestFit="1" customWidth="1"/>
    <col min="13062" max="13062" width="14.33203125" style="133" customWidth="1"/>
    <col min="13063" max="13063" width="13.5546875" style="133" customWidth="1"/>
    <col min="13064" max="13312" width="11.5546875" style="133"/>
    <col min="13313" max="13313" width="16.6640625" style="133" customWidth="1"/>
    <col min="13314" max="13314" width="19.5546875" style="133" customWidth="1"/>
    <col min="13315" max="13316" width="11.5546875" style="133"/>
    <col min="13317" max="13317" width="13.33203125" style="133" bestFit="1" customWidth="1"/>
    <col min="13318" max="13318" width="14.33203125" style="133" customWidth="1"/>
    <col min="13319" max="13319" width="13.5546875" style="133" customWidth="1"/>
    <col min="13320" max="13568" width="11.5546875" style="133"/>
    <col min="13569" max="13569" width="16.6640625" style="133" customWidth="1"/>
    <col min="13570" max="13570" width="19.5546875" style="133" customWidth="1"/>
    <col min="13571" max="13572" width="11.5546875" style="133"/>
    <col min="13573" max="13573" width="13.33203125" style="133" bestFit="1" customWidth="1"/>
    <col min="13574" max="13574" width="14.33203125" style="133" customWidth="1"/>
    <col min="13575" max="13575" width="13.5546875" style="133" customWidth="1"/>
    <col min="13576" max="13824" width="11.5546875" style="133"/>
    <col min="13825" max="13825" width="16.6640625" style="133" customWidth="1"/>
    <col min="13826" max="13826" width="19.5546875" style="133" customWidth="1"/>
    <col min="13827" max="13828" width="11.5546875" style="133"/>
    <col min="13829" max="13829" width="13.33203125" style="133" bestFit="1" customWidth="1"/>
    <col min="13830" max="13830" width="14.33203125" style="133" customWidth="1"/>
    <col min="13831" max="13831" width="13.5546875" style="133" customWidth="1"/>
    <col min="13832" max="14080" width="11.5546875" style="133"/>
    <col min="14081" max="14081" width="16.6640625" style="133" customWidth="1"/>
    <col min="14082" max="14082" width="19.5546875" style="133" customWidth="1"/>
    <col min="14083" max="14084" width="11.5546875" style="133"/>
    <col min="14085" max="14085" width="13.33203125" style="133" bestFit="1" customWidth="1"/>
    <col min="14086" max="14086" width="14.33203125" style="133" customWidth="1"/>
    <col min="14087" max="14087" width="13.5546875" style="133" customWidth="1"/>
    <col min="14088" max="14336" width="11.5546875" style="133"/>
    <col min="14337" max="14337" width="16.6640625" style="133" customWidth="1"/>
    <col min="14338" max="14338" width="19.5546875" style="133" customWidth="1"/>
    <col min="14339" max="14340" width="11.5546875" style="133"/>
    <col min="14341" max="14341" width="13.33203125" style="133" bestFit="1" customWidth="1"/>
    <col min="14342" max="14342" width="14.33203125" style="133" customWidth="1"/>
    <col min="14343" max="14343" width="13.5546875" style="133" customWidth="1"/>
    <col min="14344" max="14592" width="11.5546875" style="133"/>
    <col min="14593" max="14593" width="16.6640625" style="133" customWidth="1"/>
    <col min="14594" max="14594" width="19.5546875" style="133" customWidth="1"/>
    <col min="14595" max="14596" width="11.5546875" style="133"/>
    <col min="14597" max="14597" width="13.33203125" style="133" bestFit="1" customWidth="1"/>
    <col min="14598" max="14598" width="14.33203125" style="133" customWidth="1"/>
    <col min="14599" max="14599" width="13.5546875" style="133" customWidth="1"/>
    <col min="14600" max="14848" width="11.5546875" style="133"/>
    <col min="14849" max="14849" width="16.6640625" style="133" customWidth="1"/>
    <col min="14850" max="14850" width="19.5546875" style="133" customWidth="1"/>
    <col min="14851" max="14852" width="11.5546875" style="133"/>
    <col min="14853" max="14853" width="13.33203125" style="133" bestFit="1" customWidth="1"/>
    <col min="14854" max="14854" width="14.33203125" style="133" customWidth="1"/>
    <col min="14855" max="14855" width="13.5546875" style="133" customWidth="1"/>
    <col min="14856" max="15104" width="11.5546875" style="133"/>
    <col min="15105" max="15105" width="16.6640625" style="133" customWidth="1"/>
    <col min="15106" max="15106" width="19.5546875" style="133" customWidth="1"/>
    <col min="15107" max="15108" width="11.5546875" style="133"/>
    <col min="15109" max="15109" width="13.33203125" style="133" bestFit="1" customWidth="1"/>
    <col min="15110" max="15110" width="14.33203125" style="133" customWidth="1"/>
    <col min="15111" max="15111" width="13.5546875" style="133" customWidth="1"/>
    <col min="15112" max="15360" width="11.5546875" style="133"/>
    <col min="15361" max="15361" width="16.6640625" style="133" customWidth="1"/>
    <col min="15362" max="15362" width="19.5546875" style="133" customWidth="1"/>
    <col min="15363" max="15364" width="11.5546875" style="133"/>
    <col min="15365" max="15365" width="13.33203125" style="133" bestFit="1" customWidth="1"/>
    <col min="15366" max="15366" width="14.33203125" style="133" customWidth="1"/>
    <col min="15367" max="15367" width="13.5546875" style="133" customWidth="1"/>
    <col min="15368" max="15616" width="11.5546875" style="133"/>
    <col min="15617" max="15617" width="16.6640625" style="133" customWidth="1"/>
    <col min="15618" max="15618" width="19.5546875" style="133" customWidth="1"/>
    <col min="15619" max="15620" width="11.5546875" style="133"/>
    <col min="15621" max="15621" width="13.33203125" style="133" bestFit="1" customWidth="1"/>
    <col min="15622" max="15622" width="14.33203125" style="133" customWidth="1"/>
    <col min="15623" max="15623" width="13.5546875" style="133" customWidth="1"/>
    <col min="15624" max="15872" width="11.5546875" style="133"/>
    <col min="15873" max="15873" width="16.6640625" style="133" customWidth="1"/>
    <col min="15874" max="15874" width="19.5546875" style="133" customWidth="1"/>
    <col min="15875" max="15876" width="11.5546875" style="133"/>
    <col min="15877" max="15877" width="13.33203125" style="133" bestFit="1" customWidth="1"/>
    <col min="15878" max="15878" width="14.33203125" style="133" customWidth="1"/>
    <col min="15879" max="15879" width="13.5546875" style="133" customWidth="1"/>
    <col min="15880" max="16128" width="11.5546875" style="133"/>
    <col min="16129" max="16129" width="16.6640625" style="133" customWidth="1"/>
    <col min="16130" max="16130" width="19.5546875" style="133" customWidth="1"/>
    <col min="16131" max="16132" width="11.5546875" style="133"/>
    <col min="16133" max="16133" width="13.33203125" style="133" bestFit="1" customWidth="1"/>
    <col min="16134" max="16134" width="14.33203125" style="133" customWidth="1"/>
    <col min="16135" max="16135" width="13.5546875" style="133" customWidth="1"/>
    <col min="16136" max="16384" width="11.5546875" style="133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35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35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35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135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35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35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35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35" customFormat="1" ht="13.8">
      <c r="A9" s="302"/>
      <c r="B9" s="302"/>
      <c r="C9" s="302"/>
      <c r="D9" s="302"/>
      <c r="E9" s="303"/>
      <c r="F9" s="304" t="s">
        <v>90</v>
      </c>
      <c r="G9" s="304">
        <f>'Presupuesto '!A11</f>
        <v>8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'!C11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'!B11</f>
        <v>UPS-10kVA - Trifásico-220v-60Hz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18.7</v>
      </c>
      <c r="H17" s="433">
        <f>+G17/G$46</f>
        <v>1.9913636581456889E-3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0.19913636581456889</v>
      </c>
    </row>
    <row r="18" spans="1:12" s="137" customFormat="1" ht="15.6">
      <c r="A18" s="196"/>
      <c r="B18" s="197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18.7</v>
      </c>
      <c r="H19" s="437">
        <f>SUM(H17:H17)</f>
        <v>1.9913636581456889E-3</v>
      </c>
      <c r="I19" s="438"/>
      <c r="J19" s="439"/>
      <c r="K19" s="440"/>
      <c r="L19" s="447">
        <f>SUM(L17:L17)</f>
        <v>0.19913636581456889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2</v>
      </c>
      <c r="D23" s="145">
        <f>'BASE DE DATOS'!G14</f>
        <v>3.62</v>
      </c>
      <c r="E23" s="146">
        <f>IF(D23&gt;0,ROUND(D23*C23,2),"")</f>
        <v>7.24</v>
      </c>
      <c r="F23" s="147">
        <v>25</v>
      </c>
      <c r="G23" s="42">
        <f>E23*F23</f>
        <v>181</v>
      </c>
      <c r="H23" s="433">
        <f>+G23/G$46</f>
        <v>1.9274696370287149E-2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1.927469637028715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25</v>
      </c>
      <c r="G24" s="42">
        <f>E24*F24</f>
        <v>91.5</v>
      </c>
      <c r="H24" s="433">
        <f>+G24/G$46</f>
        <v>9.7438382203385299E-3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0.97438382203385299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25</v>
      </c>
      <c r="G25" s="42">
        <f>E25*F25</f>
        <v>101.49999999999999</v>
      </c>
      <c r="H25" s="433">
        <f>+G25/G$46</f>
        <v>1.0808738572288095E-2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1.0808738572288095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374</v>
      </c>
      <c r="H26" s="437">
        <f>SUM(H23:H25)</f>
        <v>3.9827273162913776E-2</v>
      </c>
      <c r="I26" s="429"/>
      <c r="J26" s="430"/>
      <c r="K26" s="431"/>
      <c r="L26" s="447">
        <f>SUM(L23:L25)</f>
        <v>3.9827273162913777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16" t="s">
        <v>309</v>
      </c>
      <c r="B30" s="617"/>
      <c r="C30" s="618"/>
      <c r="D30" s="49" t="s">
        <v>44</v>
      </c>
      <c r="E30" s="50">
        <v>1</v>
      </c>
      <c r="F30" s="50">
        <v>8997.85</v>
      </c>
      <c r="G30" s="42">
        <f>E30*F30</f>
        <v>8997.85</v>
      </c>
      <c r="H30" s="433">
        <f>+G30/G$46</f>
        <v>0.95818136317894043</v>
      </c>
      <c r="I30" s="434">
        <v>461220011</v>
      </c>
      <c r="J30" s="435" t="s">
        <v>30</v>
      </c>
      <c r="K30" s="431">
        <v>0</v>
      </c>
      <c r="L30" s="436">
        <f>+H30*K30</f>
        <v>0</v>
      </c>
    </row>
    <row r="31" spans="1:12" s="136" customFormat="1" ht="15.6">
      <c r="A31" s="274"/>
      <c r="B31" s="275"/>
      <c r="C31" s="276"/>
      <c r="D31" s="49"/>
      <c r="E31" s="50"/>
      <c r="F31" s="50"/>
      <c r="G31" s="42"/>
      <c r="H31" s="433"/>
      <c r="I31" s="434"/>
      <c r="J31" s="435"/>
      <c r="K31" s="431"/>
      <c r="L31" s="436"/>
    </row>
    <row r="32" spans="1:12" s="136" customFormat="1" ht="15.6">
      <c r="A32" s="274"/>
      <c r="B32" s="275"/>
      <c r="C32" s="276"/>
      <c r="D32" s="49"/>
      <c r="E32" s="50"/>
      <c r="F32" s="50"/>
      <c r="G32" s="42"/>
      <c r="H32" s="433"/>
      <c r="I32" s="434"/>
      <c r="J32" s="435"/>
      <c r="K32" s="431"/>
      <c r="L32" s="436"/>
    </row>
    <row r="33" spans="1:12" s="136" customFormat="1" ht="15.6">
      <c r="A33" s="274"/>
      <c r="B33" s="275"/>
      <c r="C33" s="276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2" s="136" customFormat="1" ht="15.6">
      <c r="A34" s="274"/>
      <c r="B34" s="275"/>
      <c r="C34" s="276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2" s="136" customFormat="1" ht="15.6">
      <c r="A35" s="274"/>
      <c r="B35" s="275"/>
      <c r="C35" s="276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2" s="136" customFormat="1" ht="15.6">
      <c r="A36" s="274"/>
      <c r="B36" s="275"/>
      <c r="C36" s="276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2" s="136" customFormat="1" ht="15.6">
      <c r="A37" s="274"/>
      <c r="B37" s="275"/>
      <c r="C37" s="276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2" s="136" customFormat="1" ht="15.6">
      <c r="A38" s="274"/>
      <c r="B38" s="275"/>
      <c r="C38" s="276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2" s="136" customFormat="1" ht="15.6">
      <c r="A39" s="274"/>
      <c r="B39" s="275"/>
      <c r="C39" s="276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+G30</f>
        <v>8997.85</v>
      </c>
      <c r="H40" s="437">
        <f>+H30</f>
        <v>0.95818136317894043</v>
      </c>
      <c r="I40" s="429"/>
      <c r="J40" s="430"/>
      <c r="K40" s="431"/>
      <c r="L40" s="447">
        <f>+L30</f>
        <v>0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30"/>
      <c r="E45" s="130"/>
      <c r="F45" s="131"/>
      <c r="G45" s="129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29">
        <f>+G45+G40+G26+G19</f>
        <v>9390.5500000000011</v>
      </c>
      <c r="H46" s="449">
        <f>+H45+H40+H26+H19</f>
        <v>0.99999999999999989</v>
      </c>
      <c r="I46" s="450"/>
      <c r="J46" s="451"/>
      <c r="K46" s="450"/>
      <c r="L46" s="563">
        <f>+L45+L40+L26+L19</f>
        <v>4.1818636821059467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2159.8265000000001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11550.376500000002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11550.38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11550.37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34">
    <mergeCell ref="A50:B50"/>
    <mergeCell ref="A51:B51"/>
    <mergeCell ref="A52:B52"/>
    <mergeCell ref="D59:F59"/>
    <mergeCell ref="D48:F48"/>
    <mergeCell ref="D49:F49"/>
    <mergeCell ref="D50:F50"/>
    <mergeCell ref="D57:F57"/>
    <mergeCell ref="D58:F58"/>
    <mergeCell ref="D47:E47"/>
    <mergeCell ref="A25:B25"/>
    <mergeCell ref="A26:B26"/>
    <mergeCell ref="A28:C28"/>
    <mergeCell ref="A29:C29"/>
    <mergeCell ref="A30:C30"/>
    <mergeCell ref="A40:B40"/>
    <mergeCell ref="A42:C42"/>
    <mergeCell ref="A43:C43"/>
    <mergeCell ref="A44:C44"/>
    <mergeCell ref="A45:B45"/>
    <mergeCell ref="D46:F46"/>
    <mergeCell ref="A24:B24"/>
    <mergeCell ref="A1:G1"/>
    <mergeCell ref="H2:L13"/>
    <mergeCell ref="A15:B15"/>
    <mergeCell ref="A16:B16"/>
    <mergeCell ref="A17:B17"/>
    <mergeCell ref="A19:B19"/>
    <mergeCell ref="A21:B21"/>
    <mergeCell ref="A22:B22"/>
    <mergeCell ref="A23:B23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3"/>
  <sheetViews>
    <sheetView view="pageBreakPreview" topLeftCell="A22" zoomScaleNormal="100" zoomScaleSheetLayoutView="100" workbookViewId="0">
      <selection activeCell="L47" sqref="L47"/>
    </sheetView>
  </sheetViews>
  <sheetFormatPr baseColWidth="10" defaultRowHeight="13.2"/>
  <cols>
    <col min="1" max="1" width="21.33203125" style="133" customWidth="1"/>
    <col min="2" max="2" width="19.5546875" style="133" customWidth="1"/>
    <col min="3" max="4" width="11.5546875" style="133"/>
    <col min="5" max="5" width="13.33203125" style="133" bestFit="1" customWidth="1"/>
    <col min="6" max="6" width="14.33203125" style="134" customWidth="1"/>
    <col min="7" max="7" width="13.5546875" style="457" customWidth="1"/>
    <col min="8" max="12" width="11.5546875" style="420"/>
    <col min="13" max="256" width="11.5546875" style="133"/>
    <col min="257" max="257" width="16.6640625" style="133" customWidth="1"/>
    <col min="258" max="258" width="19.5546875" style="133" customWidth="1"/>
    <col min="259" max="260" width="11.5546875" style="133"/>
    <col min="261" max="261" width="13.33203125" style="133" bestFit="1" customWidth="1"/>
    <col min="262" max="262" width="14.33203125" style="133" customWidth="1"/>
    <col min="263" max="263" width="13.5546875" style="133" customWidth="1"/>
    <col min="264" max="512" width="11.5546875" style="133"/>
    <col min="513" max="513" width="16.6640625" style="133" customWidth="1"/>
    <col min="514" max="514" width="19.5546875" style="133" customWidth="1"/>
    <col min="515" max="516" width="11.5546875" style="133"/>
    <col min="517" max="517" width="13.33203125" style="133" bestFit="1" customWidth="1"/>
    <col min="518" max="518" width="14.33203125" style="133" customWidth="1"/>
    <col min="519" max="519" width="13.5546875" style="133" customWidth="1"/>
    <col min="520" max="768" width="11.5546875" style="133"/>
    <col min="769" max="769" width="16.6640625" style="133" customWidth="1"/>
    <col min="770" max="770" width="19.5546875" style="133" customWidth="1"/>
    <col min="771" max="772" width="11.5546875" style="133"/>
    <col min="773" max="773" width="13.33203125" style="133" bestFit="1" customWidth="1"/>
    <col min="774" max="774" width="14.33203125" style="133" customWidth="1"/>
    <col min="775" max="775" width="13.5546875" style="133" customWidth="1"/>
    <col min="776" max="1024" width="11.5546875" style="133"/>
    <col min="1025" max="1025" width="16.6640625" style="133" customWidth="1"/>
    <col min="1026" max="1026" width="19.5546875" style="133" customWidth="1"/>
    <col min="1027" max="1028" width="11.5546875" style="133"/>
    <col min="1029" max="1029" width="13.33203125" style="133" bestFit="1" customWidth="1"/>
    <col min="1030" max="1030" width="14.33203125" style="133" customWidth="1"/>
    <col min="1031" max="1031" width="13.5546875" style="133" customWidth="1"/>
    <col min="1032" max="1280" width="11.5546875" style="133"/>
    <col min="1281" max="1281" width="16.6640625" style="133" customWidth="1"/>
    <col min="1282" max="1282" width="19.5546875" style="133" customWidth="1"/>
    <col min="1283" max="1284" width="11.5546875" style="133"/>
    <col min="1285" max="1285" width="13.33203125" style="133" bestFit="1" customWidth="1"/>
    <col min="1286" max="1286" width="14.33203125" style="133" customWidth="1"/>
    <col min="1287" max="1287" width="13.5546875" style="133" customWidth="1"/>
    <col min="1288" max="1536" width="11.5546875" style="133"/>
    <col min="1537" max="1537" width="16.6640625" style="133" customWidth="1"/>
    <col min="1538" max="1538" width="19.5546875" style="133" customWidth="1"/>
    <col min="1539" max="1540" width="11.5546875" style="133"/>
    <col min="1541" max="1541" width="13.33203125" style="133" bestFit="1" customWidth="1"/>
    <col min="1542" max="1542" width="14.33203125" style="133" customWidth="1"/>
    <col min="1543" max="1543" width="13.5546875" style="133" customWidth="1"/>
    <col min="1544" max="1792" width="11.5546875" style="133"/>
    <col min="1793" max="1793" width="16.6640625" style="133" customWidth="1"/>
    <col min="1794" max="1794" width="19.5546875" style="133" customWidth="1"/>
    <col min="1795" max="1796" width="11.5546875" style="133"/>
    <col min="1797" max="1797" width="13.33203125" style="133" bestFit="1" customWidth="1"/>
    <col min="1798" max="1798" width="14.33203125" style="133" customWidth="1"/>
    <col min="1799" max="1799" width="13.5546875" style="133" customWidth="1"/>
    <col min="1800" max="2048" width="11.5546875" style="133"/>
    <col min="2049" max="2049" width="16.6640625" style="133" customWidth="1"/>
    <col min="2050" max="2050" width="19.5546875" style="133" customWidth="1"/>
    <col min="2051" max="2052" width="11.5546875" style="133"/>
    <col min="2053" max="2053" width="13.33203125" style="133" bestFit="1" customWidth="1"/>
    <col min="2054" max="2054" width="14.33203125" style="133" customWidth="1"/>
    <col min="2055" max="2055" width="13.5546875" style="133" customWidth="1"/>
    <col min="2056" max="2304" width="11.5546875" style="133"/>
    <col min="2305" max="2305" width="16.6640625" style="133" customWidth="1"/>
    <col min="2306" max="2306" width="19.5546875" style="133" customWidth="1"/>
    <col min="2307" max="2308" width="11.5546875" style="133"/>
    <col min="2309" max="2309" width="13.33203125" style="133" bestFit="1" customWidth="1"/>
    <col min="2310" max="2310" width="14.33203125" style="133" customWidth="1"/>
    <col min="2311" max="2311" width="13.5546875" style="133" customWidth="1"/>
    <col min="2312" max="2560" width="11.5546875" style="133"/>
    <col min="2561" max="2561" width="16.6640625" style="133" customWidth="1"/>
    <col min="2562" max="2562" width="19.5546875" style="133" customWidth="1"/>
    <col min="2563" max="2564" width="11.5546875" style="133"/>
    <col min="2565" max="2565" width="13.33203125" style="133" bestFit="1" customWidth="1"/>
    <col min="2566" max="2566" width="14.33203125" style="133" customWidth="1"/>
    <col min="2567" max="2567" width="13.5546875" style="133" customWidth="1"/>
    <col min="2568" max="2816" width="11.5546875" style="133"/>
    <col min="2817" max="2817" width="16.6640625" style="133" customWidth="1"/>
    <col min="2818" max="2818" width="19.5546875" style="133" customWidth="1"/>
    <col min="2819" max="2820" width="11.5546875" style="133"/>
    <col min="2821" max="2821" width="13.33203125" style="133" bestFit="1" customWidth="1"/>
    <col min="2822" max="2822" width="14.33203125" style="133" customWidth="1"/>
    <col min="2823" max="2823" width="13.5546875" style="133" customWidth="1"/>
    <col min="2824" max="3072" width="11.5546875" style="133"/>
    <col min="3073" max="3073" width="16.6640625" style="133" customWidth="1"/>
    <col min="3074" max="3074" width="19.5546875" style="133" customWidth="1"/>
    <col min="3075" max="3076" width="11.5546875" style="133"/>
    <col min="3077" max="3077" width="13.33203125" style="133" bestFit="1" customWidth="1"/>
    <col min="3078" max="3078" width="14.33203125" style="133" customWidth="1"/>
    <col min="3079" max="3079" width="13.5546875" style="133" customWidth="1"/>
    <col min="3080" max="3328" width="11.5546875" style="133"/>
    <col min="3329" max="3329" width="16.6640625" style="133" customWidth="1"/>
    <col min="3330" max="3330" width="19.5546875" style="133" customWidth="1"/>
    <col min="3331" max="3332" width="11.5546875" style="133"/>
    <col min="3333" max="3333" width="13.33203125" style="133" bestFit="1" customWidth="1"/>
    <col min="3334" max="3334" width="14.33203125" style="133" customWidth="1"/>
    <col min="3335" max="3335" width="13.5546875" style="133" customWidth="1"/>
    <col min="3336" max="3584" width="11.5546875" style="133"/>
    <col min="3585" max="3585" width="16.6640625" style="133" customWidth="1"/>
    <col min="3586" max="3586" width="19.5546875" style="133" customWidth="1"/>
    <col min="3587" max="3588" width="11.5546875" style="133"/>
    <col min="3589" max="3589" width="13.33203125" style="133" bestFit="1" customWidth="1"/>
    <col min="3590" max="3590" width="14.33203125" style="133" customWidth="1"/>
    <col min="3591" max="3591" width="13.5546875" style="133" customWidth="1"/>
    <col min="3592" max="3840" width="11.5546875" style="133"/>
    <col min="3841" max="3841" width="16.6640625" style="133" customWidth="1"/>
    <col min="3842" max="3842" width="19.5546875" style="133" customWidth="1"/>
    <col min="3843" max="3844" width="11.5546875" style="133"/>
    <col min="3845" max="3845" width="13.33203125" style="133" bestFit="1" customWidth="1"/>
    <col min="3846" max="3846" width="14.33203125" style="133" customWidth="1"/>
    <col min="3847" max="3847" width="13.5546875" style="133" customWidth="1"/>
    <col min="3848" max="4096" width="11.5546875" style="133"/>
    <col min="4097" max="4097" width="16.6640625" style="133" customWidth="1"/>
    <col min="4098" max="4098" width="19.5546875" style="133" customWidth="1"/>
    <col min="4099" max="4100" width="11.5546875" style="133"/>
    <col min="4101" max="4101" width="13.33203125" style="133" bestFit="1" customWidth="1"/>
    <col min="4102" max="4102" width="14.33203125" style="133" customWidth="1"/>
    <col min="4103" max="4103" width="13.5546875" style="133" customWidth="1"/>
    <col min="4104" max="4352" width="11.5546875" style="133"/>
    <col min="4353" max="4353" width="16.6640625" style="133" customWidth="1"/>
    <col min="4354" max="4354" width="19.5546875" style="133" customWidth="1"/>
    <col min="4355" max="4356" width="11.5546875" style="133"/>
    <col min="4357" max="4357" width="13.33203125" style="133" bestFit="1" customWidth="1"/>
    <col min="4358" max="4358" width="14.33203125" style="133" customWidth="1"/>
    <col min="4359" max="4359" width="13.5546875" style="133" customWidth="1"/>
    <col min="4360" max="4608" width="11.5546875" style="133"/>
    <col min="4609" max="4609" width="16.6640625" style="133" customWidth="1"/>
    <col min="4610" max="4610" width="19.5546875" style="133" customWidth="1"/>
    <col min="4611" max="4612" width="11.5546875" style="133"/>
    <col min="4613" max="4613" width="13.33203125" style="133" bestFit="1" customWidth="1"/>
    <col min="4614" max="4614" width="14.33203125" style="133" customWidth="1"/>
    <col min="4615" max="4615" width="13.5546875" style="133" customWidth="1"/>
    <col min="4616" max="4864" width="11.5546875" style="133"/>
    <col min="4865" max="4865" width="16.6640625" style="133" customWidth="1"/>
    <col min="4866" max="4866" width="19.5546875" style="133" customWidth="1"/>
    <col min="4867" max="4868" width="11.5546875" style="133"/>
    <col min="4869" max="4869" width="13.33203125" style="133" bestFit="1" customWidth="1"/>
    <col min="4870" max="4870" width="14.33203125" style="133" customWidth="1"/>
    <col min="4871" max="4871" width="13.5546875" style="133" customWidth="1"/>
    <col min="4872" max="5120" width="11.5546875" style="133"/>
    <col min="5121" max="5121" width="16.6640625" style="133" customWidth="1"/>
    <col min="5122" max="5122" width="19.5546875" style="133" customWidth="1"/>
    <col min="5123" max="5124" width="11.5546875" style="133"/>
    <col min="5125" max="5125" width="13.33203125" style="133" bestFit="1" customWidth="1"/>
    <col min="5126" max="5126" width="14.33203125" style="133" customWidth="1"/>
    <col min="5127" max="5127" width="13.5546875" style="133" customWidth="1"/>
    <col min="5128" max="5376" width="11.5546875" style="133"/>
    <col min="5377" max="5377" width="16.6640625" style="133" customWidth="1"/>
    <col min="5378" max="5378" width="19.5546875" style="133" customWidth="1"/>
    <col min="5379" max="5380" width="11.5546875" style="133"/>
    <col min="5381" max="5381" width="13.33203125" style="133" bestFit="1" customWidth="1"/>
    <col min="5382" max="5382" width="14.33203125" style="133" customWidth="1"/>
    <col min="5383" max="5383" width="13.5546875" style="133" customWidth="1"/>
    <col min="5384" max="5632" width="11.5546875" style="133"/>
    <col min="5633" max="5633" width="16.6640625" style="133" customWidth="1"/>
    <col min="5634" max="5634" width="19.5546875" style="133" customWidth="1"/>
    <col min="5635" max="5636" width="11.5546875" style="133"/>
    <col min="5637" max="5637" width="13.33203125" style="133" bestFit="1" customWidth="1"/>
    <col min="5638" max="5638" width="14.33203125" style="133" customWidth="1"/>
    <col min="5639" max="5639" width="13.5546875" style="133" customWidth="1"/>
    <col min="5640" max="5888" width="11.5546875" style="133"/>
    <col min="5889" max="5889" width="16.6640625" style="133" customWidth="1"/>
    <col min="5890" max="5890" width="19.5546875" style="133" customWidth="1"/>
    <col min="5891" max="5892" width="11.5546875" style="133"/>
    <col min="5893" max="5893" width="13.33203125" style="133" bestFit="1" customWidth="1"/>
    <col min="5894" max="5894" width="14.33203125" style="133" customWidth="1"/>
    <col min="5895" max="5895" width="13.5546875" style="133" customWidth="1"/>
    <col min="5896" max="6144" width="11.5546875" style="133"/>
    <col min="6145" max="6145" width="16.6640625" style="133" customWidth="1"/>
    <col min="6146" max="6146" width="19.5546875" style="133" customWidth="1"/>
    <col min="6147" max="6148" width="11.5546875" style="133"/>
    <col min="6149" max="6149" width="13.33203125" style="133" bestFit="1" customWidth="1"/>
    <col min="6150" max="6150" width="14.33203125" style="133" customWidth="1"/>
    <col min="6151" max="6151" width="13.5546875" style="133" customWidth="1"/>
    <col min="6152" max="6400" width="11.5546875" style="133"/>
    <col min="6401" max="6401" width="16.6640625" style="133" customWidth="1"/>
    <col min="6402" max="6402" width="19.5546875" style="133" customWidth="1"/>
    <col min="6403" max="6404" width="11.5546875" style="133"/>
    <col min="6405" max="6405" width="13.33203125" style="133" bestFit="1" customWidth="1"/>
    <col min="6406" max="6406" width="14.33203125" style="133" customWidth="1"/>
    <col min="6407" max="6407" width="13.5546875" style="133" customWidth="1"/>
    <col min="6408" max="6656" width="11.5546875" style="133"/>
    <col min="6657" max="6657" width="16.6640625" style="133" customWidth="1"/>
    <col min="6658" max="6658" width="19.5546875" style="133" customWidth="1"/>
    <col min="6659" max="6660" width="11.5546875" style="133"/>
    <col min="6661" max="6661" width="13.33203125" style="133" bestFit="1" customWidth="1"/>
    <col min="6662" max="6662" width="14.33203125" style="133" customWidth="1"/>
    <col min="6663" max="6663" width="13.5546875" style="133" customWidth="1"/>
    <col min="6664" max="6912" width="11.5546875" style="133"/>
    <col min="6913" max="6913" width="16.6640625" style="133" customWidth="1"/>
    <col min="6914" max="6914" width="19.5546875" style="133" customWidth="1"/>
    <col min="6915" max="6916" width="11.5546875" style="133"/>
    <col min="6917" max="6917" width="13.33203125" style="133" bestFit="1" customWidth="1"/>
    <col min="6918" max="6918" width="14.33203125" style="133" customWidth="1"/>
    <col min="6919" max="6919" width="13.5546875" style="133" customWidth="1"/>
    <col min="6920" max="7168" width="11.5546875" style="133"/>
    <col min="7169" max="7169" width="16.6640625" style="133" customWidth="1"/>
    <col min="7170" max="7170" width="19.5546875" style="133" customWidth="1"/>
    <col min="7171" max="7172" width="11.5546875" style="133"/>
    <col min="7173" max="7173" width="13.33203125" style="133" bestFit="1" customWidth="1"/>
    <col min="7174" max="7174" width="14.33203125" style="133" customWidth="1"/>
    <col min="7175" max="7175" width="13.5546875" style="133" customWidth="1"/>
    <col min="7176" max="7424" width="11.5546875" style="133"/>
    <col min="7425" max="7425" width="16.6640625" style="133" customWidth="1"/>
    <col min="7426" max="7426" width="19.5546875" style="133" customWidth="1"/>
    <col min="7427" max="7428" width="11.5546875" style="133"/>
    <col min="7429" max="7429" width="13.33203125" style="133" bestFit="1" customWidth="1"/>
    <col min="7430" max="7430" width="14.33203125" style="133" customWidth="1"/>
    <col min="7431" max="7431" width="13.5546875" style="133" customWidth="1"/>
    <col min="7432" max="7680" width="11.5546875" style="133"/>
    <col min="7681" max="7681" width="16.6640625" style="133" customWidth="1"/>
    <col min="7682" max="7682" width="19.5546875" style="133" customWidth="1"/>
    <col min="7683" max="7684" width="11.5546875" style="133"/>
    <col min="7685" max="7685" width="13.33203125" style="133" bestFit="1" customWidth="1"/>
    <col min="7686" max="7686" width="14.33203125" style="133" customWidth="1"/>
    <col min="7687" max="7687" width="13.5546875" style="133" customWidth="1"/>
    <col min="7688" max="7936" width="11.5546875" style="133"/>
    <col min="7937" max="7937" width="16.6640625" style="133" customWidth="1"/>
    <col min="7938" max="7938" width="19.5546875" style="133" customWidth="1"/>
    <col min="7939" max="7940" width="11.5546875" style="133"/>
    <col min="7941" max="7941" width="13.33203125" style="133" bestFit="1" customWidth="1"/>
    <col min="7942" max="7942" width="14.33203125" style="133" customWidth="1"/>
    <col min="7943" max="7943" width="13.5546875" style="133" customWidth="1"/>
    <col min="7944" max="8192" width="11.5546875" style="133"/>
    <col min="8193" max="8193" width="16.6640625" style="133" customWidth="1"/>
    <col min="8194" max="8194" width="19.5546875" style="133" customWidth="1"/>
    <col min="8195" max="8196" width="11.5546875" style="133"/>
    <col min="8197" max="8197" width="13.33203125" style="133" bestFit="1" customWidth="1"/>
    <col min="8198" max="8198" width="14.33203125" style="133" customWidth="1"/>
    <col min="8199" max="8199" width="13.5546875" style="133" customWidth="1"/>
    <col min="8200" max="8448" width="11.5546875" style="133"/>
    <col min="8449" max="8449" width="16.6640625" style="133" customWidth="1"/>
    <col min="8450" max="8450" width="19.5546875" style="133" customWidth="1"/>
    <col min="8451" max="8452" width="11.5546875" style="133"/>
    <col min="8453" max="8453" width="13.33203125" style="133" bestFit="1" customWidth="1"/>
    <col min="8454" max="8454" width="14.33203125" style="133" customWidth="1"/>
    <col min="8455" max="8455" width="13.5546875" style="133" customWidth="1"/>
    <col min="8456" max="8704" width="11.5546875" style="133"/>
    <col min="8705" max="8705" width="16.6640625" style="133" customWidth="1"/>
    <col min="8706" max="8706" width="19.5546875" style="133" customWidth="1"/>
    <col min="8707" max="8708" width="11.5546875" style="133"/>
    <col min="8709" max="8709" width="13.33203125" style="133" bestFit="1" customWidth="1"/>
    <col min="8710" max="8710" width="14.33203125" style="133" customWidth="1"/>
    <col min="8711" max="8711" width="13.5546875" style="133" customWidth="1"/>
    <col min="8712" max="8960" width="11.5546875" style="133"/>
    <col min="8961" max="8961" width="16.6640625" style="133" customWidth="1"/>
    <col min="8962" max="8962" width="19.5546875" style="133" customWidth="1"/>
    <col min="8963" max="8964" width="11.5546875" style="133"/>
    <col min="8965" max="8965" width="13.33203125" style="133" bestFit="1" customWidth="1"/>
    <col min="8966" max="8966" width="14.33203125" style="133" customWidth="1"/>
    <col min="8967" max="8967" width="13.5546875" style="133" customWidth="1"/>
    <col min="8968" max="9216" width="11.5546875" style="133"/>
    <col min="9217" max="9217" width="16.6640625" style="133" customWidth="1"/>
    <col min="9218" max="9218" width="19.5546875" style="133" customWidth="1"/>
    <col min="9219" max="9220" width="11.5546875" style="133"/>
    <col min="9221" max="9221" width="13.33203125" style="133" bestFit="1" customWidth="1"/>
    <col min="9222" max="9222" width="14.33203125" style="133" customWidth="1"/>
    <col min="9223" max="9223" width="13.5546875" style="133" customWidth="1"/>
    <col min="9224" max="9472" width="11.5546875" style="133"/>
    <col min="9473" max="9473" width="16.6640625" style="133" customWidth="1"/>
    <col min="9474" max="9474" width="19.5546875" style="133" customWidth="1"/>
    <col min="9475" max="9476" width="11.5546875" style="133"/>
    <col min="9477" max="9477" width="13.33203125" style="133" bestFit="1" customWidth="1"/>
    <col min="9478" max="9478" width="14.33203125" style="133" customWidth="1"/>
    <col min="9479" max="9479" width="13.5546875" style="133" customWidth="1"/>
    <col min="9480" max="9728" width="11.5546875" style="133"/>
    <col min="9729" max="9729" width="16.6640625" style="133" customWidth="1"/>
    <col min="9730" max="9730" width="19.5546875" style="133" customWidth="1"/>
    <col min="9731" max="9732" width="11.5546875" style="133"/>
    <col min="9733" max="9733" width="13.33203125" style="133" bestFit="1" customWidth="1"/>
    <col min="9734" max="9734" width="14.33203125" style="133" customWidth="1"/>
    <col min="9735" max="9735" width="13.5546875" style="133" customWidth="1"/>
    <col min="9736" max="9984" width="11.5546875" style="133"/>
    <col min="9985" max="9985" width="16.6640625" style="133" customWidth="1"/>
    <col min="9986" max="9986" width="19.5546875" style="133" customWidth="1"/>
    <col min="9987" max="9988" width="11.5546875" style="133"/>
    <col min="9989" max="9989" width="13.33203125" style="133" bestFit="1" customWidth="1"/>
    <col min="9990" max="9990" width="14.33203125" style="133" customWidth="1"/>
    <col min="9991" max="9991" width="13.5546875" style="133" customWidth="1"/>
    <col min="9992" max="10240" width="11.5546875" style="133"/>
    <col min="10241" max="10241" width="16.6640625" style="133" customWidth="1"/>
    <col min="10242" max="10242" width="19.5546875" style="133" customWidth="1"/>
    <col min="10243" max="10244" width="11.5546875" style="133"/>
    <col min="10245" max="10245" width="13.33203125" style="133" bestFit="1" customWidth="1"/>
    <col min="10246" max="10246" width="14.33203125" style="133" customWidth="1"/>
    <col min="10247" max="10247" width="13.5546875" style="133" customWidth="1"/>
    <col min="10248" max="10496" width="11.5546875" style="133"/>
    <col min="10497" max="10497" width="16.6640625" style="133" customWidth="1"/>
    <col min="10498" max="10498" width="19.5546875" style="133" customWidth="1"/>
    <col min="10499" max="10500" width="11.5546875" style="133"/>
    <col min="10501" max="10501" width="13.33203125" style="133" bestFit="1" customWidth="1"/>
    <col min="10502" max="10502" width="14.33203125" style="133" customWidth="1"/>
    <col min="10503" max="10503" width="13.5546875" style="133" customWidth="1"/>
    <col min="10504" max="10752" width="11.5546875" style="133"/>
    <col min="10753" max="10753" width="16.6640625" style="133" customWidth="1"/>
    <col min="10754" max="10754" width="19.5546875" style="133" customWidth="1"/>
    <col min="10755" max="10756" width="11.5546875" style="133"/>
    <col min="10757" max="10757" width="13.33203125" style="133" bestFit="1" customWidth="1"/>
    <col min="10758" max="10758" width="14.33203125" style="133" customWidth="1"/>
    <col min="10759" max="10759" width="13.5546875" style="133" customWidth="1"/>
    <col min="10760" max="11008" width="11.5546875" style="133"/>
    <col min="11009" max="11009" width="16.6640625" style="133" customWidth="1"/>
    <col min="11010" max="11010" width="19.5546875" style="133" customWidth="1"/>
    <col min="11011" max="11012" width="11.5546875" style="133"/>
    <col min="11013" max="11013" width="13.33203125" style="133" bestFit="1" customWidth="1"/>
    <col min="11014" max="11014" width="14.33203125" style="133" customWidth="1"/>
    <col min="11015" max="11015" width="13.5546875" style="133" customWidth="1"/>
    <col min="11016" max="11264" width="11.5546875" style="133"/>
    <col min="11265" max="11265" width="16.6640625" style="133" customWidth="1"/>
    <col min="11266" max="11266" width="19.5546875" style="133" customWidth="1"/>
    <col min="11267" max="11268" width="11.5546875" style="133"/>
    <col min="11269" max="11269" width="13.33203125" style="133" bestFit="1" customWidth="1"/>
    <col min="11270" max="11270" width="14.33203125" style="133" customWidth="1"/>
    <col min="11271" max="11271" width="13.5546875" style="133" customWidth="1"/>
    <col min="11272" max="11520" width="11.5546875" style="133"/>
    <col min="11521" max="11521" width="16.6640625" style="133" customWidth="1"/>
    <col min="11522" max="11522" width="19.5546875" style="133" customWidth="1"/>
    <col min="11523" max="11524" width="11.5546875" style="133"/>
    <col min="11525" max="11525" width="13.33203125" style="133" bestFit="1" customWidth="1"/>
    <col min="11526" max="11526" width="14.33203125" style="133" customWidth="1"/>
    <col min="11527" max="11527" width="13.5546875" style="133" customWidth="1"/>
    <col min="11528" max="11776" width="11.5546875" style="133"/>
    <col min="11777" max="11777" width="16.6640625" style="133" customWidth="1"/>
    <col min="11778" max="11778" width="19.5546875" style="133" customWidth="1"/>
    <col min="11779" max="11780" width="11.5546875" style="133"/>
    <col min="11781" max="11781" width="13.33203125" style="133" bestFit="1" customWidth="1"/>
    <col min="11782" max="11782" width="14.33203125" style="133" customWidth="1"/>
    <col min="11783" max="11783" width="13.5546875" style="133" customWidth="1"/>
    <col min="11784" max="12032" width="11.5546875" style="133"/>
    <col min="12033" max="12033" width="16.6640625" style="133" customWidth="1"/>
    <col min="12034" max="12034" width="19.5546875" style="133" customWidth="1"/>
    <col min="12035" max="12036" width="11.5546875" style="133"/>
    <col min="12037" max="12037" width="13.33203125" style="133" bestFit="1" customWidth="1"/>
    <col min="12038" max="12038" width="14.33203125" style="133" customWidth="1"/>
    <col min="12039" max="12039" width="13.5546875" style="133" customWidth="1"/>
    <col min="12040" max="12288" width="11.5546875" style="133"/>
    <col min="12289" max="12289" width="16.6640625" style="133" customWidth="1"/>
    <col min="12290" max="12290" width="19.5546875" style="133" customWidth="1"/>
    <col min="12291" max="12292" width="11.5546875" style="133"/>
    <col min="12293" max="12293" width="13.33203125" style="133" bestFit="1" customWidth="1"/>
    <col min="12294" max="12294" width="14.33203125" style="133" customWidth="1"/>
    <col min="12295" max="12295" width="13.5546875" style="133" customWidth="1"/>
    <col min="12296" max="12544" width="11.5546875" style="133"/>
    <col min="12545" max="12545" width="16.6640625" style="133" customWidth="1"/>
    <col min="12546" max="12546" width="19.5546875" style="133" customWidth="1"/>
    <col min="12547" max="12548" width="11.5546875" style="133"/>
    <col min="12549" max="12549" width="13.33203125" style="133" bestFit="1" customWidth="1"/>
    <col min="12550" max="12550" width="14.33203125" style="133" customWidth="1"/>
    <col min="12551" max="12551" width="13.5546875" style="133" customWidth="1"/>
    <col min="12552" max="12800" width="11.5546875" style="133"/>
    <col min="12801" max="12801" width="16.6640625" style="133" customWidth="1"/>
    <col min="12802" max="12802" width="19.5546875" style="133" customWidth="1"/>
    <col min="12803" max="12804" width="11.5546875" style="133"/>
    <col min="12805" max="12805" width="13.33203125" style="133" bestFit="1" customWidth="1"/>
    <col min="12806" max="12806" width="14.33203125" style="133" customWidth="1"/>
    <col min="12807" max="12807" width="13.5546875" style="133" customWidth="1"/>
    <col min="12808" max="13056" width="11.5546875" style="133"/>
    <col min="13057" max="13057" width="16.6640625" style="133" customWidth="1"/>
    <col min="13058" max="13058" width="19.5546875" style="133" customWidth="1"/>
    <col min="13059" max="13060" width="11.5546875" style="133"/>
    <col min="13061" max="13061" width="13.33203125" style="133" bestFit="1" customWidth="1"/>
    <col min="13062" max="13062" width="14.33203125" style="133" customWidth="1"/>
    <col min="13063" max="13063" width="13.5546875" style="133" customWidth="1"/>
    <col min="13064" max="13312" width="11.5546875" style="133"/>
    <col min="13313" max="13313" width="16.6640625" style="133" customWidth="1"/>
    <col min="13314" max="13314" width="19.5546875" style="133" customWidth="1"/>
    <col min="13315" max="13316" width="11.5546875" style="133"/>
    <col min="13317" max="13317" width="13.33203125" style="133" bestFit="1" customWidth="1"/>
    <col min="13318" max="13318" width="14.33203125" style="133" customWidth="1"/>
    <col min="13319" max="13319" width="13.5546875" style="133" customWidth="1"/>
    <col min="13320" max="13568" width="11.5546875" style="133"/>
    <col min="13569" max="13569" width="16.6640625" style="133" customWidth="1"/>
    <col min="13570" max="13570" width="19.5546875" style="133" customWidth="1"/>
    <col min="13571" max="13572" width="11.5546875" style="133"/>
    <col min="13573" max="13573" width="13.33203125" style="133" bestFit="1" customWidth="1"/>
    <col min="13574" max="13574" width="14.33203125" style="133" customWidth="1"/>
    <col min="13575" max="13575" width="13.5546875" style="133" customWidth="1"/>
    <col min="13576" max="13824" width="11.5546875" style="133"/>
    <col min="13825" max="13825" width="16.6640625" style="133" customWidth="1"/>
    <col min="13826" max="13826" width="19.5546875" style="133" customWidth="1"/>
    <col min="13827" max="13828" width="11.5546875" style="133"/>
    <col min="13829" max="13829" width="13.33203125" style="133" bestFit="1" customWidth="1"/>
    <col min="13830" max="13830" width="14.33203125" style="133" customWidth="1"/>
    <col min="13831" max="13831" width="13.5546875" style="133" customWidth="1"/>
    <col min="13832" max="14080" width="11.5546875" style="133"/>
    <col min="14081" max="14081" width="16.6640625" style="133" customWidth="1"/>
    <col min="14082" max="14082" width="19.5546875" style="133" customWidth="1"/>
    <col min="14083" max="14084" width="11.5546875" style="133"/>
    <col min="14085" max="14085" width="13.33203125" style="133" bestFit="1" customWidth="1"/>
    <col min="14086" max="14086" width="14.33203125" style="133" customWidth="1"/>
    <col min="14087" max="14087" width="13.5546875" style="133" customWidth="1"/>
    <col min="14088" max="14336" width="11.5546875" style="133"/>
    <col min="14337" max="14337" width="16.6640625" style="133" customWidth="1"/>
    <col min="14338" max="14338" width="19.5546875" style="133" customWidth="1"/>
    <col min="14339" max="14340" width="11.5546875" style="133"/>
    <col min="14341" max="14341" width="13.33203125" style="133" bestFit="1" customWidth="1"/>
    <col min="14342" max="14342" width="14.33203125" style="133" customWidth="1"/>
    <col min="14343" max="14343" width="13.5546875" style="133" customWidth="1"/>
    <col min="14344" max="14592" width="11.5546875" style="133"/>
    <col min="14593" max="14593" width="16.6640625" style="133" customWidth="1"/>
    <col min="14594" max="14594" width="19.5546875" style="133" customWidth="1"/>
    <col min="14595" max="14596" width="11.5546875" style="133"/>
    <col min="14597" max="14597" width="13.33203125" style="133" bestFit="1" customWidth="1"/>
    <col min="14598" max="14598" width="14.33203125" style="133" customWidth="1"/>
    <col min="14599" max="14599" width="13.5546875" style="133" customWidth="1"/>
    <col min="14600" max="14848" width="11.5546875" style="133"/>
    <col min="14849" max="14849" width="16.6640625" style="133" customWidth="1"/>
    <col min="14850" max="14850" width="19.5546875" style="133" customWidth="1"/>
    <col min="14851" max="14852" width="11.5546875" style="133"/>
    <col min="14853" max="14853" width="13.33203125" style="133" bestFit="1" customWidth="1"/>
    <col min="14854" max="14854" width="14.33203125" style="133" customWidth="1"/>
    <col min="14855" max="14855" width="13.5546875" style="133" customWidth="1"/>
    <col min="14856" max="15104" width="11.5546875" style="133"/>
    <col min="15105" max="15105" width="16.6640625" style="133" customWidth="1"/>
    <col min="15106" max="15106" width="19.5546875" style="133" customWidth="1"/>
    <col min="15107" max="15108" width="11.5546875" style="133"/>
    <col min="15109" max="15109" width="13.33203125" style="133" bestFit="1" customWidth="1"/>
    <col min="15110" max="15110" width="14.33203125" style="133" customWidth="1"/>
    <col min="15111" max="15111" width="13.5546875" style="133" customWidth="1"/>
    <col min="15112" max="15360" width="11.5546875" style="133"/>
    <col min="15361" max="15361" width="16.6640625" style="133" customWidth="1"/>
    <col min="15362" max="15362" width="19.5546875" style="133" customWidth="1"/>
    <col min="15363" max="15364" width="11.5546875" style="133"/>
    <col min="15365" max="15365" width="13.33203125" style="133" bestFit="1" customWidth="1"/>
    <col min="15366" max="15366" width="14.33203125" style="133" customWidth="1"/>
    <col min="15367" max="15367" width="13.5546875" style="133" customWidth="1"/>
    <col min="15368" max="15616" width="11.5546875" style="133"/>
    <col min="15617" max="15617" width="16.6640625" style="133" customWidth="1"/>
    <col min="15618" max="15618" width="19.5546875" style="133" customWidth="1"/>
    <col min="15619" max="15620" width="11.5546875" style="133"/>
    <col min="15621" max="15621" width="13.33203125" style="133" bestFit="1" customWidth="1"/>
    <col min="15622" max="15622" width="14.33203125" style="133" customWidth="1"/>
    <col min="15623" max="15623" width="13.5546875" style="133" customWidth="1"/>
    <col min="15624" max="15872" width="11.5546875" style="133"/>
    <col min="15873" max="15873" width="16.6640625" style="133" customWidth="1"/>
    <col min="15874" max="15874" width="19.5546875" style="133" customWidth="1"/>
    <col min="15875" max="15876" width="11.5546875" style="133"/>
    <col min="15877" max="15877" width="13.33203125" style="133" bestFit="1" customWidth="1"/>
    <col min="15878" max="15878" width="14.33203125" style="133" customWidth="1"/>
    <col min="15879" max="15879" width="13.5546875" style="133" customWidth="1"/>
    <col min="15880" max="16128" width="11.5546875" style="133"/>
    <col min="16129" max="16129" width="16.6640625" style="133" customWidth="1"/>
    <col min="16130" max="16130" width="19.5546875" style="133" customWidth="1"/>
    <col min="16131" max="16132" width="11.5546875" style="133"/>
    <col min="16133" max="16133" width="13.33203125" style="133" bestFit="1" customWidth="1"/>
    <col min="16134" max="16134" width="14.33203125" style="133" customWidth="1"/>
    <col min="16135" max="16135" width="13.5546875" style="133" customWidth="1"/>
    <col min="16136" max="16384" width="11.5546875" style="133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35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35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35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135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35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35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35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35" customFormat="1" ht="13.8">
      <c r="A9" s="302"/>
      <c r="B9" s="302"/>
      <c r="C9" s="302"/>
      <c r="D9" s="302"/>
      <c r="E9" s="303"/>
      <c r="F9" s="304" t="s">
        <v>90</v>
      </c>
      <c r="G9" s="304">
        <f>'Presupuesto '!A12</f>
        <v>9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'!C12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136" customFormat="1" ht="12.6" thickBot="1">
      <c r="A12" s="644" t="str">
        <f>'Presupuesto '!B12</f>
        <v>Tablero By Pass para UPS-30kVA</v>
      </c>
      <c r="B12" s="644"/>
      <c r="C12" s="644"/>
      <c r="D12" s="644"/>
      <c r="E12" s="308"/>
      <c r="F12" s="309"/>
      <c r="G12" s="310"/>
      <c r="H12" s="632"/>
      <c r="I12" s="633"/>
      <c r="J12" s="633"/>
      <c r="K12" s="633"/>
      <c r="L12" s="634"/>
    </row>
    <row r="13" spans="1:13" s="136" customFormat="1" ht="15.6">
      <c r="A13" s="34" t="s">
        <v>3</v>
      </c>
      <c r="B13" s="35"/>
      <c r="C13" s="36"/>
      <c r="D13" s="36"/>
      <c r="E13" s="36"/>
      <c r="F13" s="36"/>
      <c r="G13" s="37"/>
      <c r="H13" s="421"/>
      <c r="I13" s="422"/>
      <c r="J13" s="422"/>
      <c r="K13" s="422"/>
      <c r="L13" s="423"/>
    </row>
    <row r="14" spans="1:13" s="136" customFormat="1" ht="62.4">
      <c r="A14" s="610" t="s">
        <v>4</v>
      </c>
      <c r="B14" s="611"/>
      <c r="C14" s="38" t="s">
        <v>5</v>
      </c>
      <c r="D14" s="143" t="s">
        <v>6</v>
      </c>
      <c r="E14" s="144" t="s">
        <v>7</v>
      </c>
      <c r="F14" s="143" t="s">
        <v>8</v>
      </c>
      <c r="G14" s="144" t="s">
        <v>9</v>
      </c>
      <c r="H14" s="424" t="s">
        <v>10</v>
      </c>
      <c r="I14" s="425" t="s">
        <v>11</v>
      </c>
      <c r="J14" s="426" t="s">
        <v>12</v>
      </c>
      <c r="K14" s="425" t="s">
        <v>13</v>
      </c>
      <c r="L14" s="427" t="s">
        <v>14</v>
      </c>
    </row>
    <row r="15" spans="1:13" s="136" customFormat="1" ht="15.6">
      <c r="A15" s="638"/>
      <c r="B15" s="639"/>
      <c r="C15" s="39" t="s">
        <v>15</v>
      </c>
      <c r="D15" s="39" t="s">
        <v>16</v>
      </c>
      <c r="E15" s="40" t="s">
        <v>17</v>
      </c>
      <c r="F15" s="41" t="s">
        <v>18</v>
      </c>
      <c r="G15" s="40" t="s">
        <v>19</v>
      </c>
      <c r="H15" s="428"/>
      <c r="I15" s="429"/>
      <c r="J15" s="430"/>
      <c r="K15" s="431"/>
      <c r="L15" s="432"/>
    </row>
    <row r="16" spans="1:13" s="136" customFormat="1" ht="15.6">
      <c r="A16" s="559"/>
      <c r="B16" s="141"/>
      <c r="C16" s="51"/>
      <c r="D16" s="51"/>
      <c r="E16" s="241"/>
      <c r="F16" s="242"/>
      <c r="G16" s="241"/>
      <c r="H16" s="428"/>
      <c r="I16" s="560"/>
      <c r="J16" s="561"/>
      <c r="K16" s="489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10.472000000000001</v>
      </c>
      <c r="H17" s="433">
        <f>+G17/G$47</f>
        <v>3.844259051372546E-3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0.38442590513725461</v>
      </c>
    </row>
    <row r="18" spans="1:12" s="137" customFormat="1" ht="15.6">
      <c r="A18" s="196"/>
      <c r="B18" s="197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10.472000000000001</v>
      </c>
      <c r="H19" s="437">
        <f>SUM(H17:H17)</f>
        <v>3.844259051372546E-3</v>
      </c>
      <c r="I19" s="438"/>
      <c r="J19" s="439"/>
      <c r="K19" s="440"/>
      <c r="L19" s="447">
        <f>SUM(L17:L17)</f>
        <v>0.38442590513725461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2</v>
      </c>
      <c r="D23" s="145">
        <f>'BASE DE DATOS'!G14</f>
        <v>3.62</v>
      </c>
      <c r="E23" s="146">
        <f>IF(D23&gt;0,ROUND(D23*C23,2),"")</f>
        <v>7.24</v>
      </c>
      <c r="F23" s="147">
        <v>14</v>
      </c>
      <c r="G23" s="42">
        <f>E23*F23</f>
        <v>101.36</v>
      </c>
      <c r="H23" s="433">
        <f>+G23/G$47</f>
        <v>3.7209138411680789E-2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3.7209138411680791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14</v>
      </c>
      <c r="G24" s="42">
        <f>E24*F24</f>
        <v>51.24</v>
      </c>
      <c r="H24" s="433">
        <f>+G24/G$47</f>
        <v>1.8810144556181171E-2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1.8810144556181172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14</v>
      </c>
      <c r="G25" s="42">
        <f>E25*F25</f>
        <v>56.839999999999996</v>
      </c>
      <c r="H25" s="433">
        <f>+G25/G$47</f>
        <v>2.0865898059588949E-2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2.0865898059588948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209.44</v>
      </c>
      <c r="H26" s="437">
        <f>SUM(H23:H25)</f>
        <v>7.6885181027450913E-2</v>
      </c>
      <c r="I26" s="429"/>
      <c r="J26" s="430"/>
      <c r="K26" s="431"/>
      <c r="L26" s="447">
        <f>SUM(L23:L25)</f>
        <v>7.6885181027450908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16" t="s">
        <v>146</v>
      </c>
      <c r="B30" s="617"/>
      <c r="C30" s="618"/>
      <c r="D30" s="49" t="s">
        <v>44</v>
      </c>
      <c r="E30" s="50">
        <v>1</v>
      </c>
      <c r="F30" s="50">
        <v>2504.15</v>
      </c>
      <c r="G30" s="42">
        <f>E30*F30</f>
        <v>2504.15</v>
      </c>
      <c r="H30" s="433">
        <f>+G30/G$47</f>
        <v>0.91927055992117646</v>
      </c>
      <c r="I30" s="434">
        <v>462130000</v>
      </c>
      <c r="J30" s="435" t="s">
        <v>324</v>
      </c>
      <c r="K30" s="431">
        <v>40</v>
      </c>
      <c r="L30" s="436">
        <f>+H30*K30</f>
        <v>36.770822396847059</v>
      </c>
    </row>
    <row r="31" spans="1:12" s="136" customFormat="1" ht="15.6">
      <c r="A31" s="274"/>
      <c r="B31" s="275"/>
      <c r="C31" s="276"/>
      <c r="D31" s="49"/>
      <c r="E31" s="50"/>
      <c r="F31" s="50"/>
      <c r="G31" s="42"/>
      <c r="H31" s="433"/>
      <c r="I31" s="434"/>
      <c r="J31" s="435"/>
      <c r="K31" s="431"/>
      <c r="L31" s="436"/>
    </row>
    <row r="32" spans="1:12" s="136" customFormat="1" ht="15.6">
      <c r="A32" s="274"/>
      <c r="B32" s="275"/>
      <c r="C32" s="276"/>
      <c r="D32" s="49"/>
      <c r="E32" s="50"/>
      <c r="F32" s="50"/>
      <c r="G32" s="42"/>
      <c r="H32" s="433"/>
      <c r="I32" s="434"/>
      <c r="J32" s="435"/>
      <c r="K32" s="431"/>
      <c r="L32" s="436"/>
    </row>
    <row r="33" spans="1:12" s="136" customFormat="1" ht="15.6">
      <c r="A33" s="274"/>
      <c r="B33" s="275"/>
      <c r="C33" s="276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2" s="136" customFormat="1" ht="15.6">
      <c r="A34" s="274"/>
      <c r="B34" s="275"/>
      <c r="C34" s="276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2" s="136" customFormat="1" ht="15.6">
      <c r="A35" s="274"/>
      <c r="B35" s="275"/>
      <c r="C35" s="276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2" s="136" customFormat="1" ht="15.6">
      <c r="A36" s="274"/>
      <c r="B36" s="275"/>
      <c r="C36" s="276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2" s="136" customFormat="1" ht="15.6">
      <c r="A37" s="274"/>
      <c r="B37" s="275"/>
      <c r="C37" s="276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2" s="136" customFormat="1" ht="15.6">
      <c r="A38" s="274"/>
      <c r="B38" s="275"/>
      <c r="C38" s="276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2" s="136" customFormat="1" ht="15.6">
      <c r="A39" s="274"/>
      <c r="B39" s="275"/>
      <c r="C39" s="276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5.6">
      <c r="A40" s="274"/>
      <c r="B40" s="275"/>
      <c r="C40" s="276"/>
      <c r="D40" s="49"/>
      <c r="E40" s="50"/>
      <c r="F40" s="50"/>
      <c r="G40" s="42"/>
      <c r="H40" s="433"/>
      <c r="I40" s="434"/>
      <c r="J40" s="435"/>
      <c r="K40" s="431"/>
      <c r="L40" s="436"/>
    </row>
    <row r="41" spans="1:12" s="136" customFormat="1" ht="12.75" customHeight="1">
      <c r="A41" s="619" t="s">
        <v>31</v>
      </c>
      <c r="B41" s="620"/>
      <c r="C41" s="54"/>
      <c r="D41" s="55"/>
      <c r="E41" s="55"/>
      <c r="F41" s="56"/>
      <c r="G41" s="129">
        <f>+G30</f>
        <v>2504.15</v>
      </c>
      <c r="H41" s="437">
        <f>+H30</f>
        <v>0.91927055992117646</v>
      </c>
      <c r="I41" s="429"/>
      <c r="J41" s="430"/>
      <c r="K41" s="431"/>
      <c r="L41" s="447">
        <f>+L30</f>
        <v>36.770822396847059</v>
      </c>
    </row>
    <row r="42" spans="1:12" s="137" customFormat="1" ht="15.6">
      <c r="A42" s="47" t="s">
        <v>32</v>
      </c>
      <c r="B42" s="44"/>
      <c r="C42" s="45"/>
      <c r="D42" s="45"/>
      <c r="E42" s="45"/>
      <c r="F42" s="45"/>
      <c r="G42" s="46"/>
      <c r="H42" s="444"/>
      <c r="I42" s="429"/>
      <c r="J42" s="430"/>
      <c r="K42" s="431"/>
      <c r="L42" s="445"/>
    </row>
    <row r="43" spans="1:12" s="136" customFormat="1" ht="12.75" customHeight="1">
      <c r="A43" s="610" t="s">
        <v>4</v>
      </c>
      <c r="B43" s="611"/>
      <c r="C43" s="612"/>
      <c r="D43" s="143" t="s">
        <v>28</v>
      </c>
      <c r="E43" s="144" t="s">
        <v>5</v>
      </c>
      <c r="F43" s="143" t="s">
        <v>6</v>
      </c>
      <c r="G43" s="144" t="s">
        <v>9</v>
      </c>
      <c r="H43" s="444"/>
      <c r="I43" s="429"/>
      <c r="J43" s="430"/>
      <c r="K43" s="431"/>
      <c r="L43" s="445"/>
    </row>
    <row r="44" spans="1:12" s="136" customFormat="1" ht="12.75" customHeight="1">
      <c r="A44" s="613"/>
      <c r="B44" s="614"/>
      <c r="C44" s="615"/>
      <c r="D44" s="48"/>
      <c r="E44" s="39" t="s">
        <v>15</v>
      </c>
      <c r="F44" s="39" t="s">
        <v>16</v>
      </c>
      <c r="G44" s="40" t="s">
        <v>17</v>
      </c>
      <c r="H44" s="444"/>
      <c r="I44" s="446"/>
      <c r="J44" s="430"/>
      <c r="K44" s="446"/>
      <c r="L44" s="445"/>
    </row>
    <row r="45" spans="1:12" s="136" customFormat="1" ht="15.6">
      <c r="A45" s="616"/>
      <c r="B45" s="617"/>
      <c r="C45" s="618"/>
      <c r="D45" s="51"/>
      <c r="E45" s="142"/>
      <c r="F45" s="57"/>
      <c r="G45" s="42"/>
      <c r="H45" s="428"/>
      <c r="I45" s="429"/>
      <c r="J45" s="430"/>
      <c r="K45" s="431"/>
      <c r="L45" s="432"/>
    </row>
    <row r="46" spans="1:12" s="136" customFormat="1" ht="12.75" customHeight="1" thickBot="1">
      <c r="A46" s="621" t="s">
        <v>33</v>
      </c>
      <c r="B46" s="622"/>
      <c r="C46" s="58"/>
      <c r="D46" s="130"/>
      <c r="E46" s="130"/>
      <c r="F46" s="131"/>
      <c r="G46" s="129">
        <f>+G45</f>
        <v>0</v>
      </c>
      <c r="H46" s="437">
        <f>+H45</f>
        <v>0</v>
      </c>
      <c r="I46" s="448"/>
      <c r="J46" s="439"/>
      <c r="K46" s="448"/>
      <c r="L46" s="447">
        <f>+L45</f>
        <v>0</v>
      </c>
    </row>
    <row r="47" spans="1:12" s="137" customFormat="1" ht="16.2" thickBot="1">
      <c r="A47" s="59"/>
      <c r="B47" s="60"/>
      <c r="C47" s="60"/>
      <c r="D47" s="623" t="s">
        <v>34</v>
      </c>
      <c r="E47" s="624"/>
      <c r="F47" s="624"/>
      <c r="G47" s="129">
        <f>+G46+G41+G26+G19</f>
        <v>2724.0620000000004</v>
      </c>
      <c r="H47" s="449">
        <f>+H46+H41+H26+H19</f>
        <v>0.99999999999999989</v>
      </c>
      <c r="I47" s="450"/>
      <c r="J47" s="451"/>
      <c r="K47" s="450"/>
      <c r="L47" s="563">
        <f>+L46+L41+L26+L19</f>
        <v>44.843766404729408</v>
      </c>
    </row>
    <row r="48" spans="1:12" s="136" customFormat="1" ht="12.75" customHeight="1">
      <c r="A48" s="59"/>
      <c r="B48" s="60"/>
      <c r="C48" s="60"/>
      <c r="D48" s="601" t="s">
        <v>35</v>
      </c>
      <c r="E48" s="602"/>
      <c r="F48" s="62">
        <f>+Datos!C5</f>
        <v>0.23</v>
      </c>
      <c r="G48" s="63">
        <f>+F48*G47</f>
        <v>626.53426000000013</v>
      </c>
      <c r="H48" s="69"/>
      <c r="I48" s="69"/>
      <c r="J48" s="69"/>
      <c r="K48" s="69"/>
      <c r="L48" s="452"/>
    </row>
    <row r="49" spans="1:12" s="136" customFormat="1" ht="13.5" customHeight="1">
      <c r="A49" s="64"/>
      <c r="B49" s="141"/>
      <c r="C49" s="65"/>
      <c r="D49" s="601" t="s">
        <v>36</v>
      </c>
      <c r="E49" s="602"/>
      <c r="F49" s="602"/>
      <c r="G49" s="63">
        <v>0</v>
      </c>
      <c r="H49" s="69"/>
      <c r="I49" s="69"/>
      <c r="J49" s="69"/>
      <c r="K49" s="69"/>
      <c r="L49" s="452"/>
    </row>
    <row r="50" spans="1:12" s="136" customFormat="1" ht="12.75" customHeight="1">
      <c r="A50" s="32"/>
      <c r="B50" s="60"/>
      <c r="C50" s="31"/>
      <c r="D50" s="601" t="s">
        <v>37</v>
      </c>
      <c r="E50" s="602"/>
      <c r="F50" s="602"/>
      <c r="G50" s="66">
        <f>+G47+G48</f>
        <v>3350.5962600000003</v>
      </c>
      <c r="H50" s="69"/>
      <c r="I50" s="69"/>
      <c r="J50" s="69"/>
      <c r="K50" s="69"/>
      <c r="L50" s="452"/>
    </row>
    <row r="51" spans="1:12" s="136" customFormat="1" ht="12.75" customHeight="1" thickBot="1">
      <c r="A51" s="606" t="str">
        <f>'BASE DE DATOS'!D6</f>
        <v>ING. LIZARDO SEGURA M.</v>
      </c>
      <c r="B51" s="607"/>
      <c r="C51" s="69"/>
      <c r="D51" s="603" t="s">
        <v>38</v>
      </c>
      <c r="E51" s="604"/>
      <c r="F51" s="604"/>
      <c r="G51" s="66">
        <f>ROUND((G50),2)</f>
        <v>3350.6</v>
      </c>
      <c r="H51" s="69"/>
      <c r="I51" s="69"/>
      <c r="J51" s="69"/>
      <c r="K51" s="69"/>
      <c r="L51" s="452"/>
    </row>
    <row r="52" spans="1:12" s="136" customFormat="1">
      <c r="A52" s="608" t="str">
        <f>'BASE DE DATOS'!F6</f>
        <v>TEC. DE PLANIFICACIÓN</v>
      </c>
      <c r="B52" s="609"/>
      <c r="C52" s="69"/>
      <c r="D52" s="69"/>
      <c r="E52" s="69"/>
      <c r="F52" s="72"/>
      <c r="G52" s="72"/>
      <c r="H52" s="31"/>
      <c r="I52" s="31"/>
      <c r="J52" s="31"/>
      <c r="K52" s="31"/>
      <c r="L52" s="461"/>
    </row>
    <row r="53" spans="1:12" s="136" customFormat="1">
      <c r="A53" s="608" t="str">
        <f>'BASE DE DATOS'!D7</f>
        <v>ESMERALDAS  - MARZO/2021</v>
      </c>
      <c r="B53" s="609"/>
      <c r="C53" s="314"/>
      <c r="D53" s="314"/>
      <c r="E53" s="314"/>
      <c r="F53" s="314"/>
      <c r="G53" s="314"/>
      <c r="H53" s="31"/>
      <c r="I53" s="31"/>
      <c r="J53" s="462"/>
      <c r="K53" s="31"/>
      <c r="L53" s="461"/>
    </row>
    <row r="54" spans="1:12">
      <c r="A54" s="73"/>
      <c r="B54" s="74"/>
      <c r="C54" s="75"/>
      <c r="D54" s="75"/>
      <c r="E54" s="75"/>
      <c r="F54" s="76"/>
      <c r="G54" s="76"/>
      <c r="H54" s="69"/>
      <c r="I54" s="69"/>
      <c r="J54" s="453"/>
      <c r="K54" s="69"/>
      <c r="L54" s="452"/>
    </row>
    <row r="55" spans="1:12">
      <c r="A55" s="170"/>
      <c r="B55" s="120"/>
      <c r="C55" s="77"/>
      <c r="D55" s="78"/>
      <c r="E55" s="78"/>
      <c r="F55" s="78"/>
      <c r="G55" s="78"/>
      <c r="H55" s="69"/>
      <c r="I55" s="69"/>
      <c r="J55" s="453"/>
      <c r="K55" s="69"/>
      <c r="L55" s="452"/>
    </row>
    <row r="56" spans="1:12">
      <c r="A56" s="79"/>
      <c r="B56" s="74"/>
      <c r="C56" s="74"/>
      <c r="D56" s="74"/>
      <c r="E56" s="74"/>
      <c r="F56" s="80"/>
      <c r="G56" s="76"/>
      <c r="H56" s="69"/>
      <c r="I56" s="69"/>
      <c r="J56" s="453"/>
      <c r="K56" s="69"/>
      <c r="L56" s="452"/>
    </row>
    <row r="57" spans="1:12">
      <c r="A57" s="73"/>
      <c r="B57" s="75"/>
      <c r="C57" s="81"/>
      <c r="D57" s="81"/>
      <c r="E57" s="81"/>
      <c r="F57" s="81"/>
      <c r="G57" s="81"/>
      <c r="H57" s="69"/>
      <c r="I57" s="69"/>
      <c r="J57" s="453"/>
      <c r="K57" s="69"/>
      <c r="L57" s="452"/>
    </row>
    <row r="58" spans="1:12" ht="13.8" thickBot="1">
      <c r="A58" s="82"/>
      <c r="B58" s="83"/>
      <c r="C58" s="84"/>
      <c r="D58" s="645"/>
      <c r="E58" s="645"/>
      <c r="F58" s="645"/>
      <c r="G58" s="84"/>
      <c r="H58" s="454"/>
      <c r="I58" s="454"/>
      <c r="J58" s="454"/>
      <c r="K58" s="454"/>
      <c r="L58" s="455"/>
    </row>
    <row r="59" spans="1:12" ht="13.8">
      <c r="A59" s="138"/>
      <c r="B59" s="138"/>
      <c r="C59" s="139"/>
      <c r="D59" s="600"/>
      <c r="E59" s="600"/>
      <c r="F59" s="600"/>
      <c r="G59" s="456">
        <v>3350.6</v>
      </c>
      <c r="H59" s="69"/>
      <c r="I59" s="69"/>
      <c r="J59" s="69"/>
      <c r="K59" s="69"/>
    </row>
    <row r="60" spans="1:12">
      <c r="D60" s="600"/>
      <c r="E60" s="600"/>
      <c r="F60" s="600"/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  <row r="63" spans="1:12">
      <c r="H63" s="69"/>
      <c r="I63" s="69"/>
      <c r="J63" s="69"/>
      <c r="K63" s="69"/>
    </row>
  </sheetData>
  <mergeCells count="34">
    <mergeCell ref="A51:B51"/>
    <mergeCell ref="A52:B52"/>
    <mergeCell ref="A53:B53"/>
    <mergeCell ref="D60:F60"/>
    <mergeCell ref="D49:F49"/>
    <mergeCell ref="D50:F50"/>
    <mergeCell ref="D51:F51"/>
    <mergeCell ref="D58:F58"/>
    <mergeCell ref="D59:F59"/>
    <mergeCell ref="D48:E48"/>
    <mergeCell ref="A25:B25"/>
    <mergeCell ref="A26:B26"/>
    <mergeCell ref="A28:C28"/>
    <mergeCell ref="A29:C29"/>
    <mergeCell ref="A30:C30"/>
    <mergeCell ref="A41:B41"/>
    <mergeCell ref="A43:C43"/>
    <mergeCell ref="A44:C44"/>
    <mergeCell ref="A45:C45"/>
    <mergeCell ref="A46:B46"/>
    <mergeCell ref="D47:F47"/>
    <mergeCell ref="A24:B24"/>
    <mergeCell ref="A1:G1"/>
    <mergeCell ref="H2:L12"/>
    <mergeCell ref="A14:B14"/>
    <mergeCell ref="A15:B15"/>
    <mergeCell ref="A17:B17"/>
    <mergeCell ref="A19:B19"/>
    <mergeCell ref="A21:B21"/>
    <mergeCell ref="A22:B22"/>
    <mergeCell ref="A23:B23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25" zoomScaleNormal="100" zoomScaleSheetLayoutView="100" workbookViewId="0">
      <selection activeCell="L46" sqref="L46"/>
    </sheetView>
  </sheetViews>
  <sheetFormatPr baseColWidth="10" defaultRowHeight="13.2"/>
  <cols>
    <col min="1" max="1" width="21.33203125" style="133" customWidth="1"/>
    <col min="2" max="2" width="19.5546875" style="133" customWidth="1"/>
    <col min="3" max="4" width="11.5546875" style="133"/>
    <col min="5" max="5" width="13.33203125" style="133" bestFit="1" customWidth="1"/>
    <col min="6" max="6" width="14.33203125" style="134" customWidth="1"/>
    <col min="7" max="7" width="13.5546875" style="457" customWidth="1"/>
    <col min="8" max="12" width="11.5546875" style="420"/>
    <col min="13" max="256" width="11.5546875" style="133"/>
    <col min="257" max="257" width="16.6640625" style="133" customWidth="1"/>
    <col min="258" max="258" width="19.5546875" style="133" customWidth="1"/>
    <col min="259" max="260" width="11.5546875" style="133"/>
    <col min="261" max="261" width="13.33203125" style="133" bestFit="1" customWidth="1"/>
    <col min="262" max="262" width="14.33203125" style="133" customWidth="1"/>
    <col min="263" max="263" width="13.5546875" style="133" customWidth="1"/>
    <col min="264" max="512" width="11.5546875" style="133"/>
    <col min="513" max="513" width="16.6640625" style="133" customWidth="1"/>
    <col min="514" max="514" width="19.5546875" style="133" customWidth="1"/>
    <col min="515" max="516" width="11.5546875" style="133"/>
    <col min="517" max="517" width="13.33203125" style="133" bestFit="1" customWidth="1"/>
    <col min="518" max="518" width="14.33203125" style="133" customWidth="1"/>
    <col min="519" max="519" width="13.5546875" style="133" customWidth="1"/>
    <col min="520" max="768" width="11.5546875" style="133"/>
    <col min="769" max="769" width="16.6640625" style="133" customWidth="1"/>
    <col min="770" max="770" width="19.5546875" style="133" customWidth="1"/>
    <col min="771" max="772" width="11.5546875" style="133"/>
    <col min="773" max="773" width="13.33203125" style="133" bestFit="1" customWidth="1"/>
    <col min="774" max="774" width="14.33203125" style="133" customWidth="1"/>
    <col min="775" max="775" width="13.5546875" style="133" customWidth="1"/>
    <col min="776" max="1024" width="11.5546875" style="133"/>
    <col min="1025" max="1025" width="16.6640625" style="133" customWidth="1"/>
    <col min="1026" max="1026" width="19.5546875" style="133" customWidth="1"/>
    <col min="1027" max="1028" width="11.5546875" style="133"/>
    <col min="1029" max="1029" width="13.33203125" style="133" bestFit="1" customWidth="1"/>
    <col min="1030" max="1030" width="14.33203125" style="133" customWidth="1"/>
    <col min="1031" max="1031" width="13.5546875" style="133" customWidth="1"/>
    <col min="1032" max="1280" width="11.5546875" style="133"/>
    <col min="1281" max="1281" width="16.6640625" style="133" customWidth="1"/>
    <col min="1282" max="1282" width="19.5546875" style="133" customWidth="1"/>
    <col min="1283" max="1284" width="11.5546875" style="133"/>
    <col min="1285" max="1285" width="13.33203125" style="133" bestFit="1" customWidth="1"/>
    <col min="1286" max="1286" width="14.33203125" style="133" customWidth="1"/>
    <col min="1287" max="1287" width="13.5546875" style="133" customWidth="1"/>
    <col min="1288" max="1536" width="11.5546875" style="133"/>
    <col min="1537" max="1537" width="16.6640625" style="133" customWidth="1"/>
    <col min="1538" max="1538" width="19.5546875" style="133" customWidth="1"/>
    <col min="1539" max="1540" width="11.5546875" style="133"/>
    <col min="1541" max="1541" width="13.33203125" style="133" bestFit="1" customWidth="1"/>
    <col min="1542" max="1542" width="14.33203125" style="133" customWidth="1"/>
    <col min="1543" max="1543" width="13.5546875" style="133" customWidth="1"/>
    <col min="1544" max="1792" width="11.5546875" style="133"/>
    <col min="1793" max="1793" width="16.6640625" style="133" customWidth="1"/>
    <col min="1794" max="1794" width="19.5546875" style="133" customWidth="1"/>
    <col min="1795" max="1796" width="11.5546875" style="133"/>
    <col min="1797" max="1797" width="13.33203125" style="133" bestFit="1" customWidth="1"/>
    <col min="1798" max="1798" width="14.33203125" style="133" customWidth="1"/>
    <col min="1799" max="1799" width="13.5546875" style="133" customWidth="1"/>
    <col min="1800" max="2048" width="11.5546875" style="133"/>
    <col min="2049" max="2049" width="16.6640625" style="133" customWidth="1"/>
    <col min="2050" max="2050" width="19.5546875" style="133" customWidth="1"/>
    <col min="2051" max="2052" width="11.5546875" style="133"/>
    <col min="2053" max="2053" width="13.33203125" style="133" bestFit="1" customWidth="1"/>
    <col min="2054" max="2054" width="14.33203125" style="133" customWidth="1"/>
    <col min="2055" max="2055" width="13.5546875" style="133" customWidth="1"/>
    <col min="2056" max="2304" width="11.5546875" style="133"/>
    <col min="2305" max="2305" width="16.6640625" style="133" customWidth="1"/>
    <col min="2306" max="2306" width="19.5546875" style="133" customWidth="1"/>
    <col min="2307" max="2308" width="11.5546875" style="133"/>
    <col min="2309" max="2309" width="13.33203125" style="133" bestFit="1" customWidth="1"/>
    <col min="2310" max="2310" width="14.33203125" style="133" customWidth="1"/>
    <col min="2311" max="2311" width="13.5546875" style="133" customWidth="1"/>
    <col min="2312" max="2560" width="11.5546875" style="133"/>
    <col min="2561" max="2561" width="16.6640625" style="133" customWidth="1"/>
    <col min="2562" max="2562" width="19.5546875" style="133" customWidth="1"/>
    <col min="2563" max="2564" width="11.5546875" style="133"/>
    <col min="2565" max="2565" width="13.33203125" style="133" bestFit="1" customWidth="1"/>
    <col min="2566" max="2566" width="14.33203125" style="133" customWidth="1"/>
    <col min="2567" max="2567" width="13.5546875" style="133" customWidth="1"/>
    <col min="2568" max="2816" width="11.5546875" style="133"/>
    <col min="2817" max="2817" width="16.6640625" style="133" customWidth="1"/>
    <col min="2818" max="2818" width="19.5546875" style="133" customWidth="1"/>
    <col min="2819" max="2820" width="11.5546875" style="133"/>
    <col min="2821" max="2821" width="13.33203125" style="133" bestFit="1" customWidth="1"/>
    <col min="2822" max="2822" width="14.33203125" style="133" customWidth="1"/>
    <col min="2823" max="2823" width="13.5546875" style="133" customWidth="1"/>
    <col min="2824" max="3072" width="11.5546875" style="133"/>
    <col min="3073" max="3073" width="16.6640625" style="133" customWidth="1"/>
    <col min="3074" max="3074" width="19.5546875" style="133" customWidth="1"/>
    <col min="3075" max="3076" width="11.5546875" style="133"/>
    <col min="3077" max="3077" width="13.33203125" style="133" bestFit="1" customWidth="1"/>
    <col min="3078" max="3078" width="14.33203125" style="133" customWidth="1"/>
    <col min="3079" max="3079" width="13.5546875" style="133" customWidth="1"/>
    <col min="3080" max="3328" width="11.5546875" style="133"/>
    <col min="3329" max="3329" width="16.6640625" style="133" customWidth="1"/>
    <col min="3330" max="3330" width="19.5546875" style="133" customWidth="1"/>
    <col min="3331" max="3332" width="11.5546875" style="133"/>
    <col min="3333" max="3333" width="13.33203125" style="133" bestFit="1" customWidth="1"/>
    <col min="3334" max="3334" width="14.33203125" style="133" customWidth="1"/>
    <col min="3335" max="3335" width="13.5546875" style="133" customWidth="1"/>
    <col min="3336" max="3584" width="11.5546875" style="133"/>
    <col min="3585" max="3585" width="16.6640625" style="133" customWidth="1"/>
    <col min="3586" max="3586" width="19.5546875" style="133" customWidth="1"/>
    <col min="3587" max="3588" width="11.5546875" style="133"/>
    <col min="3589" max="3589" width="13.33203125" style="133" bestFit="1" customWidth="1"/>
    <col min="3590" max="3590" width="14.33203125" style="133" customWidth="1"/>
    <col min="3591" max="3591" width="13.5546875" style="133" customWidth="1"/>
    <col min="3592" max="3840" width="11.5546875" style="133"/>
    <col min="3841" max="3841" width="16.6640625" style="133" customWidth="1"/>
    <col min="3842" max="3842" width="19.5546875" style="133" customWidth="1"/>
    <col min="3843" max="3844" width="11.5546875" style="133"/>
    <col min="3845" max="3845" width="13.33203125" style="133" bestFit="1" customWidth="1"/>
    <col min="3846" max="3846" width="14.33203125" style="133" customWidth="1"/>
    <col min="3847" max="3847" width="13.5546875" style="133" customWidth="1"/>
    <col min="3848" max="4096" width="11.5546875" style="133"/>
    <col min="4097" max="4097" width="16.6640625" style="133" customWidth="1"/>
    <col min="4098" max="4098" width="19.5546875" style="133" customWidth="1"/>
    <col min="4099" max="4100" width="11.5546875" style="133"/>
    <col min="4101" max="4101" width="13.33203125" style="133" bestFit="1" customWidth="1"/>
    <col min="4102" max="4102" width="14.33203125" style="133" customWidth="1"/>
    <col min="4103" max="4103" width="13.5546875" style="133" customWidth="1"/>
    <col min="4104" max="4352" width="11.5546875" style="133"/>
    <col min="4353" max="4353" width="16.6640625" style="133" customWidth="1"/>
    <col min="4354" max="4354" width="19.5546875" style="133" customWidth="1"/>
    <col min="4355" max="4356" width="11.5546875" style="133"/>
    <col min="4357" max="4357" width="13.33203125" style="133" bestFit="1" customWidth="1"/>
    <col min="4358" max="4358" width="14.33203125" style="133" customWidth="1"/>
    <col min="4359" max="4359" width="13.5546875" style="133" customWidth="1"/>
    <col min="4360" max="4608" width="11.5546875" style="133"/>
    <col min="4609" max="4609" width="16.6640625" style="133" customWidth="1"/>
    <col min="4610" max="4610" width="19.5546875" style="133" customWidth="1"/>
    <col min="4611" max="4612" width="11.5546875" style="133"/>
    <col min="4613" max="4613" width="13.33203125" style="133" bestFit="1" customWidth="1"/>
    <col min="4614" max="4614" width="14.33203125" style="133" customWidth="1"/>
    <col min="4615" max="4615" width="13.5546875" style="133" customWidth="1"/>
    <col min="4616" max="4864" width="11.5546875" style="133"/>
    <col min="4865" max="4865" width="16.6640625" style="133" customWidth="1"/>
    <col min="4866" max="4866" width="19.5546875" style="133" customWidth="1"/>
    <col min="4867" max="4868" width="11.5546875" style="133"/>
    <col min="4869" max="4869" width="13.33203125" style="133" bestFit="1" customWidth="1"/>
    <col min="4870" max="4870" width="14.33203125" style="133" customWidth="1"/>
    <col min="4871" max="4871" width="13.5546875" style="133" customWidth="1"/>
    <col min="4872" max="5120" width="11.5546875" style="133"/>
    <col min="5121" max="5121" width="16.6640625" style="133" customWidth="1"/>
    <col min="5122" max="5122" width="19.5546875" style="133" customWidth="1"/>
    <col min="5123" max="5124" width="11.5546875" style="133"/>
    <col min="5125" max="5125" width="13.33203125" style="133" bestFit="1" customWidth="1"/>
    <col min="5126" max="5126" width="14.33203125" style="133" customWidth="1"/>
    <col min="5127" max="5127" width="13.5546875" style="133" customWidth="1"/>
    <col min="5128" max="5376" width="11.5546875" style="133"/>
    <col min="5377" max="5377" width="16.6640625" style="133" customWidth="1"/>
    <col min="5378" max="5378" width="19.5546875" style="133" customWidth="1"/>
    <col min="5379" max="5380" width="11.5546875" style="133"/>
    <col min="5381" max="5381" width="13.33203125" style="133" bestFit="1" customWidth="1"/>
    <col min="5382" max="5382" width="14.33203125" style="133" customWidth="1"/>
    <col min="5383" max="5383" width="13.5546875" style="133" customWidth="1"/>
    <col min="5384" max="5632" width="11.5546875" style="133"/>
    <col min="5633" max="5633" width="16.6640625" style="133" customWidth="1"/>
    <col min="5634" max="5634" width="19.5546875" style="133" customWidth="1"/>
    <col min="5635" max="5636" width="11.5546875" style="133"/>
    <col min="5637" max="5637" width="13.33203125" style="133" bestFit="1" customWidth="1"/>
    <col min="5638" max="5638" width="14.33203125" style="133" customWidth="1"/>
    <col min="5639" max="5639" width="13.5546875" style="133" customWidth="1"/>
    <col min="5640" max="5888" width="11.5546875" style="133"/>
    <col min="5889" max="5889" width="16.6640625" style="133" customWidth="1"/>
    <col min="5890" max="5890" width="19.5546875" style="133" customWidth="1"/>
    <col min="5891" max="5892" width="11.5546875" style="133"/>
    <col min="5893" max="5893" width="13.33203125" style="133" bestFit="1" customWidth="1"/>
    <col min="5894" max="5894" width="14.33203125" style="133" customWidth="1"/>
    <col min="5895" max="5895" width="13.5546875" style="133" customWidth="1"/>
    <col min="5896" max="6144" width="11.5546875" style="133"/>
    <col min="6145" max="6145" width="16.6640625" style="133" customWidth="1"/>
    <col min="6146" max="6146" width="19.5546875" style="133" customWidth="1"/>
    <col min="6147" max="6148" width="11.5546875" style="133"/>
    <col min="6149" max="6149" width="13.33203125" style="133" bestFit="1" customWidth="1"/>
    <col min="6150" max="6150" width="14.33203125" style="133" customWidth="1"/>
    <col min="6151" max="6151" width="13.5546875" style="133" customWidth="1"/>
    <col min="6152" max="6400" width="11.5546875" style="133"/>
    <col min="6401" max="6401" width="16.6640625" style="133" customWidth="1"/>
    <col min="6402" max="6402" width="19.5546875" style="133" customWidth="1"/>
    <col min="6403" max="6404" width="11.5546875" style="133"/>
    <col min="6405" max="6405" width="13.33203125" style="133" bestFit="1" customWidth="1"/>
    <col min="6406" max="6406" width="14.33203125" style="133" customWidth="1"/>
    <col min="6407" max="6407" width="13.5546875" style="133" customWidth="1"/>
    <col min="6408" max="6656" width="11.5546875" style="133"/>
    <col min="6657" max="6657" width="16.6640625" style="133" customWidth="1"/>
    <col min="6658" max="6658" width="19.5546875" style="133" customWidth="1"/>
    <col min="6659" max="6660" width="11.5546875" style="133"/>
    <col min="6661" max="6661" width="13.33203125" style="133" bestFit="1" customWidth="1"/>
    <col min="6662" max="6662" width="14.33203125" style="133" customWidth="1"/>
    <col min="6663" max="6663" width="13.5546875" style="133" customWidth="1"/>
    <col min="6664" max="6912" width="11.5546875" style="133"/>
    <col min="6913" max="6913" width="16.6640625" style="133" customWidth="1"/>
    <col min="6914" max="6914" width="19.5546875" style="133" customWidth="1"/>
    <col min="6915" max="6916" width="11.5546875" style="133"/>
    <col min="6917" max="6917" width="13.33203125" style="133" bestFit="1" customWidth="1"/>
    <col min="6918" max="6918" width="14.33203125" style="133" customWidth="1"/>
    <col min="6919" max="6919" width="13.5546875" style="133" customWidth="1"/>
    <col min="6920" max="7168" width="11.5546875" style="133"/>
    <col min="7169" max="7169" width="16.6640625" style="133" customWidth="1"/>
    <col min="7170" max="7170" width="19.5546875" style="133" customWidth="1"/>
    <col min="7171" max="7172" width="11.5546875" style="133"/>
    <col min="7173" max="7173" width="13.33203125" style="133" bestFit="1" customWidth="1"/>
    <col min="7174" max="7174" width="14.33203125" style="133" customWidth="1"/>
    <col min="7175" max="7175" width="13.5546875" style="133" customWidth="1"/>
    <col min="7176" max="7424" width="11.5546875" style="133"/>
    <col min="7425" max="7425" width="16.6640625" style="133" customWidth="1"/>
    <col min="7426" max="7426" width="19.5546875" style="133" customWidth="1"/>
    <col min="7427" max="7428" width="11.5546875" style="133"/>
    <col min="7429" max="7429" width="13.33203125" style="133" bestFit="1" customWidth="1"/>
    <col min="7430" max="7430" width="14.33203125" style="133" customWidth="1"/>
    <col min="7431" max="7431" width="13.5546875" style="133" customWidth="1"/>
    <col min="7432" max="7680" width="11.5546875" style="133"/>
    <col min="7681" max="7681" width="16.6640625" style="133" customWidth="1"/>
    <col min="7682" max="7682" width="19.5546875" style="133" customWidth="1"/>
    <col min="7683" max="7684" width="11.5546875" style="133"/>
    <col min="7685" max="7685" width="13.33203125" style="133" bestFit="1" customWidth="1"/>
    <col min="7686" max="7686" width="14.33203125" style="133" customWidth="1"/>
    <col min="7687" max="7687" width="13.5546875" style="133" customWidth="1"/>
    <col min="7688" max="7936" width="11.5546875" style="133"/>
    <col min="7937" max="7937" width="16.6640625" style="133" customWidth="1"/>
    <col min="7938" max="7938" width="19.5546875" style="133" customWidth="1"/>
    <col min="7939" max="7940" width="11.5546875" style="133"/>
    <col min="7941" max="7941" width="13.33203125" style="133" bestFit="1" customWidth="1"/>
    <col min="7942" max="7942" width="14.33203125" style="133" customWidth="1"/>
    <col min="7943" max="7943" width="13.5546875" style="133" customWidth="1"/>
    <col min="7944" max="8192" width="11.5546875" style="133"/>
    <col min="8193" max="8193" width="16.6640625" style="133" customWidth="1"/>
    <col min="8194" max="8194" width="19.5546875" style="133" customWidth="1"/>
    <col min="8195" max="8196" width="11.5546875" style="133"/>
    <col min="8197" max="8197" width="13.33203125" style="133" bestFit="1" customWidth="1"/>
    <col min="8198" max="8198" width="14.33203125" style="133" customWidth="1"/>
    <col min="8199" max="8199" width="13.5546875" style="133" customWidth="1"/>
    <col min="8200" max="8448" width="11.5546875" style="133"/>
    <col min="8449" max="8449" width="16.6640625" style="133" customWidth="1"/>
    <col min="8450" max="8450" width="19.5546875" style="133" customWidth="1"/>
    <col min="8451" max="8452" width="11.5546875" style="133"/>
    <col min="8453" max="8453" width="13.33203125" style="133" bestFit="1" customWidth="1"/>
    <col min="8454" max="8454" width="14.33203125" style="133" customWidth="1"/>
    <col min="8455" max="8455" width="13.5546875" style="133" customWidth="1"/>
    <col min="8456" max="8704" width="11.5546875" style="133"/>
    <col min="8705" max="8705" width="16.6640625" style="133" customWidth="1"/>
    <col min="8706" max="8706" width="19.5546875" style="133" customWidth="1"/>
    <col min="8707" max="8708" width="11.5546875" style="133"/>
    <col min="8709" max="8709" width="13.33203125" style="133" bestFit="1" customWidth="1"/>
    <col min="8710" max="8710" width="14.33203125" style="133" customWidth="1"/>
    <col min="8711" max="8711" width="13.5546875" style="133" customWidth="1"/>
    <col min="8712" max="8960" width="11.5546875" style="133"/>
    <col min="8961" max="8961" width="16.6640625" style="133" customWidth="1"/>
    <col min="8962" max="8962" width="19.5546875" style="133" customWidth="1"/>
    <col min="8963" max="8964" width="11.5546875" style="133"/>
    <col min="8965" max="8965" width="13.33203125" style="133" bestFit="1" customWidth="1"/>
    <col min="8966" max="8966" width="14.33203125" style="133" customWidth="1"/>
    <col min="8967" max="8967" width="13.5546875" style="133" customWidth="1"/>
    <col min="8968" max="9216" width="11.5546875" style="133"/>
    <col min="9217" max="9217" width="16.6640625" style="133" customWidth="1"/>
    <col min="9218" max="9218" width="19.5546875" style="133" customWidth="1"/>
    <col min="9219" max="9220" width="11.5546875" style="133"/>
    <col min="9221" max="9221" width="13.33203125" style="133" bestFit="1" customWidth="1"/>
    <col min="9222" max="9222" width="14.33203125" style="133" customWidth="1"/>
    <col min="9223" max="9223" width="13.5546875" style="133" customWidth="1"/>
    <col min="9224" max="9472" width="11.5546875" style="133"/>
    <col min="9473" max="9473" width="16.6640625" style="133" customWidth="1"/>
    <col min="9474" max="9474" width="19.5546875" style="133" customWidth="1"/>
    <col min="9475" max="9476" width="11.5546875" style="133"/>
    <col min="9477" max="9477" width="13.33203125" style="133" bestFit="1" customWidth="1"/>
    <col min="9478" max="9478" width="14.33203125" style="133" customWidth="1"/>
    <col min="9479" max="9479" width="13.5546875" style="133" customWidth="1"/>
    <col min="9480" max="9728" width="11.5546875" style="133"/>
    <col min="9729" max="9729" width="16.6640625" style="133" customWidth="1"/>
    <col min="9730" max="9730" width="19.5546875" style="133" customWidth="1"/>
    <col min="9731" max="9732" width="11.5546875" style="133"/>
    <col min="9733" max="9733" width="13.33203125" style="133" bestFit="1" customWidth="1"/>
    <col min="9734" max="9734" width="14.33203125" style="133" customWidth="1"/>
    <col min="9735" max="9735" width="13.5546875" style="133" customWidth="1"/>
    <col min="9736" max="9984" width="11.5546875" style="133"/>
    <col min="9985" max="9985" width="16.6640625" style="133" customWidth="1"/>
    <col min="9986" max="9986" width="19.5546875" style="133" customWidth="1"/>
    <col min="9987" max="9988" width="11.5546875" style="133"/>
    <col min="9989" max="9989" width="13.33203125" style="133" bestFit="1" customWidth="1"/>
    <col min="9990" max="9990" width="14.33203125" style="133" customWidth="1"/>
    <col min="9991" max="9991" width="13.5546875" style="133" customWidth="1"/>
    <col min="9992" max="10240" width="11.5546875" style="133"/>
    <col min="10241" max="10241" width="16.6640625" style="133" customWidth="1"/>
    <col min="10242" max="10242" width="19.5546875" style="133" customWidth="1"/>
    <col min="10243" max="10244" width="11.5546875" style="133"/>
    <col min="10245" max="10245" width="13.33203125" style="133" bestFit="1" customWidth="1"/>
    <col min="10246" max="10246" width="14.33203125" style="133" customWidth="1"/>
    <col min="10247" max="10247" width="13.5546875" style="133" customWidth="1"/>
    <col min="10248" max="10496" width="11.5546875" style="133"/>
    <col min="10497" max="10497" width="16.6640625" style="133" customWidth="1"/>
    <col min="10498" max="10498" width="19.5546875" style="133" customWidth="1"/>
    <col min="10499" max="10500" width="11.5546875" style="133"/>
    <col min="10501" max="10501" width="13.33203125" style="133" bestFit="1" customWidth="1"/>
    <col min="10502" max="10502" width="14.33203125" style="133" customWidth="1"/>
    <col min="10503" max="10503" width="13.5546875" style="133" customWidth="1"/>
    <col min="10504" max="10752" width="11.5546875" style="133"/>
    <col min="10753" max="10753" width="16.6640625" style="133" customWidth="1"/>
    <col min="10754" max="10754" width="19.5546875" style="133" customWidth="1"/>
    <col min="10755" max="10756" width="11.5546875" style="133"/>
    <col min="10757" max="10757" width="13.33203125" style="133" bestFit="1" customWidth="1"/>
    <col min="10758" max="10758" width="14.33203125" style="133" customWidth="1"/>
    <col min="10759" max="10759" width="13.5546875" style="133" customWidth="1"/>
    <col min="10760" max="11008" width="11.5546875" style="133"/>
    <col min="11009" max="11009" width="16.6640625" style="133" customWidth="1"/>
    <col min="11010" max="11010" width="19.5546875" style="133" customWidth="1"/>
    <col min="11011" max="11012" width="11.5546875" style="133"/>
    <col min="11013" max="11013" width="13.33203125" style="133" bestFit="1" customWidth="1"/>
    <col min="11014" max="11014" width="14.33203125" style="133" customWidth="1"/>
    <col min="11015" max="11015" width="13.5546875" style="133" customWidth="1"/>
    <col min="11016" max="11264" width="11.5546875" style="133"/>
    <col min="11265" max="11265" width="16.6640625" style="133" customWidth="1"/>
    <col min="11266" max="11266" width="19.5546875" style="133" customWidth="1"/>
    <col min="11267" max="11268" width="11.5546875" style="133"/>
    <col min="11269" max="11269" width="13.33203125" style="133" bestFit="1" customWidth="1"/>
    <col min="11270" max="11270" width="14.33203125" style="133" customWidth="1"/>
    <col min="11271" max="11271" width="13.5546875" style="133" customWidth="1"/>
    <col min="11272" max="11520" width="11.5546875" style="133"/>
    <col min="11521" max="11521" width="16.6640625" style="133" customWidth="1"/>
    <col min="11522" max="11522" width="19.5546875" style="133" customWidth="1"/>
    <col min="11523" max="11524" width="11.5546875" style="133"/>
    <col min="11525" max="11525" width="13.33203125" style="133" bestFit="1" customWidth="1"/>
    <col min="11526" max="11526" width="14.33203125" style="133" customWidth="1"/>
    <col min="11527" max="11527" width="13.5546875" style="133" customWidth="1"/>
    <col min="11528" max="11776" width="11.5546875" style="133"/>
    <col min="11777" max="11777" width="16.6640625" style="133" customWidth="1"/>
    <col min="11778" max="11778" width="19.5546875" style="133" customWidth="1"/>
    <col min="11779" max="11780" width="11.5546875" style="133"/>
    <col min="11781" max="11781" width="13.33203125" style="133" bestFit="1" customWidth="1"/>
    <col min="11782" max="11782" width="14.33203125" style="133" customWidth="1"/>
    <col min="11783" max="11783" width="13.5546875" style="133" customWidth="1"/>
    <col min="11784" max="12032" width="11.5546875" style="133"/>
    <col min="12033" max="12033" width="16.6640625" style="133" customWidth="1"/>
    <col min="12034" max="12034" width="19.5546875" style="133" customWidth="1"/>
    <col min="12035" max="12036" width="11.5546875" style="133"/>
    <col min="12037" max="12037" width="13.33203125" style="133" bestFit="1" customWidth="1"/>
    <col min="12038" max="12038" width="14.33203125" style="133" customWidth="1"/>
    <col min="12039" max="12039" width="13.5546875" style="133" customWidth="1"/>
    <col min="12040" max="12288" width="11.5546875" style="133"/>
    <col min="12289" max="12289" width="16.6640625" style="133" customWidth="1"/>
    <col min="12290" max="12290" width="19.5546875" style="133" customWidth="1"/>
    <col min="12291" max="12292" width="11.5546875" style="133"/>
    <col min="12293" max="12293" width="13.33203125" style="133" bestFit="1" customWidth="1"/>
    <col min="12294" max="12294" width="14.33203125" style="133" customWidth="1"/>
    <col min="12295" max="12295" width="13.5546875" style="133" customWidth="1"/>
    <col min="12296" max="12544" width="11.5546875" style="133"/>
    <col min="12545" max="12545" width="16.6640625" style="133" customWidth="1"/>
    <col min="12546" max="12546" width="19.5546875" style="133" customWidth="1"/>
    <col min="12547" max="12548" width="11.5546875" style="133"/>
    <col min="12549" max="12549" width="13.33203125" style="133" bestFit="1" customWidth="1"/>
    <col min="12550" max="12550" width="14.33203125" style="133" customWidth="1"/>
    <col min="12551" max="12551" width="13.5546875" style="133" customWidth="1"/>
    <col min="12552" max="12800" width="11.5546875" style="133"/>
    <col min="12801" max="12801" width="16.6640625" style="133" customWidth="1"/>
    <col min="12802" max="12802" width="19.5546875" style="133" customWidth="1"/>
    <col min="12803" max="12804" width="11.5546875" style="133"/>
    <col min="12805" max="12805" width="13.33203125" style="133" bestFit="1" customWidth="1"/>
    <col min="12806" max="12806" width="14.33203125" style="133" customWidth="1"/>
    <col min="12807" max="12807" width="13.5546875" style="133" customWidth="1"/>
    <col min="12808" max="13056" width="11.5546875" style="133"/>
    <col min="13057" max="13057" width="16.6640625" style="133" customWidth="1"/>
    <col min="13058" max="13058" width="19.5546875" style="133" customWidth="1"/>
    <col min="13059" max="13060" width="11.5546875" style="133"/>
    <col min="13061" max="13061" width="13.33203125" style="133" bestFit="1" customWidth="1"/>
    <col min="13062" max="13062" width="14.33203125" style="133" customWidth="1"/>
    <col min="13063" max="13063" width="13.5546875" style="133" customWidth="1"/>
    <col min="13064" max="13312" width="11.5546875" style="133"/>
    <col min="13313" max="13313" width="16.6640625" style="133" customWidth="1"/>
    <col min="13314" max="13314" width="19.5546875" style="133" customWidth="1"/>
    <col min="13315" max="13316" width="11.5546875" style="133"/>
    <col min="13317" max="13317" width="13.33203125" style="133" bestFit="1" customWidth="1"/>
    <col min="13318" max="13318" width="14.33203125" style="133" customWidth="1"/>
    <col min="13319" max="13319" width="13.5546875" style="133" customWidth="1"/>
    <col min="13320" max="13568" width="11.5546875" style="133"/>
    <col min="13569" max="13569" width="16.6640625" style="133" customWidth="1"/>
    <col min="13570" max="13570" width="19.5546875" style="133" customWidth="1"/>
    <col min="13571" max="13572" width="11.5546875" style="133"/>
    <col min="13573" max="13573" width="13.33203125" style="133" bestFit="1" customWidth="1"/>
    <col min="13574" max="13574" width="14.33203125" style="133" customWidth="1"/>
    <col min="13575" max="13575" width="13.5546875" style="133" customWidth="1"/>
    <col min="13576" max="13824" width="11.5546875" style="133"/>
    <col min="13825" max="13825" width="16.6640625" style="133" customWidth="1"/>
    <col min="13826" max="13826" width="19.5546875" style="133" customWidth="1"/>
    <col min="13827" max="13828" width="11.5546875" style="133"/>
    <col min="13829" max="13829" width="13.33203125" style="133" bestFit="1" customWidth="1"/>
    <col min="13830" max="13830" width="14.33203125" style="133" customWidth="1"/>
    <col min="13831" max="13831" width="13.5546875" style="133" customWidth="1"/>
    <col min="13832" max="14080" width="11.5546875" style="133"/>
    <col min="14081" max="14081" width="16.6640625" style="133" customWidth="1"/>
    <col min="14082" max="14082" width="19.5546875" style="133" customWidth="1"/>
    <col min="14083" max="14084" width="11.5546875" style="133"/>
    <col min="14085" max="14085" width="13.33203125" style="133" bestFit="1" customWidth="1"/>
    <col min="14086" max="14086" width="14.33203125" style="133" customWidth="1"/>
    <col min="14087" max="14087" width="13.5546875" style="133" customWidth="1"/>
    <col min="14088" max="14336" width="11.5546875" style="133"/>
    <col min="14337" max="14337" width="16.6640625" style="133" customWidth="1"/>
    <col min="14338" max="14338" width="19.5546875" style="133" customWidth="1"/>
    <col min="14339" max="14340" width="11.5546875" style="133"/>
    <col min="14341" max="14341" width="13.33203125" style="133" bestFit="1" customWidth="1"/>
    <col min="14342" max="14342" width="14.33203125" style="133" customWidth="1"/>
    <col min="14343" max="14343" width="13.5546875" style="133" customWidth="1"/>
    <col min="14344" max="14592" width="11.5546875" style="133"/>
    <col min="14593" max="14593" width="16.6640625" style="133" customWidth="1"/>
    <col min="14594" max="14594" width="19.5546875" style="133" customWidth="1"/>
    <col min="14595" max="14596" width="11.5546875" style="133"/>
    <col min="14597" max="14597" width="13.33203125" style="133" bestFit="1" customWidth="1"/>
    <col min="14598" max="14598" width="14.33203125" style="133" customWidth="1"/>
    <col min="14599" max="14599" width="13.5546875" style="133" customWidth="1"/>
    <col min="14600" max="14848" width="11.5546875" style="133"/>
    <col min="14849" max="14849" width="16.6640625" style="133" customWidth="1"/>
    <col min="14850" max="14850" width="19.5546875" style="133" customWidth="1"/>
    <col min="14851" max="14852" width="11.5546875" style="133"/>
    <col min="14853" max="14853" width="13.33203125" style="133" bestFit="1" customWidth="1"/>
    <col min="14854" max="14854" width="14.33203125" style="133" customWidth="1"/>
    <col min="14855" max="14855" width="13.5546875" style="133" customWidth="1"/>
    <col min="14856" max="15104" width="11.5546875" style="133"/>
    <col min="15105" max="15105" width="16.6640625" style="133" customWidth="1"/>
    <col min="15106" max="15106" width="19.5546875" style="133" customWidth="1"/>
    <col min="15107" max="15108" width="11.5546875" style="133"/>
    <col min="15109" max="15109" width="13.33203125" style="133" bestFit="1" customWidth="1"/>
    <col min="15110" max="15110" width="14.33203125" style="133" customWidth="1"/>
    <col min="15111" max="15111" width="13.5546875" style="133" customWidth="1"/>
    <col min="15112" max="15360" width="11.5546875" style="133"/>
    <col min="15361" max="15361" width="16.6640625" style="133" customWidth="1"/>
    <col min="15362" max="15362" width="19.5546875" style="133" customWidth="1"/>
    <col min="15363" max="15364" width="11.5546875" style="133"/>
    <col min="15365" max="15365" width="13.33203125" style="133" bestFit="1" customWidth="1"/>
    <col min="15366" max="15366" width="14.33203125" style="133" customWidth="1"/>
    <col min="15367" max="15367" width="13.5546875" style="133" customWidth="1"/>
    <col min="15368" max="15616" width="11.5546875" style="133"/>
    <col min="15617" max="15617" width="16.6640625" style="133" customWidth="1"/>
    <col min="15618" max="15618" width="19.5546875" style="133" customWidth="1"/>
    <col min="15619" max="15620" width="11.5546875" style="133"/>
    <col min="15621" max="15621" width="13.33203125" style="133" bestFit="1" customWidth="1"/>
    <col min="15622" max="15622" width="14.33203125" style="133" customWidth="1"/>
    <col min="15623" max="15623" width="13.5546875" style="133" customWidth="1"/>
    <col min="15624" max="15872" width="11.5546875" style="133"/>
    <col min="15873" max="15873" width="16.6640625" style="133" customWidth="1"/>
    <col min="15874" max="15874" width="19.5546875" style="133" customWidth="1"/>
    <col min="15875" max="15876" width="11.5546875" style="133"/>
    <col min="15877" max="15877" width="13.33203125" style="133" bestFit="1" customWidth="1"/>
    <col min="15878" max="15878" width="14.33203125" style="133" customWidth="1"/>
    <col min="15879" max="15879" width="13.5546875" style="133" customWidth="1"/>
    <col min="15880" max="16128" width="11.5546875" style="133"/>
    <col min="16129" max="16129" width="16.6640625" style="133" customWidth="1"/>
    <col min="16130" max="16130" width="19.5546875" style="133" customWidth="1"/>
    <col min="16131" max="16132" width="11.5546875" style="133"/>
    <col min="16133" max="16133" width="13.33203125" style="133" bestFit="1" customWidth="1"/>
    <col min="16134" max="16134" width="14.33203125" style="133" customWidth="1"/>
    <col min="16135" max="16135" width="13.5546875" style="133" customWidth="1"/>
    <col min="16136" max="16384" width="11.5546875" style="133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35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35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35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135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35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35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35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35" customFormat="1" ht="13.8">
      <c r="A9" s="302"/>
      <c r="B9" s="302"/>
      <c r="C9" s="302"/>
      <c r="D9" s="302"/>
      <c r="E9" s="303"/>
      <c r="F9" s="304" t="s">
        <v>90</v>
      </c>
      <c r="G9" s="304">
        <f>'Presupuesto '!A13</f>
        <v>10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'!C13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136" customFormat="1" ht="12.6" thickBot="1">
      <c r="A12" s="644" t="str">
        <f>'Presupuesto '!B13</f>
        <v>Tablero By Pass para UPS-10kVA</v>
      </c>
      <c r="B12" s="644"/>
      <c r="C12" s="644"/>
      <c r="D12" s="644"/>
      <c r="E12" s="308"/>
      <c r="F12" s="309"/>
      <c r="G12" s="310"/>
      <c r="H12" s="632"/>
      <c r="I12" s="633"/>
      <c r="J12" s="633"/>
      <c r="K12" s="633"/>
      <c r="L12" s="634"/>
    </row>
    <row r="13" spans="1:13" s="136" customFormat="1" ht="15.6">
      <c r="A13" s="34" t="s">
        <v>3</v>
      </c>
      <c r="B13" s="35"/>
      <c r="C13" s="36"/>
      <c r="D13" s="36"/>
      <c r="E13" s="36"/>
      <c r="F13" s="36"/>
      <c r="G13" s="37"/>
      <c r="H13" s="421"/>
      <c r="I13" s="422"/>
      <c r="J13" s="422"/>
      <c r="K13" s="422"/>
      <c r="L13" s="423"/>
    </row>
    <row r="14" spans="1:13" s="136" customFormat="1" ht="62.4">
      <c r="A14" s="610" t="s">
        <v>4</v>
      </c>
      <c r="B14" s="611"/>
      <c r="C14" s="38" t="s">
        <v>5</v>
      </c>
      <c r="D14" s="143" t="s">
        <v>6</v>
      </c>
      <c r="E14" s="144" t="s">
        <v>7</v>
      </c>
      <c r="F14" s="143" t="s">
        <v>8</v>
      </c>
      <c r="G14" s="144" t="s">
        <v>9</v>
      </c>
      <c r="H14" s="424" t="s">
        <v>10</v>
      </c>
      <c r="I14" s="425" t="s">
        <v>11</v>
      </c>
      <c r="J14" s="426" t="s">
        <v>12</v>
      </c>
      <c r="K14" s="425" t="s">
        <v>13</v>
      </c>
      <c r="L14" s="427" t="s">
        <v>14</v>
      </c>
    </row>
    <row r="15" spans="1:13" s="136" customFormat="1" ht="15.6">
      <c r="A15" s="638"/>
      <c r="B15" s="639"/>
      <c r="C15" s="39" t="s">
        <v>15</v>
      </c>
      <c r="D15" s="39" t="s">
        <v>16</v>
      </c>
      <c r="E15" s="40" t="s">
        <v>17</v>
      </c>
      <c r="F15" s="41" t="s">
        <v>18</v>
      </c>
      <c r="G15" s="40" t="s">
        <v>19</v>
      </c>
      <c r="H15" s="428"/>
      <c r="I15" s="429"/>
      <c r="J15" s="430"/>
      <c r="K15" s="431"/>
      <c r="L15" s="432"/>
    </row>
    <row r="16" spans="1:13" s="136" customFormat="1" ht="15.6">
      <c r="A16" s="559"/>
      <c r="B16" s="141"/>
      <c r="C16" s="51"/>
      <c r="D16" s="51"/>
      <c r="E16" s="241"/>
      <c r="F16" s="242"/>
      <c r="G16" s="241"/>
      <c r="H16" s="428"/>
      <c r="I16" s="560"/>
      <c r="J16" s="561"/>
      <c r="K16" s="489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8.9760000000000009</v>
      </c>
      <c r="H17" s="433">
        <f>+G17/G$46</f>
        <v>4.9015806723946426E-3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0.49015806723946426</v>
      </c>
    </row>
    <row r="18" spans="1:12" s="137" customFormat="1" ht="15.6">
      <c r="A18" s="196"/>
      <c r="B18" s="197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8.9760000000000009</v>
      </c>
      <c r="H19" s="437">
        <f>SUM(H17:H17)</f>
        <v>4.9015806723946426E-3</v>
      </c>
      <c r="I19" s="438"/>
      <c r="J19" s="439"/>
      <c r="K19" s="440"/>
      <c r="L19" s="447">
        <f>SUM(L17:L17)</f>
        <v>0.49015806723946426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2</v>
      </c>
      <c r="D23" s="145">
        <f>'BASE DE DATOS'!G14</f>
        <v>3.62</v>
      </c>
      <c r="E23" s="146">
        <f>IF(D23&gt;0,ROUND(D23*C23,2),"")</f>
        <v>7.24</v>
      </c>
      <c r="F23" s="147">
        <v>12</v>
      </c>
      <c r="G23" s="42">
        <f>E23*F23</f>
        <v>86.88</v>
      </c>
      <c r="H23" s="433">
        <f>+G23/G$46</f>
        <v>4.7443107042964186E-2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4.744310704296419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12</v>
      </c>
      <c r="G24" s="42">
        <f>E24*F24</f>
        <v>43.92</v>
      </c>
      <c r="H24" s="433">
        <f>+G24/G$46</f>
        <v>2.3983670134979134E-2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2.3983670134979134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12</v>
      </c>
      <c r="G25" s="42">
        <f>E25*F25</f>
        <v>48.72</v>
      </c>
      <c r="H25" s="433">
        <f>+G25/G$46</f>
        <v>2.6604836269949531E-2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2.660483626994953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179.52</v>
      </c>
      <c r="H26" s="437">
        <f>SUM(H23:H25)</f>
        <v>9.8031613447892851E-2</v>
      </c>
      <c r="I26" s="429"/>
      <c r="J26" s="430"/>
      <c r="K26" s="431"/>
      <c r="L26" s="447">
        <f>SUM(L23:L25)</f>
        <v>9.8031613447892845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16" t="s">
        <v>307</v>
      </c>
      <c r="B30" s="617"/>
      <c r="C30" s="618"/>
      <c r="D30" s="49" t="s">
        <v>44</v>
      </c>
      <c r="E30" s="50">
        <v>1</v>
      </c>
      <c r="F30" s="50">
        <v>1642.75</v>
      </c>
      <c r="G30" s="42">
        <f>E30*F30</f>
        <v>1642.75</v>
      </c>
      <c r="H30" s="433">
        <f>+G30/G$46</f>
        <v>0.89706680587971244</v>
      </c>
      <c r="I30" s="434">
        <v>462130000</v>
      </c>
      <c r="J30" s="435" t="s">
        <v>324</v>
      </c>
      <c r="K30" s="431">
        <v>40</v>
      </c>
      <c r="L30" s="436">
        <f>+H30*K30</f>
        <v>35.882672235188494</v>
      </c>
    </row>
    <row r="31" spans="1:12" s="136" customFormat="1" ht="15.6">
      <c r="A31" s="274"/>
      <c r="B31" s="275"/>
      <c r="C31" s="276"/>
      <c r="D31" s="49"/>
      <c r="E31" s="50"/>
      <c r="F31" s="50"/>
      <c r="G31" s="42"/>
      <c r="H31" s="433"/>
      <c r="I31" s="434"/>
      <c r="J31" s="435"/>
      <c r="K31" s="431"/>
      <c r="L31" s="436"/>
    </row>
    <row r="32" spans="1:12" s="136" customFormat="1" ht="15.6">
      <c r="A32" s="274"/>
      <c r="B32" s="275"/>
      <c r="C32" s="276"/>
      <c r="D32" s="49"/>
      <c r="E32" s="50"/>
      <c r="F32" s="50"/>
      <c r="G32" s="42"/>
      <c r="H32" s="433"/>
      <c r="I32" s="434"/>
      <c r="J32" s="435"/>
      <c r="K32" s="431"/>
      <c r="L32" s="436"/>
    </row>
    <row r="33" spans="1:12" s="136" customFormat="1" ht="15.6">
      <c r="A33" s="274"/>
      <c r="B33" s="275"/>
      <c r="C33" s="276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2" s="136" customFormat="1" ht="15.6">
      <c r="A34" s="274"/>
      <c r="B34" s="275"/>
      <c r="C34" s="276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2" s="136" customFormat="1" ht="15.6">
      <c r="A35" s="274"/>
      <c r="B35" s="275"/>
      <c r="C35" s="276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2" s="136" customFormat="1" ht="15.6">
      <c r="A36" s="274"/>
      <c r="B36" s="275"/>
      <c r="C36" s="276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2" s="136" customFormat="1" ht="15.6">
      <c r="A37" s="274"/>
      <c r="B37" s="275"/>
      <c r="C37" s="276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2" s="136" customFormat="1" ht="15.6">
      <c r="A38" s="274"/>
      <c r="B38" s="275"/>
      <c r="C38" s="276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2" s="136" customFormat="1" ht="15.6">
      <c r="A39" s="274"/>
      <c r="B39" s="275"/>
      <c r="C39" s="276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+G30</f>
        <v>1642.75</v>
      </c>
      <c r="H40" s="437">
        <f>+H30</f>
        <v>0.89706680587971244</v>
      </c>
      <c r="I40" s="429"/>
      <c r="J40" s="430"/>
      <c r="K40" s="431"/>
      <c r="L40" s="447">
        <f>+L30</f>
        <v>35.882672235188494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30"/>
      <c r="E45" s="130"/>
      <c r="F45" s="131"/>
      <c r="G45" s="129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29">
        <f>+G45+G40+G26+G19</f>
        <v>1831.2460000000001</v>
      </c>
      <c r="H46" s="449">
        <f>+H45+H40+H26+H19</f>
        <v>1</v>
      </c>
      <c r="I46" s="450"/>
      <c r="J46" s="451"/>
      <c r="K46" s="450"/>
      <c r="L46" s="563">
        <f>+L45+L40+L26+L19</f>
        <v>46.175991647217245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421.18658000000005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2252.4325800000001</v>
      </c>
      <c r="H49" s="69"/>
      <c r="I49" s="69"/>
      <c r="J49" s="69"/>
      <c r="K49" s="69"/>
      <c r="L49" s="452"/>
    </row>
    <row r="50" spans="1:12" s="136" customFormat="1" ht="12.75" customHeight="1" thickBot="1">
      <c r="A50" s="67"/>
      <c r="B50" s="68"/>
      <c r="C50" s="69"/>
      <c r="D50" s="603" t="s">
        <v>38</v>
      </c>
      <c r="E50" s="604"/>
      <c r="F50" s="604"/>
      <c r="G50" s="66">
        <f>ROUND((G49),2)</f>
        <v>2252.4299999999998</v>
      </c>
      <c r="H50" s="69"/>
      <c r="I50" s="69"/>
      <c r="J50" s="69"/>
      <c r="K50" s="69"/>
      <c r="L50" s="452"/>
    </row>
    <row r="51" spans="1:12" s="136" customFormat="1">
      <c r="A51" s="606" t="str">
        <f>'BASE DE DATOS'!D6</f>
        <v>ING. LIZARDO SEGURA M.</v>
      </c>
      <c r="B51" s="607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DATOS'!F6</f>
        <v>TEC. DE PLANIFICACIÓN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608" t="str">
        <f>'BASE DE DATOS'!D7</f>
        <v>ESMERALDAS  - MARZO/2021</v>
      </c>
      <c r="B53" s="609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2252.4299999999998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34">
    <mergeCell ref="A51:B51"/>
    <mergeCell ref="A52:B52"/>
    <mergeCell ref="A53:B53"/>
    <mergeCell ref="D59:F59"/>
    <mergeCell ref="D48:F48"/>
    <mergeCell ref="D49:F49"/>
    <mergeCell ref="D50:F50"/>
    <mergeCell ref="D57:F57"/>
    <mergeCell ref="D58:F58"/>
    <mergeCell ref="D47:E47"/>
    <mergeCell ref="A25:B25"/>
    <mergeCell ref="A26:B26"/>
    <mergeCell ref="A28:C28"/>
    <mergeCell ref="A29:C29"/>
    <mergeCell ref="A30:C30"/>
    <mergeCell ref="A40:B40"/>
    <mergeCell ref="A42:C42"/>
    <mergeCell ref="A43:C43"/>
    <mergeCell ref="A44:C44"/>
    <mergeCell ref="A45:B45"/>
    <mergeCell ref="D46:F46"/>
    <mergeCell ref="A24:B24"/>
    <mergeCell ref="A1:G1"/>
    <mergeCell ref="H2:L12"/>
    <mergeCell ref="A14:B14"/>
    <mergeCell ref="A15:B15"/>
    <mergeCell ref="A17:B17"/>
    <mergeCell ref="A19:B19"/>
    <mergeCell ref="A21:B21"/>
    <mergeCell ref="A22:B22"/>
    <mergeCell ref="A23:B23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19" zoomScaleNormal="100" zoomScaleSheetLayoutView="100" workbookViewId="0">
      <selection activeCell="L46" sqref="L46"/>
    </sheetView>
  </sheetViews>
  <sheetFormatPr baseColWidth="10" defaultRowHeight="13.2"/>
  <cols>
    <col min="1" max="1" width="21.33203125" style="133" customWidth="1"/>
    <col min="2" max="2" width="19.5546875" style="133" customWidth="1"/>
    <col min="3" max="4" width="11.5546875" style="133"/>
    <col min="5" max="5" width="13.33203125" style="133" bestFit="1" customWidth="1"/>
    <col min="6" max="6" width="14.33203125" style="134" customWidth="1"/>
    <col min="7" max="7" width="13.5546875" style="457" customWidth="1"/>
    <col min="8" max="12" width="11.5546875" style="420"/>
    <col min="13" max="256" width="11.5546875" style="133"/>
    <col min="257" max="257" width="16.6640625" style="133" customWidth="1"/>
    <col min="258" max="258" width="19.5546875" style="133" customWidth="1"/>
    <col min="259" max="260" width="11.5546875" style="133"/>
    <col min="261" max="261" width="13.33203125" style="133" bestFit="1" customWidth="1"/>
    <col min="262" max="262" width="14.33203125" style="133" customWidth="1"/>
    <col min="263" max="263" width="13.5546875" style="133" customWidth="1"/>
    <col min="264" max="512" width="11.5546875" style="133"/>
    <col min="513" max="513" width="16.6640625" style="133" customWidth="1"/>
    <col min="514" max="514" width="19.5546875" style="133" customWidth="1"/>
    <col min="515" max="516" width="11.5546875" style="133"/>
    <col min="517" max="517" width="13.33203125" style="133" bestFit="1" customWidth="1"/>
    <col min="518" max="518" width="14.33203125" style="133" customWidth="1"/>
    <col min="519" max="519" width="13.5546875" style="133" customWidth="1"/>
    <col min="520" max="768" width="11.5546875" style="133"/>
    <col min="769" max="769" width="16.6640625" style="133" customWidth="1"/>
    <col min="770" max="770" width="19.5546875" style="133" customWidth="1"/>
    <col min="771" max="772" width="11.5546875" style="133"/>
    <col min="773" max="773" width="13.33203125" style="133" bestFit="1" customWidth="1"/>
    <col min="774" max="774" width="14.33203125" style="133" customWidth="1"/>
    <col min="775" max="775" width="13.5546875" style="133" customWidth="1"/>
    <col min="776" max="1024" width="11.5546875" style="133"/>
    <col min="1025" max="1025" width="16.6640625" style="133" customWidth="1"/>
    <col min="1026" max="1026" width="19.5546875" style="133" customWidth="1"/>
    <col min="1027" max="1028" width="11.5546875" style="133"/>
    <col min="1029" max="1029" width="13.33203125" style="133" bestFit="1" customWidth="1"/>
    <col min="1030" max="1030" width="14.33203125" style="133" customWidth="1"/>
    <col min="1031" max="1031" width="13.5546875" style="133" customWidth="1"/>
    <col min="1032" max="1280" width="11.5546875" style="133"/>
    <col min="1281" max="1281" width="16.6640625" style="133" customWidth="1"/>
    <col min="1282" max="1282" width="19.5546875" style="133" customWidth="1"/>
    <col min="1283" max="1284" width="11.5546875" style="133"/>
    <col min="1285" max="1285" width="13.33203125" style="133" bestFit="1" customWidth="1"/>
    <col min="1286" max="1286" width="14.33203125" style="133" customWidth="1"/>
    <col min="1287" max="1287" width="13.5546875" style="133" customWidth="1"/>
    <col min="1288" max="1536" width="11.5546875" style="133"/>
    <col min="1537" max="1537" width="16.6640625" style="133" customWidth="1"/>
    <col min="1538" max="1538" width="19.5546875" style="133" customWidth="1"/>
    <col min="1539" max="1540" width="11.5546875" style="133"/>
    <col min="1541" max="1541" width="13.33203125" style="133" bestFit="1" customWidth="1"/>
    <col min="1542" max="1542" width="14.33203125" style="133" customWidth="1"/>
    <col min="1543" max="1543" width="13.5546875" style="133" customWidth="1"/>
    <col min="1544" max="1792" width="11.5546875" style="133"/>
    <col min="1793" max="1793" width="16.6640625" style="133" customWidth="1"/>
    <col min="1794" max="1794" width="19.5546875" style="133" customWidth="1"/>
    <col min="1795" max="1796" width="11.5546875" style="133"/>
    <col min="1797" max="1797" width="13.33203125" style="133" bestFit="1" customWidth="1"/>
    <col min="1798" max="1798" width="14.33203125" style="133" customWidth="1"/>
    <col min="1799" max="1799" width="13.5546875" style="133" customWidth="1"/>
    <col min="1800" max="2048" width="11.5546875" style="133"/>
    <col min="2049" max="2049" width="16.6640625" style="133" customWidth="1"/>
    <col min="2050" max="2050" width="19.5546875" style="133" customWidth="1"/>
    <col min="2051" max="2052" width="11.5546875" style="133"/>
    <col min="2053" max="2053" width="13.33203125" style="133" bestFit="1" customWidth="1"/>
    <col min="2054" max="2054" width="14.33203125" style="133" customWidth="1"/>
    <col min="2055" max="2055" width="13.5546875" style="133" customWidth="1"/>
    <col min="2056" max="2304" width="11.5546875" style="133"/>
    <col min="2305" max="2305" width="16.6640625" style="133" customWidth="1"/>
    <col min="2306" max="2306" width="19.5546875" style="133" customWidth="1"/>
    <col min="2307" max="2308" width="11.5546875" style="133"/>
    <col min="2309" max="2309" width="13.33203125" style="133" bestFit="1" customWidth="1"/>
    <col min="2310" max="2310" width="14.33203125" style="133" customWidth="1"/>
    <col min="2311" max="2311" width="13.5546875" style="133" customWidth="1"/>
    <col min="2312" max="2560" width="11.5546875" style="133"/>
    <col min="2561" max="2561" width="16.6640625" style="133" customWidth="1"/>
    <col min="2562" max="2562" width="19.5546875" style="133" customWidth="1"/>
    <col min="2563" max="2564" width="11.5546875" style="133"/>
    <col min="2565" max="2565" width="13.33203125" style="133" bestFit="1" customWidth="1"/>
    <col min="2566" max="2566" width="14.33203125" style="133" customWidth="1"/>
    <col min="2567" max="2567" width="13.5546875" style="133" customWidth="1"/>
    <col min="2568" max="2816" width="11.5546875" style="133"/>
    <col min="2817" max="2817" width="16.6640625" style="133" customWidth="1"/>
    <col min="2818" max="2818" width="19.5546875" style="133" customWidth="1"/>
    <col min="2819" max="2820" width="11.5546875" style="133"/>
    <col min="2821" max="2821" width="13.33203125" style="133" bestFit="1" customWidth="1"/>
    <col min="2822" max="2822" width="14.33203125" style="133" customWidth="1"/>
    <col min="2823" max="2823" width="13.5546875" style="133" customWidth="1"/>
    <col min="2824" max="3072" width="11.5546875" style="133"/>
    <col min="3073" max="3073" width="16.6640625" style="133" customWidth="1"/>
    <col min="3074" max="3074" width="19.5546875" style="133" customWidth="1"/>
    <col min="3075" max="3076" width="11.5546875" style="133"/>
    <col min="3077" max="3077" width="13.33203125" style="133" bestFit="1" customWidth="1"/>
    <col min="3078" max="3078" width="14.33203125" style="133" customWidth="1"/>
    <col min="3079" max="3079" width="13.5546875" style="133" customWidth="1"/>
    <col min="3080" max="3328" width="11.5546875" style="133"/>
    <col min="3329" max="3329" width="16.6640625" style="133" customWidth="1"/>
    <col min="3330" max="3330" width="19.5546875" style="133" customWidth="1"/>
    <col min="3331" max="3332" width="11.5546875" style="133"/>
    <col min="3333" max="3333" width="13.33203125" style="133" bestFit="1" customWidth="1"/>
    <col min="3334" max="3334" width="14.33203125" style="133" customWidth="1"/>
    <col min="3335" max="3335" width="13.5546875" style="133" customWidth="1"/>
    <col min="3336" max="3584" width="11.5546875" style="133"/>
    <col min="3585" max="3585" width="16.6640625" style="133" customWidth="1"/>
    <col min="3586" max="3586" width="19.5546875" style="133" customWidth="1"/>
    <col min="3587" max="3588" width="11.5546875" style="133"/>
    <col min="3589" max="3589" width="13.33203125" style="133" bestFit="1" customWidth="1"/>
    <col min="3590" max="3590" width="14.33203125" style="133" customWidth="1"/>
    <col min="3591" max="3591" width="13.5546875" style="133" customWidth="1"/>
    <col min="3592" max="3840" width="11.5546875" style="133"/>
    <col min="3841" max="3841" width="16.6640625" style="133" customWidth="1"/>
    <col min="3842" max="3842" width="19.5546875" style="133" customWidth="1"/>
    <col min="3843" max="3844" width="11.5546875" style="133"/>
    <col min="3845" max="3845" width="13.33203125" style="133" bestFit="1" customWidth="1"/>
    <col min="3846" max="3846" width="14.33203125" style="133" customWidth="1"/>
    <col min="3847" max="3847" width="13.5546875" style="133" customWidth="1"/>
    <col min="3848" max="4096" width="11.5546875" style="133"/>
    <col min="4097" max="4097" width="16.6640625" style="133" customWidth="1"/>
    <col min="4098" max="4098" width="19.5546875" style="133" customWidth="1"/>
    <col min="4099" max="4100" width="11.5546875" style="133"/>
    <col min="4101" max="4101" width="13.33203125" style="133" bestFit="1" customWidth="1"/>
    <col min="4102" max="4102" width="14.33203125" style="133" customWidth="1"/>
    <col min="4103" max="4103" width="13.5546875" style="133" customWidth="1"/>
    <col min="4104" max="4352" width="11.5546875" style="133"/>
    <col min="4353" max="4353" width="16.6640625" style="133" customWidth="1"/>
    <col min="4354" max="4354" width="19.5546875" style="133" customWidth="1"/>
    <col min="4355" max="4356" width="11.5546875" style="133"/>
    <col min="4357" max="4357" width="13.33203125" style="133" bestFit="1" customWidth="1"/>
    <col min="4358" max="4358" width="14.33203125" style="133" customWidth="1"/>
    <col min="4359" max="4359" width="13.5546875" style="133" customWidth="1"/>
    <col min="4360" max="4608" width="11.5546875" style="133"/>
    <col min="4609" max="4609" width="16.6640625" style="133" customWidth="1"/>
    <col min="4610" max="4610" width="19.5546875" style="133" customWidth="1"/>
    <col min="4611" max="4612" width="11.5546875" style="133"/>
    <col min="4613" max="4613" width="13.33203125" style="133" bestFit="1" customWidth="1"/>
    <col min="4614" max="4614" width="14.33203125" style="133" customWidth="1"/>
    <col min="4615" max="4615" width="13.5546875" style="133" customWidth="1"/>
    <col min="4616" max="4864" width="11.5546875" style="133"/>
    <col min="4865" max="4865" width="16.6640625" style="133" customWidth="1"/>
    <col min="4866" max="4866" width="19.5546875" style="133" customWidth="1"/>
    <col min="4867" max="4868" width="11.5546875" style="133"/>
    <col min="4869" max="4869" width="13.33203125" style="133" bestFit="1" customWidth="1"/>
    <col min="4870" max="4870" width="14.33203125" style="133" customWidth="1"/>
    <col min="4871" max="4871" width="13.5546875" style="133" customWidth="1"/>
    <col min="4872" max="5120" width="11.5546875" style="133"/>
    <col min="5121" max="5121" width="16.6640625" style="133" customWidth="1"/>
    <col min="5122" max="5122" width="19.5546875" style="133" customWidth="1"/>
    <col min="5123" max="5124" width="11.5546875" style="133"/>
    <col min="5125" max="5125" width="13.33203125" style="133" bestFit="1" customWidth="1"/>
    <col min="5126" max="5126" width="14.33203125" style="133" customWidth="1"/>
    <col min="5127" max="5127" width="13.5546875" style="133" customWidth="1"/>
    <col min="5128" max="5376" width="11.5546875" style="133"/>
    <col min="5377" max="5377" width="16.6640625" style="133" customWidth="1"/>
    <col min="5378" max="5378" width="19.5546875" style="133" customWidth="1"/>
    <col min="5379" max="5380" width="11.5546875" style="133"/>
    <col min="5381" max="5381" width="13.33203125" style="133" bestFit="1" customWidth="1"/>
    <col min="5382" max="5382" width="14.33203125" style="133" customWidth="1"/>
    <col min="5383" max="5383" width="13.5546875" style="133" customWidth="1"/>
    <col min="5384" max="5632" width="11.5546875" style="133"/>
    <col min="5633" max="5633" width="16.6640625" style="133" customWidth="1"/>
    <col min="5634" max="5634" width="19.5546875" style="133" customWidth="1"/>
    <col min="5635" max="5636" width="11.5546875" style="133"/>
    <col min="5637" max="5637" width="13.33203125" style="133" bestFit="1" customWidth="1"/>
    <col min="5638" max="5638" width="14.33203125" style="133" customWidth="1"/>
    <col min="5639" max="5639" width="13.5546875" style="133" customWidth="1"/>
    <col min="5640" max="5888" width="11.5546875" style="133"/>
    <col min="5889" max="5889" width="16.6640625" style="133" customWidth="1"/>
    <col min="5890" max="5890" width="19.5546875" style="133" customWidth="1"/>
    <col min="5891" max="5892" width="11.5546875" style="133"/>
    <col min="5893" max="5893" width="13.33203125" style="133" bestFit="1" customWidth="1"/>
    <col min="5894" max="5894" width="14.33203125" style="133" customWidth="1"/>
    <col min="5895" max="5895" width="13.5546875" style="133" customWidth="1"/>
    <col min="5896" max="6144" width="11.5546875" style="133"/>
    <col min="6145" max="6145" width="16.6640625" style="133" customWidth="1"/>
    <col min="6146" max="6146" width="19.5546875" style="133" customWidth="1"/>
    <col min="6147" max="6148" width="11.5546875" style="133"/>
    <col min="6149" max="6149" width="13.33203125" style="133" bestFit="1" customWidth="1"/>
    <col min="6150" max="6150" width="14.33203125" style="133" customWidth="1"/>
    <col min="6151" max="6151" width="13.5546875" style="133" customWidth="1"/>
    <col min="6152" max="6400" width="11.5546875" style="133"/>
    <col min="6401" max="6401" width="16.6640625" style="133" customWidth="1"/>
    <col min="6402" max="6402" width="19.5546875" style="133" customWidth="1"/>
    <col min="6403" max="6404" width="11.5546875" style="133"/>
    <col min="6405" max="6405" width="13.33203125" style="133" bestFit="1" customWidth="1"/>
    <col min="6406" max="6406" width="14.33203125" style="133" customWidth="1"/>
    <col min="6407" max="6407" width="13.5546875" style="133" customWidth="1"/>
    <col min="6408" max="6656" width="11.5546875" style="133"/>
    <col min="6657" max="6657" width="16.6640625" style="133" customWidth="1"/>
    <col min="6658" max="6658" width="19.5546875" style="133" customWidth="1"/>
    <col min="6659" max="6660" width="11.5546875" style="133"/>
    <col min="6661" max="6661" width="13.33203125" style="133" bestFit="1" customWidth="1"/>
    <col min="6662" max="6662" width="14.33203125" style="133" customWidth="1"/>
    <col min="6663" max="6663" width="13.5546875" style="133" customWidth="1"/>
    <col min="6664" max="6912" width="11.5546875" style="133"/>
    <col min="6913" max="6913" width="16.6640625" style="133" customWidth="1"/>
    <col min="6914" max="6914" width="19.5546875" style="133" customWidth="1"/>
    <col min="6915" max="6916" width="11.5546875" style="133"/>
    <col min="6917" max="6917" width="13.33203125" style="133" bestFit="1" customWidth="1"/>
    <col min="6918" max="6918" width="14.33203125" style="133" customWidth="1"/>
    <col min="6919" max="6919" width="13.5546875" style="133" customWidth="1"/>
    <col min="6920" max="7168" width="11.5546875" style="133"/>
    <col min="7169" max="7169" width="16.6640625" style="133" customWidth="1"/>
    <col min="7170" max="7170" width="19.5546875" style="133" customWidth="1"/>
    <col min="7171" max="7172" width="11.5546875" style="133"/>
    <col min="7173" max="7173" width="13.33203125" style="133" bestFit="1" customWidth="1"/>
    <col min="7174" max="7174" width="14.33203125" style="133" customWidth="1"/>
    <col min="7175" max="7175" width="13.5546875" style="133" customWidth="1"/>
    <col min="7176" max="7424" width="11.5546875" style="133"/>
    <col min="7425" max="7425" width="16.6640625" style="133" customWidth="1"/>
    <col min="7426" max="7426" width="19.5546875" style="133" customWidth="1"/>
    <col min="7427" max="7428" width="11.5546875" style="133"/>
    <col min="7429" max="7429" width="13.33203125" style="133" bestFit="1" customWidth="1"/>
    <col min="7430" max="7430" width="14.33203125" style="133" customWidth="1"/>
    <col min="7431" max="7431" width="13.5546875" style="133" customWidth="1"/>
    <col min="7432" max="7680" width="11.5546875" style="133"/>
    <col min="7681" max="7681" width="16.6640625" style="133" customWidth="1"/>
    <col min="7682" max="7682" width="19.5546875" style="133" customWidth="1"/>
    <col min="7683" max="7684" width="11.5546875" style="133"/>
    <col min="7685" max="7685" width="13.33203125" style="133" bestFit="1" customWidth="1"/>
    <col min="7686" max="7686" width="14.33203125" style="133" customWidth="1"/>
    <col min="7687" max="7687" width="13.5546875" style="133" customWidth="1"/>
    <col min="7688" max="7936" width="11.5546875" style="133"/>
    <col min="7937" max="7937" width="16.6640625" style="133" customWidth="1"/>
    <col min="7938" max="7938" width="19.5546875" style="133" customWidth="1"/>
    <col min="7939" max="7940" width="11.5546875" style="133"/>
    <col min="7941" max="7941" width="13.33203125" style="133" bestFit="1" customWidth="1"/>
    <col min="7942" max="7942" width="14.33203125" style="133" customWidth="1"/>
    <col min="7943" max="7943" width="13.5546875" style="133" customWidth="1"/>
    <col min="7944" max="8192" width="11.5546875" style="133"/>
    <col min="8193" max="8193" width="16.6640625" style="133" customWidth="1"/>
    <col min="8194" max="8194" width="19.5546875" style="133" customWidth="1"/>
    <col min="8195" max="8196" width="11.5546875" style="133"/>
    <col min="8197" max="8197" width="13.33203125" style="133" bestFit="1" customWidth="1"/>
    <col min="8198" max="8198" width="14.33203125" style="133" customWidth="1"/>
    <col min="8199" max="8199" width="13.5546875" style="133" customWidth="1"/>
    <col min="8200" max="8448" width="11.5546875" style="133"/>
    <col min="8449" max="8449" width="16.6640625" style="133" customWidth="1"/>
    <col min="8450" max="8450" width="19.5546875" style="133" customWidth="1"/>
    <col min="8451" max="8452" width="11.5546875" style="133"/>
    <col min="8453" max="8453" width="13.33203125" style="133" bestFit="1" customWidth="1"/>
    <col min="8454" max="8454" width="14.33203125" style="133" customWidth="1"/>
    <col min="8455" max="8455" width="13.5546875" style="133" customWidth="1"/>
    <col min="8456" max="8704" width="11.5546875" style="133"/>
    <col min="8705" max="8705" width="16.6640625" style="133" customWidth="1"/>
    <col min="8706" max="8706" width="19.5546875" style="133" customWidth="1"/>
    <col min="8707" max="8708" width="11.5546875" style="133"/>
    <col min="8709" max="8709" width="13.33203125" style="133" bestFit="1" customWidth="1"/>
    <col min="8710" max="8710" width="14.33203125" style="133" customWidth="1"/>
    <col min="8711" max="8711" width="13.5546875" style="133" customWidth="1"/>
    <col min="8712" max="8960" width="11.5546875" style="133"/>
    <col min="8961" max="8961" width="16.6640625" style="133" customWidth="1"/>
    <col min="8962" max="8962" width="19.5546875" style="133" customWidth="1"/>
    <col min="8963" max="8964" width="11.5546875" style="133"/>
    <col min="8965" max="8965" width="13.33203125" style="133" bestFit="1" customWidth="1"/>
    <col min="8966" max="8966" width="14.33203125" style="133" customWidth="1"/>
    <col min="8967" max="8967" width="13.5546875" style="133" customWidth="1"/>
    <col min="8968" max="9216" width="11.5546875" style="133"/>
    <col min="9217" max="9217" width="16.6640625" style="133" customWidth="1"/>
    <col min="9218" max="9218" width="19.5546875" style="133" customWidth="1"/>
    <col min="9219" max="9220" width="11.5546875" style="133"/>
    <col min="9221" max="9221" width="13.33203125" style="133" bestFit="1" customWidth="1"/>
    <col min="9222" max="9222" width="14.33203125" style="133" customWidth="1"/>
    <col min="9223" max="9223" width="13.5546875" style="133" customWidth="1"/>
    <col min="9224" max="9472" width="11.5546875" style="133"/>
    <col min="9473" max="9473" width="16.6640625" style="133" customWidth="1"/>
    <col min="9474" max="9474" width="19.5546875" style="133" customWidth="1"/>
    <col min="9475" max="9476" width="11.5546875" style="133"/>
    <col min="9477" max="9477" width="13.33203125" style="133" bestFit="1" customWidth="1"/>
    <col min="9478" max="9478" width="14.33203125" style="133" customWidth="1"/>
    <col min="9479" max="9479" width="13.5546875" style="133" customWidth="1"/>
    <col min="9480" max="9728" width="11.5546875" style="133"/>
    <col min="9729" max="9729" width="16.6640625" style="133" customWidth="1"/>
    <col min="9730" max="9730" width="19.5546875" style="133" customWidth="1"/>
    <col min="9731" max="9732" width="11.5546875" style="133"/>
    <col min="9733" max="9733" width="13.33203125" style="133" bestFit="1" customWidth="1"/>
    <col min="9734" max="9734" width="14.33203125" style="133" customWidth="1"/>
    <col min="9735" max="9735" width="13.5546875" style="133" customWidth="1"/>
    <col min="9736" max="9984" width="11.5546875" style="133"/>
    <col min="9985" max="9985" width="16.6640625" style="133" customWidth="1"/>
    <col min="9986" max="9986" width="19.5546875" style="133" customWidth="1"/>
    <col min="9987" max="9988" width="11.5546875" style="133"/>
    <col min="9989" max="9989" width="13.33203125" style="133" bestFit="1" customWidth="1"/>
    <col min="9990" max="9990" width="14.33203125" style="133" customWidth="1"/>
    <col min="9991" max="9991" width="13.5546875" style="133" customWidth="1"/>
    <col min="9992" max="10240" width="11.5546875" style="133"/>
    <col min="10241" max="10241" width="16.6640625" style="133" customWidth="1"/>
    <col min="10242" max="10242" width="19.5546875" style="133" customWidth="1"/>
    <col min="10243" max="10244" width="11.5546875" style="133"/>
    <col min="10245" max="10245" width="13.33203125" style="133" bestFit="1" customWidth="1"/>
    <col min="10246" max="10246" width="14.33203125" style="133" customWidth="1"/>
    <col min="10247" max="10247" width="13.5546875" style="133" customWidth="1"/>
    <col min="10248" max="10496" width="11.5546875" style="133"/>
    <col min="10497" max="10497" width="16.6640625" style="133" customWidth="1"/>
    <col min="10498" max="10498" width="19.5546875" style="133" customWidth="1"/>
    <col min="10499" max="10500" width="11.5546875" style="133"/>
    <col min="10501" max="10501" width="13.33203125" style="133" bestFit="1" customWidth="1"/>
    <col min="10502" max="10502" width="14.33203125" style="133" customWidth="1"/>
    <col min="10503" max="10503" width="13.5546875" style="133" customWidth="1"/>
    <col min="10504" max="10752" width="11.5546875" style="133"/>
    <col min="10753" max="10753" width="16.6640625" style="133" customWidth="1"/>
    <col min="10754" max="10754" width="19.5546875" style="133" customWidth="1"/>
    <col min="10755" max="10756" width="11.5546875" style="133"/>
    <col min="10757" max="10757" width="13.33203125" style="133" bestFit="1" customWidth="1"/>
    <col min="10758" max="10758" width="14.33203125" style="133" customWidth="1"/>
    <col min="10759" max="10759" width="13.5546875" style="133" customWidth="1"/>
    <col min="10760" max="11008" width="11.5546875" style="133"/>
    <col min="11009" max="11009" width="16.6640625" style="133" customWidth="1"/>
    <col min="11010" max="11010" width="19.5546875" style="133" customWidth="1"/>
    <col min="11011" max="11012" width="11.5546875" style="133"/>
    <col min="11013" max="11013" width="13.33203125" style="133" bestFit="1" customWidth="1"/>
    <col min="11014" max="11014" width="14.33203125" style="133" customWidth="1"/>
    <col min="11015" max="11015" width="13.5546875" style="133" customWidth="1"/>
    <col min="11016" max="11264" width="11.5546875" style="133"/>
    <col min="11265" max="11265" width="16.6640625" style="133" customWidth="1"/>
    <col min="11266" max="11266" width="19.5546875" style="133" customWidth="1"/>
    <col min="11267" max="11268" width="11.5546875" style="133"/>
    <col min="11269" max="11269" width="13.33203125" style="133" bestFit="1" customWidth="1"/>
    <col min="11270" max="11270" width="14.33203125" style="133" customWidth="1"/>
    <col min="11271" max="11271" width="13.5546875" style="133" customWidth="1"/>
    <col min="11272" max="11520" width="11.5546875" style="133"/>
    <col min="11521" max="11521" width="16.6640625" style="133" customWidth="1"/>
    <col min="11522" max="11522" width="19.5546875" style="133" customWidth="1"/>
    <col min="11523" max="11524" width="11.5546875" style="133"/>
    <col min="11525" max="11525" width="13.33203125" style="133" bestFit="1" customWidth="1"/>
    <col min="11526" max="11526" width="14.33203125" style="133" customWidth="1"/>
    <col min="11527" max="11527" width="13.5546875" style="133" customWidth="1"/>
    <col min="11528" max="11776" width="11.5546875" style="133"/>
    <col min="11777" max="11777" width="16.6640625" style="133" customWidth="1"/>
    <col min="11778" max="11778" width="19.5546875" style="133" customWidth="1"/>
    <col min="11779" max="11780" width="11.5546875" style="133"/>
    <col min="11781" max="11781" width="13.33203125" style="133" bestFit="1" customWidth="1"/>
    <col min="11782" max="11782" width="14.33203125" style="133" customWidth="1"/>
    <col min="11783" max="11783" width="13.5546875" style="133" customWidth="1"/>
    <col min="11784" max="12032" width="11.5546875" style="133"/>
    <col min="12033" max="12033" width="16.6640625" style="133" customWidth="1"/>
    <col min="12034" max="12034" width="19.5546875" style="133" customWidth="1"/>
    <col min="12035" max="12036" width="11.5546875" style="133"/>
    <col min="12037" max="12037" width="13.33203125" style="133" bestFit="1" customWidth="1"/>
    <col min="12038" max="12038" width="14.33203125" style="133" customWidth="1"/>
    <col min="12039" max="12039" width="13.5546875" style="133" customWidth="1"/>
    <col min="12040" max="12288" width="11.5546875" style="133"/>
    <col min="12289" max="12289" width="16.6640625" style="133" customWidth="1"/>
    <col min="12290" max="12290" width="19.5546875" style="133" customWidth="1"/>
    <col min="12291" max="12292" width="11.5546875" style="133"/>
    <col min="12293" max="12293" width="13.33203125" style="133" bestFit="1" customWidth="1"/>
    <col min="12294" max="12294" width="14.33203125" style="133" customWidth="1"/>
    <col min="12295" max="12295" width="13.5546875" style="133" customWidth="1"/>
    <col min="12296" max="12544" width="11.5546875" style="133"/>
    <col min="12545" max="12545" width="16.6640625" style="133" customWidth="1"/>
    <col min="12546" max="12546" width="19.5546875" style="133" customWidth="1"/>
    <col min="12547" max="12548" width="11.5546875" style="133"/>
    <col min="12549" max="12549" width="13.33203125" style="133" bestFit="1" customWidth="1"/>
    <col min="12550" max="12550" width="14.33203125" style="133" customWidth="1"/>
    <col min="12551" max="12551" width="13.5546875" style="133" customWidth="1"/>
    <col min="12552" max="12800" width="11.5546875" style="133"/>
    <col min="12801" max="12801" width="16.6640625" style="133" customWidth="1"/>
    <col min="12802" max="12802" width="19.5546875" style="133" customWidth="1"/>
    <col min="12803" max="12804" width="11.5546875" style="133"/>
    <col min="12805" max="12805" width="13.33203125" style="133" bestFit="1" customWidth="1"/>
    <col min="12806" max="12806" width="14.33203125" style="133" customWidth="1"/>
    <col min="12807" max="12807" width="13.5546875" style="133" customWidth="1"/>
    <col min="12808" max="13056" width="11.5546875" style="133"/>
    <col min="13057" max="13057" width="16.6640625" style="133" customWidth="1"/>
    <col min="13058" max="13058" width="19.5546875" style="133" customWidth="1"/>
    <col min="13059" max="13060" width="11.5546875" style="133"/>
    <col min="13061" max="13061" width="13.33203125" style="133" bestFit="1" customWidth="1"/>
    <col min="13062" max="13062" width="14.33203125" style="133" customWidth="1"/>
    <col min="13063" max="13063" width="13.5546875" style="133" customWidth="1"/>
    <col min="13064" max="13312" width="11.5546875" style="133"/>
    <col min="13313" max="13313" width="16.6640625" style="133" customWidth="1"/>
    <col min="13314" max="13314" width="19.5546875" style="133" customWidth="1"/>
    <col min="13315" max="13316" width="11.5546875" style="133"/>
    <col min="13317" max="13317" width="13.33203125" style="133" bestFit="1" customWidth="1"/>
    <col min="13318" max="13318" width="14.33203125" style="133" customWidth="1"/>
    <col min="13319" max="13319" width="13.5546875" style="133" customWidth="1"/>
    <col min="13320" max="13568" width="11.5546875" style="133"/>
    <col min="13569" max="13569" width="16.6640625" style="133" customWidth="1"/>
    <col min="13570" max="13570" width="19.5546875" style="133" customWidth="1"/>
    <col min="13571" max="13572" width="11.5546875" style="133"/>
    <col min="13573" max="13573" width="13.33203125" style="133" bestFit="1" customWidth="1"/>
    <col min="13574" max="13574" width="14.33203125" style="133" customWidth="1"/>
    <col min="13575" max="13575" width="13.5546875" style="133" customWidth="1"/>
    <col min="13576" max="13824" width="11.5546875" style="133"/>
    <col min="13825" max="13825" width="16.6640625" style="133" customWidth="1"/>
    <col min="13826" max="13826" width="19.5546875" style="133" customWidth="1"/>
    <col min="13827" max="13828" width="11.5546875" style="133"/>
    <col min="13829" max="13829" width="13.33203125" style="133" bestFit="1" customWidth="1"/>
    <col min="13830" max="13830" width="14.33203125" style="133" customWidth="1"/>
    <col min="13831" max="13831" width="13.5546875" style="133" customWidth="1"/>
    <col min="13832" max="14080" width="11.5546875" style="133"/>
    <col min="14081" max="14081" width="16.6640625" style="133" customWidth="1"/>
    <col min="14082" max="14082" width="19.5546875" style="133" customWidth="1"/>
    <col min="14083" max="14084" width="11.5546875" style="133"/>
    <col min="14085" max="14085" width="13.33203125" style="133" bestFit="1" customWidth="1"/>
    <col min="14086" max="14086" width="14.33203125" style="133" customWidth="1"/>
    <col min="14087" max="14087" width="13.5546875" style="133" customWidth="1"/>
    <col min="14088" max="14336" width="11.5546875" style="133"/>
    <col min="14337" max="14337" width="16.6640625" style="133" customWidth="1"/>
    <col min="14338" max="14338" width="19.5546875" style="133" customWidth="1"/>
    <col min="14339" max="14340" width="11.5546875" style="133"/>
    <col min="14341" max="14341" width="13.33203125" style="133" bestFit="1" customWidth="1"/>
    <col min="14342" max="14342" width="14.33203125" style="133" customWidth="1"/>
    <col min="14343" max="14343" width="13.5546875" style="133" customWidth="1"/>
    <col min="14344" max="14592" width="11.5546875" style="133"/>
    <col min="14593" max="14593" width="16.6640625" style="133" customWidth="1"/>
    <col min="14594" max="14594" width="19.5546875" style="133" customWidth="1"/>
    <col min="14595" max="14596" width="11.5546875" style="133"/>
    <col min="14597" max="14597" width="13.33203125" style="133" bestFit="1" customWidth="1"/>
    <col min="14598" max="14598" width="14.33203125" style="133" customWidth="1"/>
    <col min="14599" max="14599" width="13.5546875" style="133" customWidth="1"/>
    <col min="14600" max="14848" width="11.5546875" style="133"/>
    <col min="14849" max="14849" width="16.6640625" style="133" customWidth="1"/>
    <col min="14850" max="14850" width="19.5546875" style="133" customWidth="1"/>
    <col min="14851" max="14852" width="11.5546875" style="133"/>
    <col min="14853" max="14853" width="13.33203125" style="133" bestFit="1" customWidth="1"/>
    <col min="14854" max="14854" width="14.33203125" style="133" customWidth="1"/>
    <col min="14855" max="14855" width="13.5546875" style="133" customWidth="1"/>
    <col min="14856" max="15104" width="11.5546875" style="133"/>
    <col min="15105" max="15105" width="16.6640625" style="133" customWidth="1"/>
    <col min="15106" max="15106" width="19.5546875" style="133" customWidth="1"/>
    <col min="15107" max="15108" width="11.5546875" style="133"/>
    <col min="15109" max="15109" width="13.33203125" style="133" bestFit="1" customWidth="1"/>
    <col min="15110" max="15110" width="14.33203125" style="133" customWidth="1"/>
    <col min="15111" max="15111" width="13.5546875" style="133" customWidth="1"/>
    <col min="15112" max="15360" width="11.5546875" style="133"/>
    <col min="15361" max="15361" width="16.6640625" style="133" customWidth="1"/>
    <col min="15362" max="15362" width="19.5546875" style="133" customWidth="1"/>
    <col min="15363" max="15364" width="11.5546875" style="133"/>
    <col min="15365" max="15365" width="13.33203125" style="133" bestFit="1" customWidth="1"/>
    <col min="15366" max="15366" width="14.33203125" style="133" customWidth="1"/>
    <col min="15367" max="15367" width="13.5546875" style="133" customWidth="1"/>
    <col min="15368" max="15616" width="11.5546875" style="133"/>
    <col min="15617" max="15617" width="16.6640625" style="133" customWidth="1"/>
    <col min="15618" max="15618" width="19.5546875" style="133" customWidth="1"/>
    <col min="15619" max="15620" width="11.5546875" style="133"/>
    <col min="15621" max="15621" width="13.33203125" style="133" bestFit="1" customWidth="1"/>
    <col min="15622" max="15622" width="14.33203125" style="133" customWidth="1"/>
    <col min="15623" max="15623" width="13.5546875" style="133" customWidth="1"/>
    <col min="15624" max="15872" width="11.5546875" style="133"/>
    <col min="15873" max="15873" width="16.6640625" style="133" customWidth="1"/>
    <col min="15874" max="15874" width="19.5546875" style="133" customWidth="1"/>
    <col min="15875" max="15876" width="11.5546875" style="133"/>
    <col min="15877" max="15877" width="13.33203125" style="133" bestFit="1" customWidth="1"/>
    <col min="15878" max="15878" width="14.33203125" style="133" customWidth="1"/>
    <col min="15879" max="15879" width="13.5546875" style="133" customWidth="1"/>
    <col min="15880" max="16128" width="11.5546875" style="133"/>
    <col min="16129" max="16129" width="16.6640625" style="133" customWidth="1"/>
    <col min="16130" max="16130" width="19.5546875" style="133" customWidth="1"/>
    <col min="16131" max="16132" width="11.5546875" style="133"/>
    <col min="16133" max="16133" width="13.33203125" style="133" bestFit="1" customWidth="1"/>
    <col min="16134" max="16134" width="14.33203125" style="133" customWidth="1"/>
    <col min="16135" max="16135" width="13.5546875" style="133" customWidth="1"/>
    <col min="16136" max="16384" width="11.5546875" style="133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35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35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35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135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35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35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35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35" customFormat="1" ht="13.8">
      <c r="A9" s="302"/>
      <c r="B9" s="302"/>
      <c r="C9" s="302"/>
      <c r="D9" s="302"/>
      <c r="E9" s="303"/>
      <c r="F9" s="304" t="s">
        <v>90</v>
      </c>
      <c r="G9" s="304">
        <f>'Presupuesto '!A14</f>
        <v>11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'!C14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'!B14</f>
        <v xml:space="preserve">Generador Trifásico de 220 V 550kVA efectivo Stand-By, incluye tanque diario, cabina isonora,  tuberias de escapes, cargador de bateria, precalentador 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G27*0.05</f>
        <v>511.12799999999999</v>
      </c>
      <c r="H17" s="433">
        <f>+G17/G$46</f>
        <v>6.2129807889015282E-3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0.62129807889015287</v>
      </c>
    </row>
    <row r="18" spans="1:12" s="137" customFormat="1" ht="15.6">
      <c r="A18" s="200"/>
      <c r="B18" s="201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511.12799999999999</v>
      </c>
      <c r="H19" s="437">
        <f>SUM(H17:H17)</f>
        <v>6.2129807889015282E-3</v>
      </c>
      <c r="I19" s="438"/>
      <c r="J19" s="439"/>
      <c r="K19" s="440"/>
      <c r="L19" s="447">
        <f>SUM(L17:L17)</f>
        <v>0.62129807889015287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6</v>
      </c>
      <c r="D23" s="145">
        <f>'BASE DE DATOS'!G14</f>
        <v>3.62</v>
      </c>
      <c r="E23" s="146">
        <f>IF(D23&gt;0,ROUND(D23*C23,2),"")</f>
        <v>21.72</v>
      </c>
      <c r="F23" s="147">
        <v>248</v>
      </c>
      <c r="G23" s="42">
        <f>E23*F23</f>
        <v>5386.5599999999995</v>
      </c>
      <c r="H23" s="433">
        <f>+G23/G$46</f>
        <v>6.5475954747666751E-2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6.5475954747666751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2</v>
      </c>
      <c r="D24" s="145">
        <f>'BASE DE DATOS'!G17</f>
        <v>3.66</v>
      </c>
      <c r="E24" s="146">
        <f>IF(D24&gt;0,ROUND(D24*C24,2),"")</f>
        <v>7.32</v>
      </c>
      <c r="F24" s="147">
        <f>F23</f>
        <v>248</v>
      </c>
      <c r="G24" s="42">
        <f>E24*F24</f>
        <v>1815.3600000000001</v>
      </c>
      <c r="H24" s="433">
        <f>+G24/G$46</f>
        <v>2.206648198678272E-2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2.206648198678272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2</v>
      </c>
      <c r="D25" s="145">
        <f>'BASE DE DATOS'!G21</f>
        <v>4.0599999999999996</v>
      </c>
      <c r="E25" s="146">
        <f>IF(D25&gt;0,ROUND(D25*C25,2),"")</f>
        <v>8.1199999999999992</v>
      </c>
      <c r="F25" s="147">
        <v>248</v>
      </c>
      <c r="G25" s="42">
        <f>E25*F25</f>
        <v>2013.7599999999998</v>
      </c>
      <c r="H25" s="433">
        <f>+G25/G$46</f>
        <v>2.4478119362387387E-2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2.4478119362387387</v>
      </c>
    </row>
    <row r="26" spans="1:12" s="137" customFormat="1" ht="15.6">
      <c r="A26" s="597" t="str">
        <f>'BASE DE DATOS'!F22</f>
        <v>Operador equipo pesado (Est. Ocp.C1)</v>
      </c>
      <c r="B26" s="598"/>
      <c r="C26" s="145">
        <v>1</v>
      </c>
      <c r="D26" s="145">
        <f>'BASE DE DATOS'!G22</f>
        <v>4.0599999999999996</v>
      </c>
      <c r="E26" s="146">
        <f>IF(D26&gt;0,ROUND(D26*C26,2),"")</f>
        <v>4.0599999999999996</v>
      </c>
      <c r="F26" s="147">
        <v>248</v>
      </c>
      <c r="G26" s="42">
        <f>E26*F26</f>
        <v>1006.8799999999999</v>
      </c>
      <c r="H26" s="433">
        <f>+G26/G$46</f>
        <v>1.2239059681193694E-2</v>
      </c>
      <c r="I26" s="434">
        <v>851230015</v>
      </c>
      <c r="J26" s="435" t="s">
        <v>22</v>
      </c>
      <c r="K26" s="431">
        <v>100</v>
      </c>
      <c r="L26" s="436">
        <f>+H26*K26</f>
        <v>1.2239059681193694</v>
      </c>
    </row>
    <row r="27" spans="1:12" s="136" customFormat="1" ht="12.75" customHeight="1">
      <c r="A27" s="597" t="s">
        <v>26</v>
      </c>
      <c r="B27" s="598"/>
      <c r="C27" s="145"/>
      <c r="D27" s="148"/>
      <c r="E27" s="148"/>
      <c r="F27" s="149"/>
      <c r="G27" s="129">
        <f>SUM(G23:G26)</f>
        <v>10222.56</v>
      </c>
      <c r="H27" s="437">
        <f>SUM(H23:H26)</f>
        <v>0.12425961577803056</v>
      </c>
      <c r="I27" s="429"/>
      <c r="J27" s="430"/>
      <c r="K27" s="431"/>
      <c r="L27" s="447">
        <f>SUM(L23:L26)</f>
        <v>12.425961577803056</v>
      </c>
    </row>
    <row r="28" spans="1:12" s="136" customFormat="1" ht="12.75" customHeight="1">
      <c r="A28" s="47" t="s">
        <v>27</v>
      </c>
      <c r="B28" s="44"/>
      <c r="C28" s="45"/>
      <c r="D28" s="45"/>
      <c r="E28" s="45"/>
      <c r="F28" s="45"/>
      <c r="G28" s="46"/>
      <c r="H28" s="444"/>
      <c r="I28" s="429"/>
      <c r="J28" s="430"/>
      <c r="K28" s="431"/>
      <c r="L28" s="445"/>
    </row>
    <row r="29" spans="1:12" s="136" customFormat="1" ht="12.75" customHeight="1">
      <c r="A29" s="610" t="s">
        <v>4</v>
      </c>
      <c r="B29" s="611"/>
      <c r="C29" s="612"/>
      <c r="D29" s="143" t="s">
        <v>28</v>
      </c>
      <c r="E29" s="144" t="s">
        <v>5</v>
      </c>
      <c r="F29" s="143" t="s">
        <v>29</v>
      </c>
      <c r="G29" s="144" t="s">
        <v>9</v>
      </c>
      <c r="H29" s="444"/>
      <c r="I29" s="446"/>
      <c r="J29" s="431"/>
      <c r="K29" s="446"/>
      <c r="L29" s="445"/>
    </row>
    <row r="30" spans="1:12" s="136" customFormat="1" ht="12.75" customHeight="1">
      <c r="A30" s="613"/>
      <c r="B30" s="614"/>
      <c r="C30" s="615"/>
      <c r="D30" s="48"/>
      <c r="E30" s="39" t="s">
        <v>15</v>
      </c>
      <c r="F30" s="39" t="s">
        <v>16</v>
      </c>
      <c r="G30" s="40" t="s">
        <v>17</v>
      </c>
      <c r="H30" s="428"/>
      <c r="I30" s="446"/>
      <c r="J30" s="430"/>
      <c r="K30" s="431"/>
      <c r="L30" s="432"/>
    </row>
    <row r="31" spans="1:12" s="136" customFormat="1" ht="38.4" customHeight="1">
      <c r="A31" s="657" t="s">
        <v>177</v>
      </c>
      <c r="B31" s="658"/>
      <c r="C31" s="659"/>
      <c r="D31" s="49" t="s">
        <v>42</v>
      </c>
      <c r="E31" s="50">
        <v>1</v>
      </c>
      <c r="F31" s="50">
        <v>71534.070000000007</v>
      </c>
      <c r="G31" s="42">
        <f>E31*F31</f>
        <v>71534.070000000007</v>
      </c>
      <c r="H31" s="433">
        <f>+G31/G$46</f>
        <v>0.869527403433068</v>
      </c>
      <c r="I31" s="434">
        <v>461120110</v>
      </c>
      <c r="J31" s="435" t="s">
        <v>30</v>
      </c>
      <c r="K31" s="431">
        <v>0</v>
      </c>
      <c r="L31" s="436">
        <f>+H31*K31</f>
        <v>0</v>
      </c>
    </row>
    <row r="32" spans="1:12" s="136" customFormat="1" ht="12" customHeight="1">
      <c r="A32" s="274"/>
      <c r="B32" s="275"/>
      <c r="C32" s="276"/>
      <c r="D32" s="49"/>
      <c r="E32" s="50"/>
      <c r="F32" s="50"/>
      <c r="G32" s="42"/>
      <c r="H32" s="433"/>
      <c r="I32" s="434"/>
      <c r="J32" s="435"/>
      <c r="K32" s="431"/>
      <c r="L32" s="436"/>
    </row>
    <row r="33" spans="1:12" s="136" customFormat="1" ht="13.95" customHeight="1">
      <c r="A33" s="274"/>
      <c r="B33" s="275"/>
      <c r="C33" s="276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2" s="136" customFormat="1" ht="13.95" customHeight="1">
      <c r="A34" s="274"/>
      <c r="B34" s="275"/>
      <c r="C34" s="276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2" s="136" customFormat="1" ht="13.95" customHeight="1">
      <c r="A35" s="274"/>
      <c r="B35" s="275"/>
      <c r="C35" s="276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2" s="136" customFormat="1" ht="13.95" customHeight="1">
      <c r="A36" s="274"/>
      <c r="B36" s="275"/>
      <c r="C36" s="276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2" s="136" customFormat="1" ht="13.95" customHeight="1">
      <c r="A37" s="274"/>
      <c r="B37" s="275"/>
      <c r="C37" s="276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2" s="136" customFormat="1" ht="13.95" customHeight="1">
      <c r="A38" s="274"/>
      <c r="B38" s="275"/>
      <c r="C38" s="276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2" s="136" customFormat="1" ht="12" customHeight="1">
      <c r="A39" s="274"/>
      <c r="B39" s="275"/>
      <c r="C39" s="276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+G31</f>
        <v>71534.070000000007</v>
      </c>
      <c r="H40" s="437">
        <f>+H31</f>
        <v>0.869527403433068</v>
      </c>
      <c r="I40" s="429"/>
      <c r="J40" s="430"/>
      <c r="K40" s="431"/>
      <c r="L40" s="447">
        <f>+L31</f>
        <v>0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30"/>
      <c r="E45" s="130"/>
      <c r="F45" s="131"/>
      <c r="G45" s="129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29">
        <f>+G45+G40+G27+G19</f>
        <v>82267.758000000002</v>
      </c>
      <c r="H46" s="449">
        <f>+H45+H40+H27+H19</f>
        <v>1</v>
      </c>
      <c r="I46" s="450"/>
      <c r="J46" s="451"/>
      <c r="K46" s="450"/>
      <c r="L46" s="563">
        <f>+L45+L40+L27+L19</f>
        <v>13.047259656693209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18921.584340000001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101189.34234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101189.34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/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35">
    <mergeCell ref="A24:B24"/>
    <mergeCell ref="A1:G1"/>
    <mergeCell ref="H2:L13"/>
    <mergeCell ref="A15:B15"/>
    <mergeCell ref="A16:B16"/>
    <mergeCell ref="A17:B17"/>
    <mergeCell ref="A19:B19"/>
    <mergeCell ref="A21:B21"/>
    <mergeCell ref="A22:B22"/>
    <mergeCell ref="A23:B23"/>
    <mergeCell ref="A2:G2"/>
    <mergeCell ref="A4:G4"/>
    <mergeCell ref="A12:D12"/>
    <mergeCell ref="A50:B50"/>
    <mergeCell ref="A25:B25"/>
    <mergeCell ref="A27:B27"/>
    <mergeCell ref="A29:C29"/>
    <mergeCell ref="A30:C30"/>
    <mergeCell ref="A31:C31"/>
    <mergeCell ref="A51:B51"/>
    <mergeCell ref="A52:B52"/>
    <mergeCell ref="D59:F59"/>
    <mergeCell ref="A26:B26"/>
    <mergeCell ref="D48:F48"/>
    <mergeCell ref="D49:F49"/>
    <mergeCell ref="D50:F50"/>
    <mergeCell ref="D57:F57"/>
    <mergeCell ref="D58:F58"/>
    <mergeCell ref="A42:C42"/>
    <mergeCell ref="A43:C43"/>
    <mergeCell ref="A44:C44"/>
    <mergeCell ref="A45:B45"/>
    <mergeCell ref="D46:F46"/>
    <mergeCell ref="D47:E47"/>
    <mergeCell ref="A40:B4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25" zoomScaleNormal="100" zoomScaleSheetLayoutView="100" workbookViewId="0">
      <selection activeCell="L46" sqref="L46"/>
    </sheetView>
  </sheetViews>
  <sheetFormatPr baseColWidth="10" defaultRowHeight="13.2"/>
  <cols>
    <col min="1" max="1" width="21.33203125" style="133" customWidth="1"/>
    <col min="2" max="2" width="19.5546875" style="133" customWidth="1"/>
    <col min="3" max="4" width="11.5546875" style="133"/>
    <col min="5" max="5" width="13.33203125" style="133" bestFit="1" customWidth="1"/>
    <col min="6" max="6" width="14.33203125" style="134" customWidth="1"/>
    <col min="7" max="7" width="13.5546875" style="457" customWidth="1"/>
    <col min="8" max="12" width="11.5546875" style="420"/>
    <col min="13" max="256" width="11.5546875" style="133"/>
    <col min="257" max="257" width="16.6640625" style="133" customWidth="1"/>
    <col min="258" max="258" width="19.5546875" style="133" customWidth="1"/>
    <col min="259" max="260" width="11.5546875" style="133"/>
    <col min="261" max="261" width="13.33203125" style="133" bestFit="1" customWidth="1"/>
    <col min="262" max="262" width="14.33203125" style="133" customWidth="1"/>
    <col min="263" max="263" width="13.5546875" style="133" customWidth="1"/>
    <col min="264" max="512" width="11.5546875" style="133"/>
    <col min="513" max="513" width="16.6640625" style="133" customWidth="1"/>
    <col min="514" max="514" width="19.5546875" style="133" customWidth="1"/>
    <col min="515" max="516" width="11.5546875" style="133"/>
    <col min="517" max="517" width="13.33203125" style="133" bestFit="1" customWidth="1"/>
    <col min="518" max="518" width="14.33203125" style="133" customWidth="1"/>
    <col min="519" max="519" width="13.5546875" style="133" customWidth="1"/>
    <col min="520" max="768" width="11.5546875" style="133"/>
    <col min="769" max="769" width="16.6640625" style="133" customWidth="1"/>
    <col min="770" max="770" width="19.5546875" style="133" customWidth="1"/>
    <col min="771" max="772" width="11.5546875" style="133"/>
    <col min="773" max="773" width="13.33203125" style="133" bestFit="1" customWidth="1"/>
    <col min="774" max="774" width="14.33203125" style="133" customWidth="1"/>
    <col min="775" max="775" width="13.5546875" style="133" customWidth="1"/>
    <col min="776" max="1024" width="11.5546875" style="133"/>
    <col min="1025" max="1025" width="16.6640625" style="133" customWidth="1"/>
    <col min="1026" max="1026" width="19.5546875" style="133" customWidth="1"/>
    <col min="1027" max="1028" width="11.5546875" style="133"/>
    <col min="1029" max="1029" width="13.33203125" style="133" bestFit="1" customWidth="1"/>
    <col min="1030" max="1030" width="14.33203125" style="133" customWidth="1"/>
    <col min="1031" max="1031" width="13.5546875" style="133" customWidth="1"/>
    <col min="1032" max="1280" width="11.5546875" style="133"/>
    <col min="1281" max="1281" width="16.6640625" style="133" customWidth="1"/>
    <col min="1282" max="1282" width="19.5546875" style="133" customWidth="1"/>
    <col min="1283" max="1284" width="11.5546875" style="133"/>
    <col min="1285" max="1285" width="13.33203125" style="133" bestFit="1" customWidth="1"/>
    <col min="1286" max="1286" width="14.33203125" style="133" customWidth="1"/>
    <col min="1287" max="1287" width="13.5546875" style="133" customWidth="1"/>
    <col min="1288" max="1536" width="11.5546875" style="133"/>
    <col min="1537" max="1537" width="16.6640625" style="133" customWidth="1"/>
    <col min="1538" max="1538" width="19.5546875" style="133" customWidth="1"/>
    <col min="1539" max="1540" width="11.5546875" style="133"/>
    <col min="1541" max="1541" width="13.33203125" style="133" bestFit="1" customWidth="1"/>
    <col min="1542" max="1542" width="14.33203125" style="133" customWidth="1"/>
    <col min="1543" max="1543" width="13.5546875" style="133" customWidth="1"/>
    <col min="1544" max="1792" width="11.5546875" style="133"/>
    <col min="1793" max="1793" width="16.6640625" style="133" customWidth="1"/>
    <col min="1794" max="1794" width="19.5546875" style="133" customWidth="1"/>
    <col min="1795" max="1796" width="11.5546875" style="133"/>
    <col min="1797" max="1797" width="13.33203125" style="133" bestFit="1" customWidth="1"/>
    <col min="1798" max="1798" width="14.33203125" style="133" customWidth="1"/>
    <col min="1799" max="1799" width="13.5546875" style="133" customWidth="1"/>
    <col min="1800" max="2048" width="11.5546875" style="133"/>
    <col min="2049" max="2049" width="16.6640625" style="133" customWidth="1"/>
    <col min="2050" max="2050" width="19.5546875" style="133" customWidth="1"/>
    <col min="2051" max="2052" width="11.5546875" style="133"/>
    <col min="2053" max="2053" width="13.33203125" style="133" bestFit="1" customWidth="1"/>
    <col min="2054" max="2054" width="14.33203125" style="133" customWidth="1"/>
    <col min="2055" max="2055" width="13.5546875" style="133" customWidth="1"/>
    <col min="2056" max="2304" width="11.5546875" style="133"/>
    <col min="2305" max="2305" width="16.6640625" style="133" customWidth="1"/>
    <col min="2306" max="2306" width="19.5546875" style="133" customWidth="1"/>
    <col min="2307" max="2308" width="11.5546875" style="133"/>
    <col min="2309" max="2309" width="13.33203125" style="133" bestFit="1" customWidth="1"/>
    <col min="2310" max="2310" width="14.33203125" style="133" customWidth="1"/>
    <col min="2311" max="2311" width="13.5546875" style="133" customWidth="1"/>
    <col min="2312" max="2560" width="11.5546875" style="133"/>
    <col min="2561" max="2561" width="16.6640625" style="133" customWidth="1"/>
    <col min="2562" max="2562" width="19.5546875" style="133" customWidth="1"/>
    <col min="2563" max="2564" width="11.5546875" style="133"/>
    <col min="2565" max="2565" width="13.33203125" style="133" bestFit="1" customWidth="1"/>
    <col min="2566" max="2566" width="14.33203125" style="133" customWidth="1"/>
    <col min="2567" max="2567" width="13.5546875" style="133" customWidth="1"/>
    <col min="2568" max="2816" width="11.5546875" style="133"/>
    <col min="2817" max="2817" width="16.6640625" style="133" customWidth="1"/>
    <col min="2818" max="2818" width="19.5546875" style="133" customWidth="1"/>
    <col min="2819" max="2820" width="11.5546875" style="133"/>
    <col min="2821" max="2821" width="13.33203125" style="133" bestFit="1" customWidth="1"/>
    <col min="2822" max="2822" width="14.33203125" style="133" customWidth="1"/>
    <col min="2823" max="2823" width="13.5546875" style="133" customWidth="1"/>
    <col min="2824" max="3072" width="11.5546875" style="133"/>
    <col min="3073" max="3073" width="16.6640625" style="133" customWidth="1"/>
    <col min="3074" max="3074" width="19.5546875" style="133" customWidth="1"/>
    <col min="3075" max="3076" width="11.5546875" style="133"/>
    <col min="3077" max="3077" width="13.33203125" style="133" bestFit="1" customWidth="1"/>
    <col min="3078" max="3078" width="14.33203125" style="133" customWidth="1"/>
    <col min="3079" max="3079" width="13.5546875" style="133" customWidth="1"/>
    <col min="3080" max="3328" width="11.5546875" style="133"/>
    <col min="3329" max="3329" width="16.6640625" style="133" customWidth="1"/>
    <col min="3330" max="3330" width="19.5546875" style="133" customWidth="1"/>
    <col min="3331" max="3332" width="11.5546875" style="133"/>
    <col min="3333" max="3333" width="13.33203125" style="133" bestFit="1" customWidth="1"/>
    <col min="3334" max="3334" width="14.33203125" style="133" customWidth="1"/>
    <col min="3335" max="3335" width="13.5546875" style="133" customWidth="1"/>
    <col min="3336" max="3584" width="11.5546875" style="133"/>
    <col min="3585" max="3585" width="16.6640625" style="133" customWidth="1"/>
    <col min="3586" max="3586" width="19.5546875" style="133" customWidth="1"/>
    <col min="3587" max="3588" width="11.5546875" style="133"/>
    <col min="3589" max="3589" width="13.33203125" style="133" bestFit="1" customWidth="1"/>
    <col min="3590" max="3590" width="14.33203125" style="133" customWidth="1"/>
    <col min="3591" max="3591" width="13.5546875" style="133" customWidth="1"/>
    <col min="3592" max="3840" width="11.5546875" style="133"/>
    <col min="3841" max="3841" width="16.6640625" style="133" customWidth="1"/>
    <col min="3842" max="3842" width="19.5546875" style="133" customWidth="1"/>
    <col min="3843" max="3844" width="11.5546875" style="133"/>
    <col min="3845" max="3845" width="13.33203125" style="133" bestFit="1" customWidth="1"/>
    <col min="3846" max="3846" width="14.33203125" style="133" customWidth="1"/>
    <col min="3847" max="3847" width="13.5546875" style="133" customWidth="1"/>
    <col min="3848" max="4096" width="11.5546875" style="133"/>
    <col min="4097" max="4097" width="16.6640625" style="133" customWidth="1"/>
    <col min="4098" max="4098" width="19.5546875" style="133" customWidth="1"/>
    <col min="4099" max="4100" width="11.5546875" style="133"/>
    <col min="4101" max="4101" width="13.33203125" style="133" bestFit="1" customWidth="1"/>
    <col min="4102" max="4102" width="14.33203125" style="133" customWidth="1"/>
    <col min="4103" max="4103" width="13.5546875" style="133" customWidth="1"/>
    <col min="4104" max="4352" width="11.5546875" style="133"/>
    <col min="4353" max="4353" width="16.6640625" style="133" customWidth="1"/>
    <col min="4354" max="4354" width="19.5546875" style="133" customWidth="1"/>
    <col min="4355" max="4356" width="11.5546875" style="133"/>
    <col min="4357" max="4357" width="13.33203125" style="133" bestFit="1" customWidth="1"/>
    <col min="4358" max="4358" width="14.33203125" style="133" customWidth="1"/>
    <col min="4359" max="4359" width="13.5546875" style="133" customWidth="1"/>
    <col min="4360" max="4608" width="11.5546875" style="133"/>
    <col min="4609" max="4609" width="16.6640625" style="133" customWidth="1"/>
    <col min="4610" max="4610" width="19.5546875" style="133" customWidth="1"/>
    <col min="4611" max="4612" width="11.5546875" style="133"/>
    <col min="4613" max="4613" width="13.33203125" style="133" bestFit="1" customWidth="1"/>
    <col min="4614" max="4614" width="14.33203125" style="133" customWidth="1"/>
    <col min="4615" max="4615" width="13.5546875" style="133" customWidth="1"/>
    <col min="4616" max="4864" width="11.5546875" style="133"/>
    <col min="4865" max="4865" width="16.6640625" style="133" customWidth="1"/>
    <col min="4866" max="4866" width="19.5546875" style="133" customWidth="1"/>
    <col min="4867" max="4868" width="11.5546875" style="133"/>
    <col min="4869" max="4869" width="13.33203125" style="133" bestFit="1" customWidth="1"/>
    <col min="4870" max="4870" width="14.33203125" style="133" customWidth="1"/>
    <col min="4871" max="4871" width="13.5546875" style="133" customWidth="1"/>
    <col min="4872" max="5120" width="11.5546875" style="133"/>
    <col min="5121" max="5121" width="16.6640625" style="133" customWidth="1"/>
    <col min="5122" max="5122" width="19.5546875" style="133" customWidth="1"/>
    <col min="5123" max="5124" width="11.5546875" style="133"/>
    <col min="5125" max="5125" width="13.33203125" style="133" bestFit="1" customWidth="1"/>
    <col min="5126" max="5126" width="14.33203125" style="133" customWidth="1"/>
    <col min="5127" max="5127" width="13.5546875" style="133" customWidth="1"/>
    <col min="5128" max="5376" width="11.5546875" style="133"/>
    <col min="5377" max="5377" width="16.6640625" style="133" customWidth="1"/>
    <col min="5378" max="5378" width="19.5546875" style="133" customWidth="1"/>
    <col min="5379" max="5380" width="11.5546875" style="133"/>
    <col min="5381" max="5381" width="13.33203125" style="133" bestFit="1" customWidth="1"/>
    <col min="5382" max="5382" width="14.33203125" style="133" customWidth="1"/>
    <col min="5383" max="5383" width="13.5546875" style="133" customWidth="1"/>
    <col min="5384" max="5632" width="11.5546875" style="133"/>
    <col min="5633" max="5633" width="16.6640625" style="133" customWidth="1"/>
    <col min="5634" max="5634" width="19.5546875" style="133" customWidth="1"/>
    <col min="5635" max="5636" width="11.5546875" style="133"/>
    <col min="5637" max="5637" width="13.33203125" style="133" bestFit="1" customWidth="1"/>
    <col min="5638" max="5638" width="14.33203125" style="133" customWidth="1"/>
    <col min="5639" max="5639" width="13.5546875" style="133" customWidth="1"/>
    <col min="5640" max="5888" width="11.5546875" style="133"/>
    <col min="5889" max="5889" width="16.6640625" style="133" customWidth="1"/>
    <col min="5890" max="5890" width="19.5546875" style="133" customWidth="1"/>
    <col min="5891" max="5892" width="11.5546875" style="133"/>
    <col min="5893" max="5893" width="13.33203125" style="133" bestFit="1" customWidth="1"/>
    <col min="5894" max="5894" width="14.33203125" style="133" customWidth="1"/>
    <col min="5895" max="5895" width="13.5546875" style="133" customWidth="1"/>
    <col min="5896" max="6144" width="11.5546875" style="133"/>
    <col min="6145" max="6145" width="16.6640625" style="133" customWidth="1"/>
    <col min="6146" max="6146" width="19.5546875" style="133" customWidth="1"/>
    <col min="6147" max="6148" width="11.5546875" style="133"/>
    <col min="6149" max="6149" width="13.33203125" style="133" bestFit="1" customWidth="1"/>
    <col min="6150" max="6150" width="14.33203125" style="133" customWidth="1"/>
    <col min="6151" max="6151" width="13.5546875" style="133" customWidth="1"/>
    <col min="6152" max="6400" width="11.5546875" style="133"/>
    <col min="6401" max="6401" width="16.6640625" style="133" customWidth="1"/>
    <col min="6402" max="6402" width="19.5546875" style="133" customWidth="1"/>
    <col min="6403" max="6404" width="11.5546875" style="133"/>
    <col min="6405" max="6405" width="13.33203125" style="133" bestFit="1" customWidth="1"/>
    <col min="6406" max="6406" width="14.33203125" style="133" customWidth="1"/>
    <col min="6407" max="6407" width="13.5546875" style="133" customWidth="1"/>
    <col min="6408" max="6656" width="11.5546875" style="133"/>
    <col min="6657" max="6657" width="16.6640625" style="133" customWidth="1"/>
    <col min="6658" max="6658" width="19.5546875" style="133" customWidth="1"/>
    <col min="6659" max="6660" width="11.5546875" style="133"/>
    <col min="6661" max="6661" width="13.33203125" style="133" bestFit="1" customWidth="1"/>
    <col min="6662" max="6662" width="14.33203125" style="133" customWidth="1"/>
    <col min="6663" max="6663" width="13.5546875" style="133" customWidth="1"/>
    <col min="6664" max="6912" width="11.5546875" style="133"/>
    <col min="6913" max="6913" width="16.6640625" style="133" customWidth="1"/>
    <col min="6914" max="6914" width="19.5546875" style="133" customWidth="1"/>
    <col min="6915" max="6916" width="11.5546875" style="133"/>
    <col min="6917" max="6917" width="13.33203125" style="133" bestFit="1" customWidth="1"/>
    <col min="6918" max="6918" width="14.33203125" style="133" customWidth="1"/>
    <col min="6919" max="6919" width="13.5546875" style="133" customWidth="1"/>
    <col min="6920" max="7168" width="11.5546875" style="133"/>
    <col min="7169" max="7169" width="16.6640625" style="133" customWidth="1"/>
    <col min="7170" max="7170" width="19.5546875" style="133" customWidth="1"/>
    <col min="7171" max="7172" width="11.5546875" style="133"/>
    <col min="7173" max="7173" width="13.33203125" style="133" bestFit="1" customWidth="1"/>
    <col min="7174" max="7174" width="14.33203125" style="133" customWidth="1"/>
    <col min="7175" max="7175" width="13.5546875" style="133" customWidth="1"/>
    <col min="7176" max="7424" width="11.5546875" style="133"/>
    <col min="7425" max="7425" width="16.6640625" style="133" customWidth="1"/>
    <col min="7426" max="7426" width="19.5546875" style="133" customWidth="1"/>
    <col min="7427" max="7428" width="11.5546875" style="133"/>
    <col min="7429" max="7429" width="13.33203125" style="133" bestFit="1" customWidth="1"/>
    <col min="7430" max="7430" width="14.33203125" style="133" customWidth="1"/>
    <col min="7431" max="7431" width="13.5546875" style="133" customWidth="1"/>
    <col min="7432" max="7680" width="11.5546875" style="133"/>
    <col min="7681" max="7681" width="16.6640625" style="133" customWidth="1"/>
    <col min="7682" max="7682" width="19.5546875" style="133" customWidth="1"/>
    <col min="7683" max="7684" width="11.5546875" style="133"/>
    <col min="7685" max="7685" width="13.33203125" style="133" bestFit="1" customWidth="1"/>
    <col min="7686" max="7686" width="14.33203125" style="133" customWidth="1"/>
    <col min="7687" max="7687" width="13.5546875" style="133" customWidth="1"/>
    <col min="7688" max="7936" width="11.5546875" style="133"/>
    <col min="7937" max="7937" width="16.6640625" style="133" customWidth="1"/>
    <col min="7938" max="7938" width="19.5546875" style="133" customWidth="1"/>
    <col min="7939" max="7940" width="11.5546875" style="133"/>
    <col min="7941" max="7941" width="13.33203125" style="133" bestFit="1" customWidth="1"/>
    <col min="7942" max="7942" width="14.33203125" style="133" customWidth="1"/>
    <col min="7943" max="7943" width="13.5546875" style="133" customWidth="1"/>
    <col min="7944" max="8192" width="11.5546875" style="133"/>
    <col min="8193" max="8193" width="16.6640625" style="133" customWidth="1"/>
    <col min="8194" max="8194" width="19.5546875" style="133" customWidth="1"/>
    <col min="8195" max="8196" width="11.5546875" style="133"/>
    <col min="8197" max="8197" width="13.33203125" style="133" bestFit="1" customWidth="1"/>
    <col min="8198" max="8198" width="14.33203125" style="133" customWidth="1"/>
    <col min="8199" max="8199" width="13.5546875" style="133" customWidth="1"/>
    <col min="8200" max="8448" width="11.5546875" style="133"/>
    <col min="8449" max="8449" width="16.6640625" style="133" customWidth="1"/>
    <col min="8450" max="8450" width="19.5546875" style="133" customWidth="1"/>
    <col min="8451" max="8452" width="11.5546875" style="133"/>
    <col min="8453" max="8453" width="13.33203125" style="133" bestFit="1" customWidth="1"/>
    <col min="8454" max="8454" width="14.33203125" style="133" customWidth="1"/>
    <col min="8455" max="8455" width="13.5546875" style="133" customWidth="1"/>
    <col min="8456" max="8704" width="11.5546875" style="133"/>
    <col min="8705" max="8705" width="16.6640625" style="133" customWidth="1"/>
    <col min="8706" max="8706" width="19.5546875" style="133" customWidth="1"/>
    <col min="8707" max="8708" width="11.5546875" style="133"/>
    <col min="8709" max="8709" width="13.33203125" style="133" bestFit="1" customWidth="1"/>
    <col min="8710" max="8710" width="14.33203125" style="133" customWidth="1"/>
    <col min="8711" max="8711" width="13.5546875" style="133" customWidth="1"/>
    <col min="8712" max="8960" width="11.5546875" style="133"/>
    <col min="8961" max="8961" width="16.6640625" style="133" customWidth="1"/>
    <col min="8962" max="8962" width="19.5546875" style="133" customWidth="1"/>
    <col min="8963" max="8964" width="11.5546875" style="133"/>
    <col min="8965" max="8965" width="13.33203125" style="133" bestFit="1" customWidth="1"/>
    <col min="8966" max="8966" width="14.33203125" style="133" customWidth="1"/>
    <col min="8967" max="8967" width="13.5546875" style="133" customWidth="1"/>
    <col min="8968" max="9216" width="11.5546875" style="133"/>
    <col min="9217" max="9217" width="16.6640625" style="133" customWidth="1"/>
    <col min="9218" max="9218" width="19.5546875" style="133" customWidth="1"/>
    <col min="9219" max="9220" width="11.5546875" style="133"/>
    <col min="9221" max="9221" width="13.33203125" style="133" bestFit="1" customWidth="1"/>
    <col min="9222" max="9222" width="14.33203125" style="133" customWidth="1"/>
    <col min="9223" max="9223" width="13.5546875" style="133" customWidth="1"/>
    <col min="9224" max="9472" width="11.5546875" style="133"/>
    <col min="9473" max="9473" width="16.6640625" style="133" customWidth="1"/>
    <col min="9474" max="9474" width="19.5546875" style="133" customWidth="1"/>
    <col min="9475" max="9476" width="11.5546875" style="133"/>
    <col min="9477" max="9477" width="13.33203125" style="133" bestFit="1" customWidth="1"/>
    <col min="9478" max="9478" width="14.33203125" style="133" customWidth="1"/>
    <col min="9479" max="9479" width="13.5546875" style="133" customWidth="1"/>
    <col min="9480" max="9728" width="11.5546875" style="133"/>
    <col min="9729" max="9729" width="16.6640625" style="133" customWidth="1"/>
    <col min="9730" max="9730" width="19.5546875" style="133" customWidth="1"/>
    <col min="9731" max="9732" width="11.5546875" style="133"/>
    <col min="9733" max="9733" width="13.33203125" style="133" bestFit="1" customWidth="1"/>
    <col min="9734" max="9734" width="14.33203125" style="133" customWidth="1"/>
    <col min="9735" max="9735" width="13.5546875" style="133" customWidth="1"/>
    <col min="9736" max="9984" width="11.5546875" style="133"/>
    <col min="9985" max="9985" width="16.6640625" style="133" customWidth="1"/>
    <col min="9986" max="9986" width="19.5546875" style="133" customWidth="1"/>
    <col min="9987" max="9988" width="11.5546875" style="133"/>
    <col min="9989" max="9989" width="13.33203125" style="133" bestFit="1" customWidth="1"/>
    <col min="9990" max="9990" width="14.33203125" style="133" customWidth="1"/>
    <col min="9991" max="9991" width="13.5546875" style="133" customWidth="1"/>
    <col min="9992" max="10240" width="11.5546875" style="133"/>
    <col min="10241" max="10241" width="16.6640625" style="133" customWidth="1"/>
    <col min="10242" max="10242" width="19.5546875" style="133" customWidth="1"/>
    <col min="10243" max="10244" width="11.5546875" style="133"/>
    <col min="10245" max="10245" width="13.33203125" style="133" bestFit="1" customWidth="1"/>
    <col min="10246" max="10246" width="14.33203125" style="133" customWidth="1"/>
    <col min="10247" max="10247" width="13.5546875" style="133" customWidth="1"/>
    <col min="10248" max="10496" width="11.5546875" style="133"/>
    <col min="10497" max="10497" width="16.6640625" style="133" customWidth="1"/>
    <col min="10498" max="10498" width="19.5546875" style="133" customWidth="1"/>
    <col min="10499" max="10500" width="11.5546875" style="133"/>
    <col min="10501" max="10501" width="13.33203125" style="133" bestFit="1" customWidth="1"/>
    <col min="10502" max="10502" width="14.33203125" style="133" customWidth="1"/>
    <col min="10503" max="10503" width="13.5546875" style="133" customWidth="1"/>
    <col min="10504" max="10752" width="11.5546875" style="133"/>
    <col min="10753" max="10753" width="16.6640625" style="133" customWidth="1"/>
    <col min="10754" max="10754" width="19.5546875" style="133" customWidth="1"/>
    <col min="10755" max="10756" width="11.5546875" style="133"/>
    <col min="10757" max="10757" width="13.33203125" style="133" bestFit="1" customWidth="1"/>
    <col min="10758" max="10758" width="14.33203125" style="133" customWidth="1"/>
    <col min="10759" max="10759" width="13.5546875" style="133" customWidth="1"/>
    <col min="10760" max="11008" width="11.5546875" style="133"/>
    <col min="11009" max="11009" width="16.6640625" style="133" customWidth="1"/>
    <col min="11010" max="11010" width="19.5546875" style="133" customWidth="1"/>
    <col min="11011" max="11012" width="11.5546875" style="133"/>
    <col min="11013" max="11013" width="13.33203125" style="133" bestFit="1" customWidth="1"/>
    <col min="11014" max="11014" width="14.33203125" style="133" customWidth="1"/>
    <col min="11015" max="11015" width="13.5546875" style="133" customWidth="1"/>
    <col min="11016" max="11264" width="11.5546875" style="133"/>
    <col min="11265" max="11265" width="16.6640625" style="133" customWidth="1"/>
    <col min="11266" max="11266" width="19.5546875" style="133" customWidth="1"/>
    <col min="11267" max="11268" width="11.5546875" style="133"/>
    <col min="11269" max="11269" width="13.33203125" style="133" bestFit="1" customWidth="1"/>
    <col min="11270" max="11270" width="14.33203125" style="133" customWidth="1"/>
    <col min="11271" max="11271" width="13.5546875" style="133" customWidth="1"/>
    <col min="11272" max="11520" width="11.5546875" style="133"/>
    <col min="11521" max="11521" width="16.6640625" style="133" customWidth="1"/>
    <col min="11522" max="11522" width="19.5546875" style="133" customWidth="1"/>
    <col min="11523" max="11524" width="11.5546875" style="133"/>
    <col min="11525" max="11525" width="13.33203125" style="133" bestFit="1" customWidth="1"/>
    <col min="11526" max="11526" width="14.33203125" style="133" customWidth="1"/>
    <col min="11527" max="11527" width="13.5546875" style="133" customWidth="1"/>
    <col min="11528" max="11776" width="11.5546875" style="133"/>
    <col min="11777" max="11777" width="16.6640625" style="133" customWidth="1"/>
    <col min="11778" max="11778" width="19.5546875" style="133" customWidth="1"/>
    <col min="11779" max="11780" width="11.5546875" style="133"/>
    <col min="11781" max="11781" width="13.33203125" style="133" bestFit="1" customWidth="1"/>
    <col min="11782" max="11782" width="14.33203125" style="133" customWidth="1"/>
    <col min="11783" max="11783" width="13.5546875" style="133" customWidth="1"/>
    <col min="11784" max="12032" width="11.5546875" style="133"/>
    <col min="12033" max="12033" width="16.6640625" style="133" customWidth="1"/>
    <col min="12034" max="12034" width="19.5546875" style="133" customWidth="1"/>
    <col min="12035" max="12036" width="11.5546875" style="133"/>
    <col min="12037" max="12037" width="13.33203125" style="133" bestFit="1" customWidth="1"/>
    <col min="12038" max="12038" width="14.33203125" style="133" customWidth="1"/>
    <col min="12039" max="12039" width="13.5546875" style="133" customWidth="1"/>
    <col min="12040" max="12288" width="11.5546875" style="133"/>
    <col min="12289" max="12289" width="16.6640625" style="133" customWidth="1"/>
    <col min="12290" max="12290" width="19.5546875" style="133" customWidth="1"/>
    <col min="12291" max="12292" width="11.5546875" style="133"/>
    <col min="12293" max="12293" width="13.33203125" style="133" bestFit="1" customWidth="1"/>
    <col min="12294" max="12294" width="14.33203125" style="133" customWidth="1"/>
    <col min="12295" max="12295" width="13.5546875" style="133" customWidth="1"/>
    <col min="12296" max="12544" width="11.5546875" style="133"/>
    <col min="12545" max="12545" width="16.6640625" style="133" customWidth="1"/>
    <col min="12546" max="12546" width="19.5546875" style="133" customWidth="1"/>
    <col min="12547" max="12548" width="11.5546875" style="133"/>
    <col min="12549" max="12549" width="13.33203125" style="133" bestFit="1" customWidth="1"/>
    <col min="12550" max="12550" width="14.33203125" style="133" customWidth="1"/>
    <col min="12551" max="12551" width="13.5546875" style="133" customWidth="1"/>
    <col min="12552" max="12800" width="11.5546875" style="133"/>
    <col min="12801" max="12801" width="16.6640625" style="133" customWidth="1"/>
    <col min="12802" max="12802" width="19.5546875" style="133" customWidth="1"/>
    <col min="12803" max="12804" width="11.5546875" style="133"/>
    <col min="12805" max="12805" width="13.33203125" style="133" bestFit="1" customWidth="1"/>
    <col min="12806" max="12806" width="14.33203125" style="133" customWidth="1"/>
    <col min="12807" max="12807" width="13.5546875" style="133" customWidth="1"/>
    <col min="12808" max="13056" width="11.5546875" style="133"/>
    <col min="13057" max="13057" width="16.6640625" style="133" customWidth="1"/>
    <col min="13058" max="13058" width="19.5546875" style="133" customWidth="1"/>
    <col min="13059" max="13060" width="11.5546875" style="133"/>
    <col min="13061" max="13061" width="13.33203125" style="133" bestFit="1" customWidth="1"/>
    <col min="13062" max="13062" width="14.33203125" style="133" customWidth="1"/>
    <col min="13063" max="13063" width="13.5546875" style="133" customWidth="1"/>
    <col min="13064" max="13312" width="11.5546875" style="133"/>
    <col min="13313" max="13313" width="16.6640625" style="133" customWidth="1"/>
    <col min="13314" max="13314" width="19.5546875" style="133" customWidth="1"/>
    <col min="13315" max="13316" width="11.5546875" style="133"/>
    <col min="13317" max="13317" width="13.33203125" style="133" bestFit="1" customWidth="1"/>
    <col min="13318" max="13318" width="14.33203125" style="133" customWidth="1"/>
    <col min="13319" max="13319" width="13.5546875" style="133" customWidth="1"/>
    <col min="13320" max="13568" width="11.5546875" style="133"/>
    <col min="13569" max="13569" width="16.6640625" style="133" customWidth="1"/>
    <col min="13570" max="13570" width="19.5546875" style="133" customWidth="1"/>
    <col min="13571" max="13572" width="11.5546875" style="133"/>
    <col min="13573" max="13573" width="13.33203125" style="133" bestFit="1" customWidth="1"/>
    <col min="13574" max="13574" width="14.33203125" style="133" customWidth="1"/>
    <col min="13575" max="13575" width="13.5546875" style="133" customWidth="1"/>
    <col min="13576" max="13824" width="11.5546875" style="133"/>
    <col min="13825" max="13825" width="16.6640625" style="133" customWidth="1"/>
    <col min="13826" max="13826" width="19.5546875" style="133" customWidth="1"/>
    <col min="13827" max="13828" width="11.5546875" style="133"/>
    <col min="13829" max="13829" width="13.33203125" style="133" bestFit="1" customWidth="1"/>
    <col min="13830" max="13830" width="14.33203125" style="133" customWidth="1"/>
    <col min="13831" max="13831" width="13.5546875" style="133" customWidth="1"/>
    <col min="13832" max="14080" width="11.5546875" style="133"/>
    <col min="14081" max="14081" width="16.6640625" style="133" customWidth="1"/>
    <col min="14082" max="14082" width="19.5546875" style="133" customWidth="1"/>
    <col min="14083" max="14084" width="11.5546875" style="133"/>
    <col min="14085" max="14085" width="13.33203125" style="133" bestFit="1" customWidth="1"/>
    <col min="14086" max="14086" width="14.33203125" style="133" customWidth="1"/>
    <col min="14087" max="14087" width="13.5546875" style="133" customWidth="1"/>
    <col min="14088" max="14336" width="11.5546875" style="133"/>
    <col min="14337" max="14337" width="16.6640625" style="133" customWidth="1"/>
    <col min="14338" max="14338" width="19.5546875" style="133" customWidth="1"/>
    <col min="14339" max="14340" width="11.5546875" style="133"/>
    <col min="14341" max="14341" width="13.33203125" style="133" bestFit="1" customWidth="1"/>
    <col min="14342" max="14342" width="14.33203125" style="133" customWidth="1"/>
    <col min="14343" max="14343" width="13.5546875" style="133" customWidth="1"/>
    <col min="14344" max="14592" width="11.5546875" style="133"/>
    <col min="14593" max="14593" width="16.6640625" style="133" customWidth="1"/>
    <col min="14594" max="14594" width="19.5546875" style="133" customWidth="1"/>
    <col min="14595" max="14596" width="11.5546875" style="133"/>
    <col min="14597" max="14597" width="13.33203125" style="133" bestFit="1" customWidth="1"/>
    <col min="14598" max="14598" width="14.33203125" style="133" customWidth="1"/>
    <col min="14599" max="14599" width="13.5546875" style="133" customWidth="1"/>
    <col min="14600" max="14848" width="11.5546875" style="133"/>
    <col min="14849" max="14849" width="16.6640625" style="133" customWidth="1"/>
    <col min="14850" max="14850" width="19.5546875" style="133" customWidth="1"/>
    <col min="14851" max="14852" width="11.5546875" style="133"/>
    <col min="14853" max="14853" width="13.33203125" style="133" bestFit="1" customWidth="1"/>
    <col min="14854" max="14854" width="14.33203125" style="133" customWidth="1"/>
    <col min="14855" max="14855" width="13.5546875" style="133" customWidth="1"/>
    <col min="14856" max="15104" width="11.5546875" style="133"/>
    <col min="15105" max="15105" width="16.6640625" style="133" customWidth="1"/>
    <col min="15106" max="15106" width="19.5546875" style="133" customWidth="1"/>
    <col min="15107" max="15108" width="11.5546875" style="133"/>
    <col min="15109" max="15109" width="13.33203125" style="133" bestFit="1" customWidth="1"/>
    <col min="15110" max="15110" width="14.33203125" style="133" customWidth="1"/>
    <col min="15111" max="15111" width="13.5546875" style="133" customWidth="1"/>
    <col min="15112" max="15360" width="11.5546875" style="133"/>
    <col min="15361" max="15361" width="16.6640625" style="133" customWidth="1"/>
    <col min="15362" max="15362" width="19.5546875" style="133" customWidth="1"/>
    <col min="15363" max="15364" width="11.5546875" style="133"/>
    <col min="15365" max="15365" width="13.33203125" style="133" bestFit="1" customWidth="1"/>
    <col min="15366" max="15366" width="14.33203125" style="133" customWidth="1"/>
    <col min="15367" max="15367" width="13.5546875" style="133" customWidth="1"/>
    <col min="15368" max="15616" width="11.5546875" style="133"/>
    <col min="15617" max="15617" width="16.6640625" style="133" customWidth="1"/>
    <col min="15618" max="15618" width="19.5546875" style="133" customWidth="1"/>
    <col min="15619" max="15620" width="11.5546875" style="133"/>
    <col min="15621" max="15621" width="13.33203125" style="133" bestFit="1" customWidth="1"/>
    <col min="15622" max="15622" width="14.33203125" style="133" customWidth="1"/>
    <col min="15623" max="15623" width="13.5546875" style="133" customWidth="1"/>
    <col min="15624" max="15872" width="11.5546875" style="133"/>
    <col min="15873" max="15873" width="16.6640625" style="133" customWidth="1"/>
    <col min="15874" max="15874" width="19.5546875" style="133" customWidth="1"/>
    <col min="15875" max="15876" width="11.5546875" style="133"/>
    <col min="15877" max="15877" width="13.33203125" style="133" bestFit="1" customWidth="1"/>
    <col min="15878" max="15878" width="14.33203125" style="133" customWidth="1"/>
    <col min="15879" max="15879" width="13.5546875" style="133" customWidth="1"/>
    <col min="15880" max="16128" width="11.5546875" style="133"/>
    <col min="16129" max="16129" width="16.6640625" style="133" customWidth="1"/>
    <col min="16130" max="16130" width="19.5546875" style="133" customWidth="1"/>
    <col min="16131" max="16132" width="11.5546875" style="133"/>
    <col min="16133" max="16133" width="13.33203125" style="133" bestFit="1" customWidth="1"/>
    <col min="16134" max="16134" width="14.33203125" style="133" customWidth="1"/>
    <col min="16135" max="16135" width="13.5546875" style="133" customWidth="1"/>
    <col min="16136" max="16384" width="11.5546875" style="133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35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35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35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135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35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35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35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35" customFormat="1" ht="13.8">
      <c r="A9" s="302"/>
      <c r="B9" s="302"/>
      <c r="C9" s="302"/>
      <c r="D9" s="302"/>
      <c r="E9" s="303"/>
      <c r="F9" s="304" t="s">
        <v>90</v>
      </c>
      <c r="G9" s="304">
        <f>'Presupuesto '!A15</f>
        <v>12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'!C15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'!B15</f>
        <v xml:space="preserve">Tablero de Transferencia Automatica TTA para 550 KVA 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93.21</v>
      </c>
      <c r="H17" s="433">
        <f>+G17/G$46</f>
        <v>6.2776300582706307E-3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0.62776300582706313</v>
      </c>
    </row>
    <row r="18" spans="1:12" s="137" customFormat="1" ht="15.6">
      <c r="A18" s="200"/>
      <c r="B18" s="201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93.21</v>
      </c>
      <c r="H19" s="437">
        <f>SUM(H17:H17)</f>
        <v>6.2776300582706307E-3</v>
      </c>
      <c r="I19" s="438"/>
      <c r="J19" s="439"/>
      <c r="K19" s="440"/>
      <c r="L19" s="447">
        <f>SUM(L17:L17)</f>
        <v>0.62776300582706313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6</v>
      </c>
      <c r="D23" s="145">
        <f>'BASE DE DATOS'!G14</f>
        <v>3.62</v>
      </c>
      <c r="E23" s="146">
        <f>IF(D23&gt;0,ROUND(D23*C23,2),"")</f>
        <v>21.72</v>
      </c>
      <c r="F23" s="147">
        <v>60</v>
      </c>
      <c r="G23" s="42">
        <f>E23*F23</f>
        <v>1303.1999999999998</v>
      </c>
      <c r="H23" s="433">
        <f>+G23/G$46</f>
        <v>8.7769633000088901E-2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8.7769633000088909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2</v>
      </c>
      <c r="D24" s="145">
        <f>'BASE DE DATOS'!G17</f>
        <v>3.66</v>
      </c>
      <c r="E24" s="146">
        <f>IF(D24&gt;0,ROUND(D24*C24,2),"")</f>
        <v>7.32</v>
      </c>
      <c r="F24" s="147">
        <f>F23</f>
        <v>60</v>
      </c>
      <c r="G24" s="42">
        <f>E24*F24</f>
        <v>439.20000000000005</v>
      </c>
      <c r="H24" s="433">
        <f>+G24/G$46</f>
        <v>2.957982106632831E-2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2.9579821066328309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30</v>
      </c>
      <c r="G25" s="42">
        <f>E25*F25</f>
        <v>121.79999999999998</v>
      </c>
      <c r="H25" s="433">
        <f>+G25/G$46</f>
        <v>8.2031470989954169E-3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0.82031470989954169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1864.1999999999998</v>
      </c>
      <c r="H26" s="437">
        <f>SUM(H23:H25)</f>
        <v>0.12555260116541261</v>
      </c>
      <c r="I26" s="429"/>
      <c r="J26" s="430"/>
      <c r="K26" s="431"/>
      <c r="L26" s="447">
        <f>SUM(L23:L25)</f>
        <v>12.555260116541263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16" t="s">
        <v>178</v>
      </c>
      <c r="B30" s="617"/>
      <c r="C30" s="618"/>
      <c r="D30" s="49" t="s">
        <v>39</v>
      </c>
      <c r="E30" s="50">
        <v>1</v>
      </c>
      <c r="F30" s="50">
        <v>12890.55</v>
      </c>
      <c r="G30" s="42">
        <f>E30*F30</f>
        <v>12890.55</v>
      </c>
      <c r="H30" s="433">
        <f>+G30/G$46</f>
        <v>0.8681697687763168</v>
      </c>
      <c r="I30" s="434">
        <v>462130000</v>
      </c>
      <c r="J30" s="435" t="s">
        <v>324</v>
      </c>
      <c r="K30" s="431">
        <v>40</v>
      </c>
      <c r="L30" s="436">
        <f>+H30*K30</f>
        <v>34.726790751052675</v>
      </c>
    </row>
    <row r="31" spans="1:12" s="136" customFormat="1" ht="15.6">
      <c r="A31" s="274"/>
      <c r="B31" s="275"/>
      <c r="C31" s="276"/>
      <c r="D31" s="49"/>
      <c r="E31" s="50"/>
      <c r="F31" s="50"/>
      <c r="G31" s="42"/>
      <c r="H31" s="433"/>
      <c r="I31" s="434"/>
      <c r="J31" s="435"/>
      <c r="K31" s="431"/>
      <c r="L31" s="436"/>
    </row>
    <row r="32" spans="1:12" s="136" customFormat="1" ht="15.6">
      <c r="A32" s="274"/>
      <c r="B32" s="275"/>
      <c r="C32" s="276"/>
      <c r="D32" s="49"/>
      <c r="E32" s="50"/>
      <c r="F32" s="50"/>
      <c r="G32" s="42"/>
      <c r="H32" s="433"/>
      <c r="I32" s="434"/>
      <c r="J32" s="435"/>
      <c r="K32" s="431"/>
      <c r="L32" s="436"/>
    </row>
    <row r="33" spans="1:12" s="136" customFormat="1" ht="15.6">
      <c r="A33" s="274"/>
      <c r="B33" s="275"/>
      <c r="C33" s="276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2" s="136" customFormat="1" ht="15.6">
      <c r="A34" s="274"/>
      <c r="B34" s="275"/>
      <c r="C34" s="276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2" s="136" customFormat="1" ht="15.6">
      <c r="A35" s="274"/>
      <c r="B35" s="275"/>
      <c r="C35" s="276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2" s="136" customFormat="1" ht="15.6">
      <c r="A36" s="274"/>
      <c r="B36" s="275"/>
      <c r="C36" s="276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2" s="136" customFormat="1" ht="15.6">
      <c r="A37" s="274"/>
      <c r="B37" s="275"/>
      <c r="C37" s="276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2" s="136" customFormat="1" ht="15.6">
      <c r="A38" s="274"/>
      <c r="B38" s="275"/>
      <c r="C38" s="276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2" s="136" customFormat="1" ht="15.6">
      <c r="A39" s="274"/>
      <c r="B39" s="275"/>
      <c r="C39" s="276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+G30</f>
        <v>12890.55</v>
      </c>
      <c r="H40" s="437">
        <f>+H30</f>
        <v>0.8681697687763168</v>
      </c>
      <c r="I40" s="429"/>
      <c r="J40" s="430"/>
      <c r="K40" s="431"/>
      <c r="L40" s="447">
        <f>+L30</f>
        <v>34.726790751052675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30"/>
      <c r="E45" s="130"/>
      <c r="F45" s="131"/>
      <c r="G45" s="129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29">
        <f>+G45+G40+G26+G19</f>
        <v>14847.96</v>
      </c>
      <c r="H46" s="449">
        <f>+H45+H40+H26+H19</f>
        <v>1</v>
      </c>
      <c r="I46" s="450"/>
      <c r="J46" s="451"/>
      <c r="K46" s="450"/>
      <c r="L46" s="563">
        <f>+L45+L40+L26+L19</f>
        <v>47.909813873421001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3415.0308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18262.9908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18262.990000000002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/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34">
    <mergeCell ref="A24:B24"/>
    <mergeCell ref="A1:G1"/>
    <mergeCell ref="H2:L13"/>
    <mergeCell ref="A15:B15"/>
    <mergeCell ref="A16:B16"/>
    <mergeCell ref="A17:B17"/>
    <mergeCell ref="A19:B19"/>
    <mergeCell ref="A21:B21"/>
    <mergeCell ref="A22:B22"/>
    <mergeCell ref="A23:B23"/>
    <mergeCell ref="A2:G2"/>
    <mergeCell ref="A4:G4"/>
    <mergeCell ref="A12:D12"/>
    <mergeCell ref="A50:B50"/>
    <mergeCell ref="A51:B51"/>
    <mergeCell ref="A52:B52"/>
    <mergeCell ref="D47:E47"/>
    <mergeCell ref="A25:B25"/>
    <mergeCell ref="A26:B26"/>
    <mergeCell ref="A28:C28"/>
    <mergeCell ref="A29:C29"/>
    <mergeCell ref="A30:C30"/>
    <mergeCell ref="A40:B40"/>
    <mergeCell ref="A42:C42"/>
    <mergeCell ref="A43:C43"/>
    <mergeCell ref="A44:C44"/>
    <mergeCell ref="A45:B45"/>
    <mergeCell ref="D46:F46"/>
    <mergeCell ref="D59:F59"/>
    <mergeCell ref="D48:F48"/>
    <mergeCell ref="D49:F49"/>
    <mergeCell ref="D50:F50"/>
    <mergeCell ref="D57:F57"/>
    <mergeCell ref="D58:F5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22" zoomScaleNormal="100" zoomScaleSheetLayoutView="100" workbookViewId="0">
      <selection activeCell="L46" sqref="L46"/>
    </sheetView>
  </sheetViews>
  <sheetFormatPr baseColWidth="10" defaultRowHeight="13.2"/>
  <cols>
    <col min="1" max="1" width="21.3320312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246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'!A16</f>
        <v>13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'!C16</f>
        <v>m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'!B16</f>
        <v>Bandeja portacable de 50x10cm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0.32325000000000004</v>
      </c>
      <c r="H17" s="433">
        <f>+G17/G$46</f>
        <v>1.1139541495438216E-2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1.1139541495438217</v>
      </c>
    </row>
    <row r="18" spans="1:12" s="137" customFormat="1" ht="15.6">
      <c r="A18" s="243"/>
      <c r="B18" s="244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0.32325000000000004</v>
      </c>
      <c r="H19" s="437">
        <f>SUM(H17:H17)</f>
        <v>1.1139541495438216E-2</v>
      </c>
      <c r="I19" s="438"/>
      <c r="J19" s="439"/>
      <c r="K19" s="440"/>
      <c r="L19" s="447">
        <f>SUM(L17:L17)</f>
        <v>1.1139541495438217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2</v>
      </c>
      <c r="D23" s="145">
        <f>'BASE DE DATOS'!G14</f>
        <v>3.62</v>
      </c>
      <c r="E23" s="146">
        <f>IF(D23&gt;0,ROUND(D23*C23,2),"")</f>
        <v>7.24</v>
      </c>
      <c r="F23" s="147">
        <v>0.5</v>
      </c>
      <c r="G23" s="42">
        <f>E23*F23</f>
        <v>3.62</v>
      </c>
      <c r="H23" s="433">
        <f>+G23/G$46</f>
        <v>0.12474908032014335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12.474908032014335</v>
      </c>
    </row>
    <row r="24" spans="1:12" s="136" customFormat="1" ht="12.75" customHeight="1">
      <c r="A24" s="660" t="str">
        <f>'BASE DE DATOS'!F17</f>
        <v xml:space="preserve">Electricista (Est. Ocp.D2) </v>
      </c>
      <c r="B24" s="661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0.5</v>
      </c>
      <c r="G24" s="42">
        <f>E24*F24</f>
        <v>1.83</v>
      </c>
      <c r="H24" s="433">
        <f>+G24/G$46</f>
        <v>6.3063761598304513E-2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6.3063761598304513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0.25</v>
      </c>
      <c r="G25" s="42">
        <f>E25*F25</f>
        <v>1.0149999999999999</v>
      </c>
      <c r="H25" s="433">
        <f>+G25/G$46</f>
        <v>3.4977987990316435E-2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3.4977987990316435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6.4649999999999999</v>
      </c>
      <c r="H26" s="437">
        <f>SUM(H23:H25)</f>
        <v>0.22279082990876431</v>
      </c>
      <c r="I26" s="429"/>
      <c r="J26" s="430"/>
      <c r="K26" s="431"/>
      <c r="L26" s="447">
        <f>SUM(L23:L25)</f>
        <v>22.279082990876429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16" t="s">
        <v>395</v>
      </c>
      <c r="B30" s="617"/>
      <c r="C30" s="618"/>
      <c r="D30" s="49" t="s">
        <v>52</v>
      </c>
      <c r="E30" s="50">
        <v>1</v>
      </c>
      <c r="F30" s="50">
        <v>22.23</v>
      </c>
      <c r="G30" s="42">
        <f>E30*F30</f>
        <v>22.23</v>
      </c>
      <c r="H30" s="433">
        <f>+G30/G$46</f>
        <v>0.76606962859579741</v>
      </c>
      <c r="I30" s="434">
        <v>421900030</v>
      </c>
      <c r="J30" s="435" t="s">
        <v>324</v>
      </c>
      <c r="K30" s="431">
        <v>40</v>
      </c>
      <c r="L30" s="436">
        <f>+H30*K30</f>
        <v>30.642785143831897</v>
      </c>
    </row>
    <row r="31" spans="1:12" s="136" customFormat="1" ht="15.6">
      <c r="A31" s="274"/>
      <c r="B31" s="275"/>
      <c r="C31" s="276"/>
      <c r="D31" s="49"/>
      <c r="E31" s="50"/>
      <c r="F31" s="50"/>
      <c r="G31" s="42"/>
      <c r="H31" s="433"/>
      <c r="I31" s="434"/>
      <c r="J31" s="435"/>
      <c r="K31" s="431"/>
      <c r="L31" s="436"/>
    </row>
    <row r="32" spans="1:12" s="136" customFormat="1" ht="15.6">
      <c r="A32" s="274"/>
      <c r="B32" s="275"/>
      <c r="C32" s="276"/>
      <c r="D32" s="49"/>
      <c r="E32" s="50"/>
      <c r="F32" s="50"/>
      <c r="G32" s="42"/>
      <c r="H32" s="433"/>
      <c r="I32" s="434"/>
      <c r="J32" s="435"/>
      <c r="K32" s="431"/>
      <c r="L32" s="436"/>
    </row>
    <row r="33" spans="1:12" s="136" customFormat="1" ht="15.6">
      <c r="A33" s="274"/>
      <c r="B33" s="275"/>
      <c r="C33" s="276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2" s="136" customFormat="1" ht="15.6">
      <c r="A34" s="274"/>
      <c r="B34" s="275"/>
      <c r="C34" s="276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2" s="136" customFormat="1" ht="15.6">
      <c r="A35" s="274"/>
      <c r="B35" s="275"/>
      <c r="C35" s="276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2" s="136" customFormat="1" ht="15.6">
      <c r="A36" s="274"/>
      <c r="B36" s="275"/>
      <c r="C36" s="276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2" s="136" customFormat="1" ht="15.6">
      <c r="A37" s="274"/>
      <c r="B37" s="275"/>
      <c r="C37" s="276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2" s="136" customFormat="1" ht="15.6">
      <c r="A38" s="274"/>
      <c r="B38" s="275"/>
      <c r="C38" s="276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2" s="136" customFormat="1" ht="15.6">
      <c r="A39" s="274"/>
      <c r="B39" s="275"/>
      <c r="C39" s="276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+G30</f>
        <v>22.23</v>
      </c>
      <c r="H40" s="437">
        <f>+H30</f>
        <v>0.76606962859579741</v>
      </c>
      <c r="I40" s="429"/>
      <c r="J40" s="430"/>
      <c r="K40" s="431"/>
      <c r="L40" s="447">
        <f>+L30</f>
        <v>30.642785143831897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30"/>
      <c r="E45" s="130"/>
      <c r="F45" s="131"/>
      <c r="G45" s="129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29">
        <f>+G45+G40+G26+G19</f>
        <v>29.018250000000002</v>
      </c>
      <c r="H46" s="449">
        <f>+H45+H40+H26+H19</f>
        <v>0.99999999999999989</v>
      </c>
      <c r="I46" s="450"/>
      <c r="J46" s="451"/>
      <c r="K46" s="450"/>
      <c r="L46" s="563">
        <f>+L45+L40+L26+L19</f>
        <v>54.035822284252149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6.6741975000000009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35.6924475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35.69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35.69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34">
    <mergeCell ref="A24:B24"/>
    <mergeCell ref="A1:G1"/>
    <mergeCell ref="H2:L13"/>
    <mergeCell ref="A15:B15"/>
    <mergeCell ref="A16:B16"/>
    <mergeCell ref="A17:B17"/>
    <mergeCell ref="A19:B19"/>
    <mergeCell ref="A21:B21"/>
    <mergeCell ref="A22:B22"/>
    <mergeCell ref="A23:B23"/>
    <mergeCell ref="A2:G2"/>
    <mergeCell ref="A4:G4"/>
    <mergeCell ref="A12:D12"/>
    <mergeCell ref="A50:B50"/>
    <mergeCell ref="A51:B51"/>
    <mergeCell ref="A52:B52"/>
    <mergeCell ref="D47:E47"/>
    <mergeCell ref="A25:B25"/>
    <mergeCell ref="A26:B26"/>
    <mergeCell ref="A28:C28"/>
    <mergeCell ref="A29:C29"/>
    <mergeCell ref="A30:C30"/>
    <mergeCell ref="A40:B40"/>
    <mergeCell ref="A42:C42"/>
    <mergeCell ref="A43:C43"/>
    <mergeCell ref="A44:C44"/>
    <mergeCell ref="A45:B45"/>
    <mergeCell ref="D46:F46"/>
    <mergeCell ref="D59:F59"/>
    <mergeCell ref="D48:F48"/>
    <mergeCell ref="D49:F49"/>
    <mergeCell ref="D50:F50"/>
    <mergeCell ref="D57:F57"/>
    <mergeCell ref="D58:F5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24" zoomScaleNormal="100" zoomScaleSheetLayoutView="100" workbookViewId="0">
      <selection activeCell="F47" sqref="F47"/>
    </sheetView>
  </sheetViews>
  <sheetFormatPr baseColWidth="10" defaultRowHeight="13.2"/>
  <cols>
    <col min="1" max="1" width="21.33203125" style="133" customWidth="1"/>
    <col min="2" max="2" width="19.5546875" style="133" customWidth="1"/>
    <col min="3" max="4" width="11.5546875" style="133"/>
    <col min="5" max="5" width="13.33203125" style="133" bestFit="1" customWidth="1"/>
    <col min="6" max="6" width="14.33203125" style="134" customWidth="1"/>
    <col min="7" max="7" width="13.5546875" style="457" customWidth="1"/>
    <col min="8" max="12" width="11.5546875" style="420"/>
    <col min="13" max="256" width="11.5546875" style="133"/>
    <col min="257" max="257" width="16.6640625" style="133" customWidth="1"/>
    <col min="258" max="258" width="19.5546875" style="133" customWidth="1"/>
    <col min="259" max="260" width="11.5546875" style="133"/>
    <col min="261" max="261" width="13.33203125" style="133" bestFit="1" customWidth="1"/>
    <col min="262" max="262" width="14.33203125" style="133" customWidth="1"/>
    <col min="263" max="263" width="13.5546875" style="133" customWidth="1"/>
    <col min="264" max="512" width="11.5546875" style="133"/>
    <col min="513" max="513" width="16.6640625" style="133" customWidth="1"/>
    <col min="514" max="514" width="19.5546875" style="133" customWidth="1"/>
    <col min="515" max="516" width="11.5546875" style="133"/>
    <col min="517" max="517" width="13.33203125" style="133" bestFit="1" customWidth="1"/>
    <col min="518" max="518" width="14.33203125" style="133" customWidth="1"/>
    <col min="519" max="519" width="13.5546875" style="133" customWidth="1"/>
    <col min="520" max="768" width="11.5546875" style="133"/>
    <col min="769" max="769" width="16.6640625" style="133" customWidth="1"/>
    <col min="770" max="770" width="19.5546875" style="133" customWidth="1"/>
    <col min="771" max="772" width="11.5546875" style="133"/>
    <col min="773" max="773" width="13.33203125" style="133" bestFit="1" customWidth="1"/>
    <col min="774" max="774" width="14.33203125" style="133" customWidth="1"/>
    <col min="775" max="775" width="13.5546875" style="133" customWidth="1"/>
    <col min="776" max="1024" width="11.5546875" style="133"/>
    <col min="1025" max="1025" width="16.6640625" style="133" customWidth="1"/>
    <col min="1026" max="1026" width="19.5546875" style="133" customWidth="1"/>
    <col min="1027" max="1028" width="11.5546875" style="133"/>
    <col min="1029" max="1029" width="13.33203125" style="133" bestFit="1" customWidth="1"/>
    <col min="1030" max="1030" width="14.33203125" style="133" customWidth="1"/>
    <col min="1031" max="1031" width="13.5546875" style="133" customWidth="1"/>
    <col min="1032" max="1280" width="11.5546875" style="133"/>
    <col min="1281" max="1281" width="16.6640625" style="133" customWidth="1"/>
    <col min="1282" max="1282" width="19.5546875" style="133" customWidth="1"/>
    <col min="1283" max="1284" width="11.5546875" style="133"/>
    <col min="1285" max="1285" width="13.33203125" style="133" bestFit="1" customWidth="1"/>
    <col min="1286" max="1286" width="14.33203125" style="133" customWidth="1"/>
    <col min="1287" max="1287" width="13.5546875" style="133" customWidth="1"/>
    <col min="1288" max="1536" width="11.5546875" style="133"/>
    <col min="1537" max="1537" width="16.6640625" style="133" customWidth="1"/>
    <col min="1538" max="1538" width="19.5546875" style="133" customWidth="1"/>
    <col min="1539" max="1540" width="11.5546875" style="133"/>
    <col min="1541" max="1541" width="13.33203125" style="133" bestFit="1" customWidth="1"/>
    <col min="1542" max="1542" width="14.33203125" style="133" customWidth="1"/>
    <col min="1543" max="1543" width="13.5546875" style="133" customWidth="1"/>
    <col min="1544" max="1792" width="11.5546875" style="133"/>
    <col min="1793" max="1793" width="16.6640625" style="133" customWidth="1"/>
    <col min="1794" max="1794" width="19.5546875" style="133" customWidth="1"/>
    <col min="1795" max="1796" width="11.5546875" style="133"/>
    <col min="1797" max="1797" width="13.33203125" style="133" bestFit="1" customWidth="1"/>
    <col min="1798" max="1798" width="14.33203125" style="133" customWidth="1"/>
    <col min="1799" max="1799" width="13.5546875" style="133" customWidth="1"/>
    <col min="1800" max="2048" width="11.5546875" style="133"/>
    <col min="2049" max="2049" width="16.6640625" style="133" customWidth="1"/>
    <col min="2050" max="2050" width="19.5546875" style="133" customWidth="1"/>
    <col min="2051" max="2052" width="11.5546875" style="133"/>
    <col min="2053" max="2053" width="13.33203125" style="133" bestFit="1" customWidth="1"/>
    <col min="2054" max="2054" width="14.33203125" style="133" customWidth="1"/>
    <col min="2055" max="2055" width="13.5546875" style="133" customWidth="1"/>
    <col min="2056" max="2304" width="11.5546875" style="133"/>
    <col min="2305" max="2305" width="16.6640625" style="133" customWidth="1"/>
    <col min="2306" max="2306" width="19.5546875" style="133" customWidth="1"/>
    <col min="2307" max="2308" width="11.5546875" style="133"/>
    <col min="2309" max="2309" width="13.33203125" style="133" bestFit="1" customWidth="1"/>
    <col min="2310" max="2310" width="14.33203125" style="133" customWidth="1"/>
    <col min="2311" max="2311" width="13.5546875" style="133" customWidth="1"/>
    <col min="2312" max="2560" width="11.5546875" style="133"/>
    <col min="2561" max="2561" width="16.6640625" style="133" customWidth="1"/>
    <col min="2562" max="2562" width="19.5546875" style="133" customWidth="1"/>
    <col min="2563" max="2564" width="11.5546875" style="133"/>
    <col min="2565" max="2565" width="13.33203125" style="133" bestFit="1" customWidth="1"/>
    <col min="2566" max="2566" width="14.33203125" style="133" customWidth="1"/>
    <col min="2567" max="2567" width="13.5546875" style="133" customWidth="1"/>
    <col min="2568" max="2816" width="11.5546875" style="133"/>
    <col min="2817" max="2817" width="16.6640625" style="133" customWidth="1"/>
    <col min="2818" max="2818" width="19.5546875" style="133" customWidth="1"/>
    <col min="2819" max="2820" width="11.5546875" style="133"/>
    <col min="2821" max="2821" width="13.33203125" style="133" bestFit="1" customWidth="1"/>
    <col min="2822" max="2822" width="14.33203125" style="133" customWidth="1"/>
    <col min="2823" max="2823" width="13.5546875" style="133" customWidth="1"/>
    <col min="2824" max="3072" width="11.5546875" style="133"/>
    <col min="3073" max="3073" width="16.6640625" style="133" customWidth="1"/>
    <col min="3074" max="3074" width="19.5546875" style="133" customWidth="1"/>
    <col min="3075" max="3076" width="11.5546875" style="133"/>
    <col min="3077" max="3077" width="13.33203125" style="133" bestFit="1" customWidth="1"/>
    <col min="3078" max="3078" width="14.33203125" style="133" customWidth="1"/>
    <col min="3079" max="3079" width="13.5546875" style="133" customWidth="1"/>
    <col min="3080" max="3328" width="11.5546875" style="133"/>
    <col min="3329" max="3329" width="16.6640625" style="133" customWidth="1"/>
    <col min="3330" max="3330" width="19.5546875" style="133" customWidth="1"/>
    <col min="3331" max="3332" width="11.5546875" style="133"/>
    <col min="3333" max="3333" width="13.33203125" style="133" bestFit="1" customWidth="1"/>
    <col min="3334" max="3334" width="14.33203125" style="133" customWidth="1"/>
    <col min="3335" max="3335" width="13.5546875" style="133" customWidth="1"/>
    <col min="3336" max="3584" width="11.5546875" style="133"/>
    <col min="3585" max="3585" width="16.6640625" style="133" customWidth="1"/>
    <col min="3586" max="3586" width="19.5546875" style="133" customWidth="1"/>
    <col min="3587" max="3588" width="11.5546875" style="133"/>
    <col min="3589" max="3589" width="13.33203125" style="133" bestFit="1" customWidth="1"/>
    <col min="3590" max="3590" width="14.33203125" style="133" customWidth="1"/>
    <col min="3591" max="3591" width="13.5546875" style="133" customWidth="1"/>
    <col min="3592" max="3840" width="11.5546875" style="133"/>
    <col min="3841" max="3841" width="16.6640625" style="133" customWidth="1"/>
    <col min="3842" max="3842" width="19.5546875" style="133" customWidth="1"/>
    <col min="3843" max="3844" width="11.5546875" style="133"/>
    <col min="3845" max="3845" width="13.33203125" style="133" bestFit="1" customWidth="1"/>
    <col min="3846" max="3846" width="14.33203125" style="133" customWidth="1"/>
    <col min="3847" max="3847" width="13.5546875" style="133" customWidth="1"/>
    <col min="3848" max="4096" width="11.5546875" style="133"/>
    <col min="4097" max="4097" width="16.6640625" style="133" customWidth="1"/>
    <col min="4098" max="4098" width="19.5546875" style="133" customWidth="1"/>
    <col min="4099" max="4100" width="11.5546875" style="133"/>
    <col min="4101" max="4101" width="13.33203125" style="133" bestFit="1" customWidth="1"/>
    <col min="4102" max="4102" width="14.33203125" style="133" customWidth="1"/>
    <col min="4103" max="4103" width="13.5546875" style="133" customWidth="1"/>
    <col min="4104" max="4352" width="11.5546875" style="133"/>
    <col min="4353" max="4353" width="16.6640625" style="133" customWidth="1"/>
    <col min="4354" max="4354" width="19.5546875" style="133" customWidth="1"/>
    <col min="4355" max="4356" width="11.5546875" style="133"/>
    <col min="4357" max="4357" width="13.33203125" style="133" bestFit="1" customWidth="1"/>
    <col min="4358" max="4358" width="14.33203125" style="133" customWidth="1"/>
    <col min="4359" max="4359" width="13.5546875" style="133" customWidth="1"/>
    <col min="4360" max="4608" width="11.5546875" style="133"/>
    <col min="4609" max="4609" width="16.6640625" style="133" customWidth="1"/>
    <col min="4610" max="4610" width="19.5546875" style="133" customWidth="1"/>
    <col min="4611" max="4612" width="11.5546875" style="133"/>
    <col min="4613" max="4613" width="13.33203125" style="133" bestFit="1" customWidth="1"/>
    <col min="4614" max="4614" width="14.33203125" style="133" customWidth="1"/>
    <col min="4615" max="4615" width="13.5546875" style="133" customWidth="1"/>
    <col min="4616" max="4864" width="11.5546875" style="133"/>
    <col min="4865" max="4865" width="16.6640625" style="133" customWidth="1"/>
    <col min="4866" max="4866" width="19.5546875" style="133" customWidth="1"/>
    <col min="4867" max="4868" width="11.5546875" style="133"/>
    <col min="4869" max="4869" width="13.33203125" style="133" bestFit="1" customWidth="1"/>
    <col min="4870" max="4870" width="14.33203125" style="133" customWidth="1"/>
    <col min="4871" max="4871" width="13.5546875" style="133" customWidth="1"/>
    <col min="4872" max="5120" width="11.5546875" style="133"/>
    <col min="5121" max="5121" width="16.6640625" style="133" customWidth="1"/>
    <col min="5122" max="5122" width="19.5546875" style="133" customWidth="1"/>
    <col min="5123" max="5124" width="11.5546875" style="133"/>
    <col min="5125" max="5125" width="13.33203125" style="133" bestFit="1" customWidth="1"/>
    <col min="5126" max="5126" width="14.33203125" style="133" customWidth="1"/>
    <col min="5127" max="5127" width="13.5546875" style="133" customWidth="1"/>
    <col min="5128" max="5376" width="11.5546875" style="133"/>
    <col min="5377" max="5377" width="16.6640625" style="133" customWidth="1"/>
    <col min="5378" max="5378" width="19.5546875" style="133" customWidth="1"/>
    <col min="5379" max="5380" width="11.5546875" style="133"/>
    <col min="5381" max="5381" width="13.33203125" style="133" bestFit="1" customWidth="1"/>
    <col min="5382" max="5382" width="14.33203125" style="133" customWidth="1"/>
    <col min="5383" max="5383" width="13.5546875" style="133" customWidth="1"/>
    <col min="5384" max="5632" width="11.5546875" style="133"/>
    <col min="5633" max="5633" width="16.6640625" style="133" customWidth="1"/>
    <col min="5634" max="5634" width="19.5546875" style="133" customWidth="1"/>
    <col min="5635" max="5636" width="11.5546875" style="133"/>
    <col min="5637" max="5637" width="13.33203125" style="133" bestFit="1" customWidth="1"/>
    <col min="5638" max="5638" width="14.33203125" style="133" customWidth="1"/>
    <col min="5639" max="5639" width="13.5546875" style="133" customWidth="1"/>
    <col min="5640" max="5888" width="11.5546875" style="133"/>
    <col min="5889" max="5889" width="16.6640625" style="133" customWidth="1"/>
    <col min="5890" max="5890" width="19.5546875" style="133" customWidth="1"/>
    <col min="5891" max="5892" width="11.5546875" style="133"/>
    <col min="5893" max="5893" width="13.33203125" style="133" bestFit="1" customWidth="1"/>
    <col min="5894" max="5894" width="14.33203125" style="133" customWidth="1"/>
    <col min="5895" max="5895" width="13.5546875" style="133" customWidth="1"/>
    <col min="5896" max="6144" width="11.5546875" style="133"/>
    <col min="6145" max="6145" width="16.6640625" style="133" customWidth="1"/>
    <col min="6146" max="6146" width="19.5546875" style="133" customWidth="1"/>
    <col min="6147" max="6148" width="11.5546875" style="133"/>
    <col min="6149" max="6149" width="13.33203125" style="133" bestFit="1" customWidth="1"/>
    <col min="6150" max="6150" width="14.33203125" style="133" customWidth="1"/>
    <col min="6151" max="6151" width="13.5546875" style="133" customWidth="1"/>
    <col min="6152" max="6400" width="11.5546875" style="133"/>
    <col min="6401" max="6401" width="16.6640625" style="133" customWidth="1"/>
    <col min="6402" max="6402" width="19.5546875" style="133" customWidth="1"/>
    <col min="6403" max="6404" width="11.5546875" style="133"/>
    <col min="6405" max="6405" width="13.33203125" style="133" bestFit="1" customWidth="1"/>
    <col min="6406" max="6406" width="14.33203125" style="133" customWidth="1"/>
    <col min="6407" max="6407" width="13.5546875" style="133" customWidth="1"/>
    <col min="6408" max="6656" width="11.5546875" style="133"/>
    <col min="6657" max="6657" width="16.6640625" style="133" customWidth="1"/>
    <col min="6658" max="6658" width="19.5546875" style="133" customWidth="1"/>
    <col min="6659" max="6660" width="11.5546875" style="133"/>
    <col min="6661" max="6661" width="13.33203125" style="133" bestFit="1" customWidth="1"/>
    <col min="6662" max="6662" width="14.33203125" style="133" customWidth="1"/>
    <col min="6663" max="6663" width="13.5546875" style="133" customWidth="1"/>
    <col min="6664" max="6912" width="11.5546875" style="133"/>
    <col min="6913" max="6913" width="16.6640625" style="133" customWidth="1"/>
    <col min="6914" max="6914" width="19.5546875" style="133" customWidth="1"/>
    <col min="6915" max="6916" width="11.5546875" style="133"/>
    <col min="6917" max="6917" width="13.33203125" style="133" bestFit="1" customWidth="1"/>
    <col min="6918" max="6918" width="14.33203125" style="133" customWidth="1"/>
    <col min="6919" max="6919" width="13.5546875" style="133" customWidth="1"/>
    <col min="6920" max="7168" width="11.5546875" style="133"/>
    <col min="7169" max="7169" width="16.6640625" style="133" customWidth="1"/>
    <col min="7170" max="7170" width="19.5546875" style="133" customWidth="1"/>
    <col min="7171" max="7172" width="11.5546875" style="133"/>
    <col min="7173" max="7173" width="13.33203125" style="133" bestFit="1" customWidth="1"/>
    <col min="7174" max="7174" width="14.33203125" style="133" customWidth="1"/>
    <col min="7175" max="7175" width="13.5546875" style="133" customWidth="1"/>
    <col min="7176" max="7424" width="11.5546875" style="133"/>
    <col min="7425" max="7425" width="16.6640625" style="133" customWidth="1"/>
    <col min="7426" max="7426" width="19.5546875" style="133" customWidth="1"/>
    <col min="7427" max="7428" width="11.5546875" style="133"/>
    <col min="7429" max="7429" width="13.33203125" style="133" bestFit="1" customWidth="1"/>
    <col min="7430" max="7430" width="14.33203125" style="133" customWidth="1"/>
    <col min="7431" max="7431" width="13.5546875" style="133" customWidth="1"/>
    <col min="7432" max="7680" width="11.5546875" style="133"/>
    <col min="7681" max="7681" width="16.6640625" style="133" customWidth="1"/>
    <col min="7682" max="7682" width="19.5546875" style="133" customWidth="1"/>
    <col min="7683" max="7684" width="11.5546875" style="133"/>
    <col min="7685" max="7685" width="13.33203125" style="133" bestFit="1" customWidth="1"/>
    <col min="7686" max="7686" width="14.33203125" style="133" customWidth="1"/>
    <col min="7687" max="7687" width="13.5546875" style="133" customWidth="1"/>
    <col min="7688" max="7936" width="11.5546875" style="133"/>
    <col min="7937" max="7937" width="16.6640625" style="133" customWidth="1"/>
    <col min="7938" max="7938" width="19.5546875" style="133" customWidth="1"/>
    <col min="7939" max="7940" width="11.5546875" style="133"/>
    <col min="7941" max="7941" width="13.33203125" style="133" bestFit="1" customWidth="1"/>
    <col min="7942" max="7942" width="14.33203125" style="133" customWidth="1"/>
    <col min="7943" max="7943" width="13.5546875" style="133" customWidth="1"/>
    <col min="7944" max="8192" width="11.5546875" style="133"/>
    <col min="8193" max="8193" width="16.6640625" style="133" customWidth="1"/>
    <col min="8194" max="8194" width="19.5546875" style="133" customWidth="1"/>
    <col min="8195" max="8196" width="11.5546875" style="133"/>
    <col min="8197" max="8197" width="13.33203125" style="133" bestFit="1" customWidth="1"/>
    <col min="8198" max="8198" width="14.33203125" style="133" customWidth="1"/>
    <col min="8199" max="8199" width="13.5546875" style="133" customWidth="1"/>
    <col min="8200" max="8448" width="11.5546875" style="133"/>
    <col min="8449" max="8449" width="16.6640625" style="133" customWidth="1"/>
    <col min="8450" max="8450" width="19.5546875" style="133" customWidth="1"/>
    <col min="8451" max="8452" width="11.5546875" style="133"/>
    <col min="8453" max="8453" width="13.33203125" style="133" bestFit="1" customWidth="1"/>
    <col min="8454" max="8454" width="14.33203125" style="133" customWidth="1"/>
    <col min="8455" max="8455" width="13.5546875" style="133" customWidth="1"/>
    <col min="8456" max="8704" width="11.5546875" style="133"/>
    <col min="8705" max="8705" width="16.6640625" style="133" customWidth="1"/>
    <col min="8706" max="8706" width="19.5546875" style="133" customWidth="1"/>
    <col min="8707" max="8708" width="11.5546875" style="133"/>
    <col min="8709" max="8709" width="13.33203125" style="133" bestFit="1" customWidth="1"/>
    <col min="8710" max="8710" width="14.33203125" style="133" customWidth="1"/>
    <col min="8711" max="8711" width="13.5546875" style="133" customWidth="1"/>
    <col min="8712" max="8960" width="11.5546875" style="133"/>
    <col min="8961" max="8961" width="16.6640625" style="133" customWidth="1"/>
    <col min="8962" max="8962" width="19.5546875" style="133" customWidth="1"/>
    <col min="8963" max="8964" width="11.5546875" style="133"/>
    <col min="8965" max="8965" width="13.33203125" style="133" bestFit="1" customWidth="1"/>
    <col min="8966" max="8966" width="14.33203125" style="133" customWidth="1"/>
    <col min="8967" max="8967" width="13.5546875" style="133" customWidth="1"/>
    <col min="8968" max="9216" width="11.5546875" style="133"/>
    <col min="9217" max="9217" width="16.6640625" style="133" customWidth="1"/>
    <col min="9218" max="9218" width="19.5546875" style="133" customWidth="1"/>
    <col min="9219" max="9220" width="11.5546875" style="133"/>
    <col min="9221" max="9221" width="13.33203125" style="133" bestFit="1" customWidth="1"/>
    <col min="9222" max="9222" width="14.33203125" style="133" customWidth="1"/>
    <col min="9223" max="9223" width="13.5546875" style="133" customWidth="1"/>
    <col min="9224" max="9472" width="11.5546875" style="133"/>
    <col min="9473" max="9473" width="16.6640625" style="133" customWidth="1"/>
    <col min="9474" max="9474" width="19.5546875" style="133" customWidth="1"/>
    <col min="9475" max="9476" width="11.5546875" style="133"/>
    <col min="9477" max="9477" width="13.33203125" style="133" bestFit="1" customWidth="1"/>
    <col min="9478" max="9478" width="14.33203125" style="133" customWidth="1"/>
    <col min="9479" max="9479" width="13.5546875" style="133" customWidth="1"/>
    <col min="9480" max="9728" width="11.5546875" style="133"/>
    <col min="9729" max="9729" width="16.6640625" style="133" customWidth="1"/>
    <col min="9730" max="9730" width="19.5546875" style="133" customWidth="1"/>
    <col min="9731" max="9732" width="11.5546875" style="133"/>
    <col min="9733" max="9733" width="13.33203125" style="133" bestFit="1" customWidth="1"/>
    <col min="9734" max="9734" width="14.33203125" style="133" customWidth="1"/>
    <col min="9735" max="9735" width="13.5546875" style="133" customWidth="1"/>
    <col min="9736" max="9984" width="11.5546875" style="133"/>
    <col min="9985" max="9985" width="16.6640625" style="133" customWidth="1"/>
    <col min="9986" max="9986" width="19.5546875" style="133" customWidth="1"/>
    <col min="9987" max="9988" width="11.5546875" style="133"/>
    <col min="9989" max="9989" width="13.33203125" style="133" bestFit="1" customWidth="1"/>
    <col min="9990" max="9990" width="14.33203125" style="133" customWidth="1"/>
    <col min="9991" max="9991" width="13.5546875" style="133" customWidth="1"/>
    <col min="9992" max="10240" width="11.5546875" style="133"/>
    <col min="10241" max="10241" width="16.6640625" style="133" customWidth="1"/>
    <col min="10242" max="10242" width="19.5546875" style="133" customWidth="1"/>
    <col min="10243" max="10244" width="11.5546875" style="133"/>
    <col min="10245" max="10245" width="13.33203125" style="133" bestFit="1" customWidth="1"/>
    <col min="10246" max="10246" width="14.33203125" style="133" customWidth="1"/>
    <col min="10247" max="10247" width="13.5546875" style="133" customWidth="1"/>
    <col min="10248" max="10496" width="11.5546875" style="133"/>
    <col min="10497" max="10497" width="16.6640625" style="133" customWidth="1"/>
    <col min="10498" max="10498" width="19.5546875" style="133" customWidth="1"/>
    <col min="10499" max="10500" width="11.5546875" style="133"/>
    <col min="10501" max="10501" width="13.33203125" style="133" bestFit="1" customWidth="1"/>
    <col min="10502" max="10502" width="14.33203125" style="133" customWidth="1"/>
    <col min="10503" max="10503" width="13.5546875" style="133" customWidth="1"/>
    <col min="10504" max="10752" width="11.5546875" style="133"/>
    <col min="10753" max="10753" width="16.6640625" style="133" customWidth="1"/>
    <col min="10754" max="10754" width="19.5546875" style="133" customWidth="1"/>
    <col min="10755" max="10756" width="11.5546875" style="133"/>
    <col min="10757" max="10757" width="13.33203125" style="133" bestFit="1" customWidth="1"/>
    <col min="10758" max="10758" width="14.33203125" style="133" customWidth="1"/>
    <col min="10759" max="10759" width="13.5546875" style="133" customWidth="1"/>
    <col min="10760" max="11008" width="11.5546875" style="133"/>
    <col min="11009" max="11009" width="16.6640625" style="133" customWidth="1"/>
    <col min="11010" max="11010" width="19.5546875" style="133" customWidth="1"/>
    <col min="11011" max="11012" width="11.5546875" style="133"/>
    <col min="11013" max="11013" width="13.33203125" style="133" bestFit="1" customWidth="1"/>
    <col min="11014" max="11014" width="14.33203125" style="133" customWidth="1"/>
    <col min="11015" max="11015" width="13.5546875" style="133" customWidth="1"/>
    <col min="11016" max="11264" width="11.5546875" style="133"/>
    <col min="11265" max="11265" width="16.6640625" style="133" customWidth="1"/>
    <col min="11266" max="11266" width="19.5546875" style="133" customWidth="1"/>
    <col min="11267" max="11268" width="11.5546875" style="133"/>
    <col min="11269" max="11269" width="13.33203125" style="133" bestFit="1" customWidth="1"/>
    <col min="11270" max="11270" width="14.33203125" style="133" customWidth="1"/>
    <col min="11271" max="11271" width="13.5546875" style="133" customWidth="1"/>
    <col min="11272" max="11520" width="11.5546875" style="133"/>
    <col min="11521" max="11521" width="16.6640625" style="133" customWidth="1"/>
    <col min="11522" max="11522" width="19.5546875" style="133" customWidth="1"/>
    <col min="11523" max="11524" width="11.5546875" style="133"/>
    <col min="11525" max="11525" width="13.33203125" style="133" bestFit="1" customWidth="1"/>
    <col min="11526" max="11526" width="14.33203125" style="133" customWidth="1"/>
    <col min="11527" max="11527" width="13.5546875" style="133" customWidth="1"/>
    <col min="11528" max="11776" width="11.5546875" style="133"/>
    <col min="11777" max="11777" width="16.6640625" style="133" customWidth="1"/>
    <col min="11778" max="11778" width="19.5546875" style="133" customWidth="1"/>
    <col min="11779" max="11780" width="11.5546875" style="133"/>
    <col min="11781" max="11781" width="13.33203125" style="133" bestFit="1" customWidth="1"/>
    <col min="11782" max="11782" width="14.33203125" style="133" customWidth="1"/>
    <col min="11783" max="11783" width="13.5546875" style="133" customWidth="1"/>
    <col min="11784" max="12032" width="11.5546875" style="133"/>
    <col min="12033" max="12033" width="16.6640625" style="133" customWidth="1"/>
    <col min="12034" max="12034" width="19.5546875" style="133" customWidth="1"/>
    <col min="12035" max="12036" width="11.5546875" style="133"/>
    <col min="12037" max="12037" width="13.33203125" style="133" bestFit="1" customWidth="1"/>
    <col min="12038" max="12038" width="14.33203125" style="133" customWidth="1"/>
    <col min="12039" max="12039" width="13.5546875" style="133" customWidth="1"/>
    <col min="12040" max="12288" width="11.5546875" style="133"/>
    <col min="12289" max="12289" width="16.6640625" style="133" customWidth="1"/>
    <col min="12290" max="12290" width="19.5546875" style="133" customWidth="1"/>
    <col min="12291" max="12292" width="11.5546875" style="133"/>
    <col min="12293" max="12293" width="13.33203125" style="133" bestFit="1" customWidth="1"/>
    <col min="12294" max="12294" width="14.33203125" style="133" customWidth="1"/>
    <col min="12295" max="12295" width="13.5546875" style="133" customWidth="1"/>
    <col min="12296" max="12544" width="11.5546875" style="133"/>
    <col min="12545" max="12545" width="16.6640625" style="133" customWidth="1"/>
    <col min="12546" max="12546" width="19.5546875" style="133" customWidth="1"/>
    <col min="12547" max="12548" width="11.5546875" style="133"/>
    <col min="12549" max="12549" width="13.33203125" style="133" bestFit="1" customWidth="1"/>
    <col min="12550" max="12550" width="14.33203125" style="133" customWidth="1"/>
    <col min="12551" max="12551" width="13.5546875" style="133" customWidth="1"/>
    <col min="12552" max="12800" width="11.5546875" style="133"/>
    <col min="12801" max="12801" width="16.6640625" style="133" customWidth="1"/>
    <col min="12802" max="12802" width="19.5546875" style="133" customWidth="1"/>
    <col min="12803" max="12804" width="11.5546875" style="133"/>
    <col min="12805" max="12805" width="13.33203125" style="133" bestFit="1" customWidth="1"/>
    <col min="12806" max="12806" width="14.33203125" style="133" customWidth="1"/>
    <col min="12807" max="12807" width="13.5546875" style="133" customWidth="1"/>
    <col min="12808" max="13056" width="11.5546875" style="133"/>
    <col min="13057" max="13057" width="16.6640625" style="133" customWidth="1"/>
    <col min="13058" max="13058" width="19.5546875" style="133" customWidth="1"/>
    <col min="13059" max="13060" width="11.5546875" style="133"/>
    <col min="13061" max="13061" width="13.33203125" style="133" bestFit="1" customWidth="1"/>
    <col min="13062" max="13062" width="14.33203125" style="133" customWidth="1"/>
    <col min="13063" max="13063" width="13.5546875" style="133" customWidth="1"/>
    <col min="13064" max="13312" width="11.5546875" style="133"/>
    <col min="13313" max="13313" width="16.6640625" style="133" customWidth="1"/>
    <col min="13314" max="13314" width="19.5546875" style="133" customWidth="1"/>
    <col min="13315" max="13316" width="11.5546875" style="133"/>
    <col min="13317" max="13317" width="13.33203125" style="133" bestFit="1" customWidth="1"/>
    <col min="13318" max="13318" width="14.33203125" style="133" customWidth="1"/>
    <col min="13319" max="13319" width="13.5546875" style="133" customWidth="1"/>
    <col min="13320" max="13568" width="11.5546875" style="133"/>
    <col min="13569" max="13569" width="16.6640625" style="133" customWidth="1"/>
    <col min="13570" max="13570" width="19.5546875" style="133" customWidth="1"/>
    <col min="13571" max="13572" width="11.5546875" style="133"/>
    <col min="13573" max="13573" width="13.33203125" style="133" bestFit="1" customWidth="1"/>
    <col min="13574" max="13574" width="14.33203125" style="133" customWidth="1"/>
    <col min="13575" max="13575" width="13.5546875" style="133" customWidth="1"/>
    <col min="13576" max="13824" width="11.5546875" style="133"/>
    <col min="13825" max="13825" width="16.6640625" style="133" customWidth="1"/>
    <col min="13826" max="13826" width="19.5546875" style="133" customWidth="1"/>
    <col min="13827" max="13828" width="11.5546875" style="133"/>
    <col min="13829" max="13829" width="13.33203125" style="133" bestFit="1" customWidth="1"/>
    <col min="13830" max="13830" width="14.33203125" style="133" customWidth="1"/>
    <col min="13831" max="13831" width="13.5546875" style="133" customWidth="1"/>
    <col min="13832" max="14080" width="11.5546875" style="133"/>
    <col min="14081" max="14081" width="16.6640625" style="133" customWidth="1"/>
    <col min="14082" max="14082" width="19.5546875" style="133" customWidth="1"/>
    <col min="14083" max="14084" width="11.5546875" style="133"/>
    <col min="14085" max="14085" width="13.33203125" style="133" bestFit="1" customWidth="1"/>
    <col min="14086" max="14086" width="14.33203125" style="133" customWidth="1"/>
    <col min="14087" max="14087" width="13.5546875" style="133" customWidth="1"/>
    <col min="14088" max="14336" width="11.5546875" style="133"/>
    <col min="14337" max="14337" width="16.6640625" style="133" customWidth="1"/>
    <col min="14338" max="14338" width="19.5546875" style="133" customWidth="1"/>
    <col min="14339" max="14340" width="11.5546875" style="133"/>
    <col min="14341" max="14341" width="13.33203125" style="133" bestFit="1" customWidth="1"/>
    <col min="14342" max="14342" width="14.33203125" style="133" customWidth="1"/>
    <col min="14343" max="14343" width="13.5546875" style="133" customWidth="1"/>
    <col min="14344" max="14592" width="11.5546875" style="133"/>
    <col min="14593" max="14593" width="16.6640625" style="133" customWidth="1"/>
    <col min="14594" max="14594" width="19.5546875" style="133" customWidth="1"/>
    <col min="14595" max="14596" width="11.5546875" style="133"/>
    <col min="14597" max="14597" width="13.33203125" style="133" bestFit="1" customWidth="1"/>
    <col min="14598" max="14598" width="14.33203125" style="133" customWidth="1"/>
    <col min="14599" max="14599" width="13.5546875" style="133" customWidth="1"/>
    <col min="14600" max="14848" width="11.5546875" style="133"/>
    <col min="14849" max="14849" width="16.6640625" style="133" customWidth="1"/>
    <col min="14850" max="14850" width="19.5546875" style="133" customWidth="1"/>
    <col min="14851" max="14852" width="11.5546875" style="133"/>
    <col min="14853" max="14853" width="13.33203125" style="133" bestFit="1" customWidth="1"/>
    <col min="14854" max="14854" width="14.33203125" style="133" customWidth="1"/>
    <col min="14855" max="14855" width="13.5546875" style="133" customWidth="1"/>
    <col min="14856" max="15104" width="11.5546875" style="133"/>
    <col min="15105" max="15105" width="16.6640625" style="133" customWidth="1"/>
    <col min="15106" max="15106" width="19.5546875" style="133" customWidth="1"/>
    <col min="15107" max="15108" width="11.5546875" style="133"/>
    <col min="15109" max="15109" width="13.33203125" style="133" bestFit="1" customWidth="1"/>
    <col min="15110" max="15110" width="14.33203125" style="133" customWidth="1"/>
    <col min="15111" max="15111" width="13.5546875" style="133" customWidth="1"/>
    <col min="15112" max="15360" width="11.5546875" style="133"/>
    <col min="15361" max="15361" width="16.6640625" style="133" customWidth="1"/>
    <col min="15362" max="15362" width="19.5546875" style="133" customWidth="1"/>
    <col min="15363" max="15364" width="11.5546875" style="133"/>
    <col min="15365" max="15365" width="13.33203125" style="133" bestFit="1" customWidth="1"/>
    <col min="15366" max="15366" width="14.33203125" style="133" customWidth="1"/>
    <col min="15367" max="15367" width="13.5546875" style="133" customWidth="1"/>
    <col min="15368" max="15616" width="11.5546875" style="133"/>
    <col min="15617" max="15617" width="16.6640625" style="133" customWidth="1"/>
    <col min="15618" max="15618" width="19.5546875" style="133" customWidth="1"/>
    <col min="15619" max="15620" width="11.5546875" style="133"/>
    <col min="15621" max="15621" width="13.33203125" style="133" bestFit="1" customWidth="1"/>
    <col min="15622" max="15622" width="14.33203125" style="133" customWidth="1"/>
    <col min="15623" max="15623" width="13.5546875" style="133" customWidth="1"/>
    <col min="15624" max="15872" width="11.5546875" style="133"/>
    <col min="15873" max="15873" width="16.6640625" style="133" customWidth="1"/>
    <col min="15874" max="15874" width="19.5546875" style="133" customWidth="1"/>
    <col min="15875" max="15876" width="11.5546875" style="133"/>
    <col min="15877" max="15877" width="13.33203125" style="133" bestFit="1" customWidth="1"/>
    <col min="15878" max="15878" width="14.33203125" style="133" customWidth="1"/>
    <col min="15879" max="15879" width="13.5546875" style="133" customWidth="1"/>
    <col min="15880" max="16128" width="11.5546875" style="133"/>
    <col min="16129" max="16129" width="16.6640625" style="133" customWidth="1"/>
    <col min="16130" max="16130" width="19.5546875" style="133" customWidth="1"/>
    <col min="16131" max="16132" width="11.5546875" style="133"/>
    <col min="16133" max="16133" width="13.33203125" style="133" bestFit="1" customWidth="1"/>
    <col min="16134" max="16134" width="14.33203125" style="133" customWidth="1"/>
    <col min="16135" max="16135" width="13.5546875" style="133" customWidth="1"/>
    <col min="16136" max="16384" width="11.5546875" style="133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35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35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35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135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35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35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35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35" customFormat="1" ht="13.8">
      <c r="A9" s="302"/>
      <c r="B9" s="302"/>
      <c r="C9" s="302"/>
      <c r="D9" s="302"/>
      <c r="E9" s="303"/>
      <c r="F9" s="304" t="s">
        <v>90</v>
      </c>
      <c r="G9" s="304">
        <f>'Presupuesto '!A17</f>
        <v>14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'!C17</f>
        <v>m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'!B17</f>
        <v>Bandeja portacable de 40x10cm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0.32325000000000004</v>
      </c>
      <c r="H17" s="433">
        <f>+G17/G$46</f>
        <v>1.2296368149268209E-2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1.2296368149268209</v>
      </c>
    </row>
    <row r="18" spans="1:12" s="137" customFormat="1" ht="15.6">
      <c r="A18" s="236"/>
      <c r="B18" s="237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0.32325000000000004</v>
      </c>
      <c r="H19" s="437">
        <f>SUM(H17:H17)</f>
        <v>1.2296368149268209E-2</v>
      </c>
      <c r="I19" s="438"/>
      <c r="J19" s="439"/>
      <c r="K19" s="440"/>
      <c r="L19" s="447">
        <f>SUM(L17:L17)</f>
        <v>1.2296368149268209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2</v>
      </c>
      <c r="D23" s="145">
        <f>'BASE DE DATOS'!G14</f>
        <v>3.62</v>
      </c>
      <c r="E23" s="146">
        <f>IF(D23&gt;0,ROUND(D23*C23,2),"")</f>
        <v>7.24</v>
      </c>
      <c r="F23" s="147">
        <v>0.5</v>
      </c>
      <c r="G23" s="42">
        <f>E23*F23</f>
        <v>3.62</v>
      </c>
      <c r="H23" s="433">
        <f>+G23/G$46</f>
        <v>0.13770410734834004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13.770410734834005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0.5</v>
      </c>
      <c r="G24" s="42">
        <f>E24*F24</f>
        <v>1.83</v>
      </c>
      <c r="H24" s="433">
        <f>+G24/G$46</f>
        <v>6.9612849847365266E-2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6.9612849847365261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0.25</v>
      </c>
      <c r="G25" s="42">
        <f>E25*F25</f>
        <v>1.0149999999999999</v>
      </c>
      <c r="H25" s="433">
        <f>+G25/G$46</f>
        <v>3.8610405789658873E-2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3.8610405789658873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6.4649999999999999</v>
      </c>
      <c r="H26" s="437">
        <f>SUM(H23:H25)</f>
        <v>0.24592736298536419</v>
      </c>
      <c r="I26" s="429"/>
      <c r="J26" s="430"/>
      <c r="K26" s="431"/>
      <c r="L26" s="447">
        <f>SUM(L23:L25)</f>
        <v>24.592736298536419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16" t="s">
        <v>183</v>
      </c>
      <c r="B30" s="617"/>
      <c r="C30" s="618"/>
      <c r="D30" s="49" t="s">
        <v>52</v>
      </c>
      <c r="E30" s="50">
        <v>1</v>
      </c>
      <c r="F30" s="50">
        <v>19.5</v>
      </c>
      <c r="G30" s="42">
        <f>E30*F30</f>
        <v>19.5</v>
      </c>
      <c r="H30" s="433">
        <f>+G30/G$46</f>
        <v>0.74177626886536752</v>
      </c>
      <c r="I30" s="434">
        <v>421900030</v>
      </c>
      <c r="J30" s="435" t="s">
        <v>324</v>
      </c>
      <c r="K30" s="431">
        <v>40</v>
      </c>
      <c r="L30" s="436">
        <f>+H30*K30</f>
        <v>29.671050754614701</v>
      </c>
    </row>
    <row r="31" spans="1:12" s="136" customFormat="1" ht="15.6">
      <c r="A31" s="274"/>
      <c r="B31" s="275"/>
      <c r="C31" s="276"/>
      <c r="D31" s="49"/>
      <c r="E31" s="50"/>
      <c r="F31" s="50"/>
      <c r="G31" s="42"/>
      <c r="H31" s="433"/>
      <c r="I31" s="434"/>
      <c r="J31" s="435"/>
      <c r="K31" s="431"/>
      <c r="L31" s="436"/>
    </row>
    <row r="32" spans="1:12" s="136" customFormat="1" ht="15.6">
      <c r="A32" s="274"/>
      <c r="B32" s="275"/>
      <c r="C32" s="276"/>
      <c r="D32" s="49"/>
      <c r="E32" s="50"/>
      <c r="F32" s="50"/>
      <c r="G32" s="42"/>
      <c r="H32" s="433"/>
      <c r="I32" s="434"/>
      <c r="J32" s="435"/>
      <c r="K32" s="431"/>
      <c r="L32" s="436"/>
    </row>
    <row r="33" spans="1:12" s="136" customFormat="1" ht="15.6">
      <c r="A33" s="274"/>
      <c r="B33" s="275"/>
      <c r="C33" s="276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2" s="136" customFormat="1" ht="15.6">
      <c r="A34" s="274"/>
      <c r="B34" s="275"/>
      <c r="C34" s="276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2" s="136" customFormat="1" ht="15.6">
      <c r="A35" s="274"/>
      <c r="B35" s="275"/>
      <c r="C35" s="276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2" s="136" customFormat="1" ht="15.6">
      <c r="A36" s="274"/>
      <c r="B36" s="275"/>
      <c r="C36" s="276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2" s="136" customFormat="1" ht="15.6">
      <c r="A37" s="274"/>
      <c r="B37" s="275"/>
      <c r="C37" s="276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2" s="136" customFormat="1" ht="15.6">
      <c r="A38" s="274"/>
      <c r="B38" s="275"/>
      <c r="C38" s="276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2" s="136" customFormat="1" ht="15.6">
      <c r="A39" s="274"/>
      <c r="B39" s="275"/>
      <c r="C39" s="276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+G30</f>
        <v>19.5</v>
      </c>
      <c r="H40" s="437">
        <f>+H30</f>
        <v>0.74177626886536752</v>
      </c>
      <c r="I40" s="429"/>
      <c r="J40" s="430"/>
      <c r="K40" s="431"/>
      <c r="L40" s="447">
        <f>+L30</f>
        <v>29.671050754614701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30"/>
      <c r="E45" s="130"/>
      <c r="F45" s="131"/>
      <c r="G45" s="129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29">
        <f>+G45+G40+G26+G19</f>
        <v>26.288250000000001</v>
      </c>
      <c r="H46" s="449">
        <f>+H45+H40+H26+H19</f>
        <v>0.99999999999999989</v>
      </c>
      <c r="I46" s="450"/>
      <c r="J46" s="451"/>
      <c r="K46" s="450"/>
      <c r="L46" s="563">
        <f>+L45+L40+L26+L19</f>
        <v>55.49342386807794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6.0462975000000005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32.334547499999999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32.33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/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34">
    <mergeCell ref="A50:B50"/>
    <mergeCell ref="A51:B51"/>
    <mergeCell ref="A52:B52"/>
    <mergeCell ref="D59:F59"/>
    <mergeCell ref="D48:F48"/>
    <mergeCell ref="D49:F49"/>
    <mergeCell ref="D50:F50"/>
    <mergeCell ref="D57:F57"/>
    <mergeCell ref="D58:F58"/>
    <mergeCell ref="D47:E47"/>
    <mergeCell ref="A25:B25"/>
    <mergeCell ref="A26:B26"/>
    <mergeCell ref="A28:C28"/>
    <mergeCell ref="A29:C29"/>
    <mergeCell ref="A30:C30"/>
    <mergeCell ref="A40:B40"/>
    <mergeCell ref="A42:C42"/>
    <mergeCell ref="A43:C43"/>
    <mergeCell ref="A44:C44"/>
    <mergeCell ref="A45:B45"/>
    <mergeCell ref="D46:F46"/>
    <mergeCell ref="A24:B24"/>
    <mergeCell ref="A1:G1"/>
    <mergeCell ref="H2:L13"/>
    <mergeCell ref="A15:B15"/>
    <mergeCell ref="A16:B16"/>
    <mergeCell ref="A17:B17"/>
    <mergeCell ref="A19:B19"/>
    <mergeCell ref="A21:B21"/>
    <mergeCell ref="A22:B22"/>
    <mergeCell ref="A23:B23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rowBreaks count="1" manualBreakCount="1">
    <brk id="53" max="11" man="1"/>
  </row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22" zoomScaleNormal="100" zoomScaleSheetLayoutView="100" workbookViewId="0">
      <selection activeCell="L46" sqref="L46"/>
    </sheetView>
  </sheetViews>
  <sheetFormatPr baseColWidth="10" defaultRowHeight="13.2"/>
  <cols>
    <col min="1" max="1" width="21.33203125" style="133" customWidth="1"/>
    <col min="2" max="2" width="19.5546875" style="133" customWidth="1"/>
    <col min="3" max="4" width="11.5546875" style="133"/>
    <col min="5" max="5" width="13.33203125" style="133" bestFit="1" customWidth="1"/>
    <col min="6" max="6" width="14.33203125" style="134" customWidth="1"/>
    <col min="7" max="7" width="13.5546875" style="457" customWidth="1"/>
    <col min="8" max="12" width="11.5546875" style="420"/>
    <col min="13" max="256" width="11.5546875" style="133"/>
    <col min="257" max="257" width="16.6640625" style="133" customWidth="1"/>
    <col min="258" max="258" width="19.5546875" style="133" customWidth="1"/>
    <col min="259" max="260" width="11.5546875" style="133"/>
    <col min="261" max="261" width="13.33203125" style="133" bestFit="1" customWidth="1"/>
    <col min="262" max="262" width="14.33203125" style="133" customWidth="1"/>
    <col min="263" max="263" width="13.5546875" style="133" customWidth="1"/>
    <col min="264" max="512" width="11.5546875" style="133"/>
    <col min="513" max="513" width="16.6640625" style="133" customWidth="1"/>
    <col min="514" max="514" width="19.5546875" style="133" customWidth="1"/>
    <col min="515" max="516" width="11.5546875" style="133"/>
    <col min="517" max="517" width="13.33203125" style="133" bestFit="1" customWidth="1"/>
    <col min="518" max="518" width="14.33203125" style="133" customWidth="1"/>
    <col min="519" max="519" width="13.5546875" style="133" customWidth="1"/>
    <col min="520" max="768" width="11.5546875" style="133"/>
    <col min="769" max="769" width="16.6640625" style="133" customWidth="1"/>
    <col min="770" max="770" width="19.5546875" style="133" customWidth="1"/>
    <col min="771" max="772" width="11.5546875" style="133"/>
    <col min="773" max="773" width="13.33203125" style="133" bestFit="1" customWidth="1"/>
    <col min="774" max="774" width="14.33203125" style="133" customWidth="1"/>
    <col min="775" max="775" width="13.5546875" style="133" customWidth="1"/>
    <col min="776" max="1024" width="11.5546875" style="133"/>
    <col min="1025" max="1025" width="16.6640625" style="133" customWidth="1"/>
    <col min="1026" max="1026" width="19.5546875" style="133" customWidth="1"/>
    <col min="1027" max="1028" width="11.5546875" style="133"/>
    <col min="1029" max="1029" width="13.33203125" style="133" bestFit="1" customWidth="1"/>
    <col min="1030" max="1030" width="14.33203125" style="133" customWidth="1"/>
    <col min="1031" max="1031" width="13.5546875" style="133" customWidth="1"/>
    <col min="1032" max="1280" width="11.5546875" style="133"/>
    <col min="1281" max="1281" width="16.6640625" style="133" customWidth="1"/>
    <col min="1282" max="1282" width="19.5546875" style="133" customWidth="1"/>
    <col min="1283" max="1284" width="11.5546875" style="133"/>
    <col min="1285" max="1285" width="13.33203125" style="133" bestFit="1" customWidth="1"/>
    <col min="1286" max="1286" width="14.33203125" style="133" customWidth="1"/>
    <col min="1287" max="1287" width="13.5546875" style="133" customWidth="1"/>
    <col min="1288" max="1536" width="11.5546875" style="133"/>
    <col min="1537" max="1537" width="16.6640625" style="133" customWidth="1"/>
    <col min="1538" max="1538" width="19.5546875" style="133" customWidth="1"/>
    <col min="1539" max="1540" width="11.5546875" style="133"/>
    <col min="1541" max="1541" width="13.33203125" style="133" bestFit="1" customWidth="1"/>
    <col min="1542" max="1542" width="14.33203125" style="133" customWidth="1"/>
    <col min="1543" max="1543" width="13.5546875" style="133" customWidth="1"/>
    <col min="1544" max="1792" width="11.5546875" style="133"/>
    <col min="1793" max="1793" width="16.6640625" style="133" customWidth="1"/>
    <col min="1794" max="1794" width="19.5546875" style="133" customWidth="1"/>
    <col min="1795" max="1796" width="11.5546875" style="133"/>
    <col min="1797" max="1797" width="13.33203125" style="133" bestFit="1" customWidth="1"/>
    <col min="1798" max="1798" width="14.33203125" style="133" customWidth="1"/>
    <col min="1799" max="1799" width="13.5546875" style="133" customWidth="1"/>
    <col min="1800" max="2048" width="11.5546875" style="133"/>
    <col min="2049" max="2049" width="16.6640625" style="133" customWidth="1"/>
    <col min="2050" max="2050" width="19.5546875" style="133" customWidth="1"/>
    <col min="2051" max="2052" width="11.5546875" style="133"/>
    <col min="2053" max="2053" width="13.33203125" style="133" bestFit="1" customWidth="1"/>
    <col min="2054" max="2054" width="14.33203125" style="133" customWidth="1"/>
    <col min="2055" max="2055" width="13.5546875" style="133" customWidth="1"/>
    <col min="2056" max="2304" width="11.5546875" style="133"/>
    <col min="2305" max="2305" width="16.6640625" style="133" customWidth="1"/>
    <col min="2306" max="2306" width="19.5546875" style="133" customWidth="1"/>
    <col min="2307" max="2308" width="11.5546875" style="133"/>
    <col min="2309" max="2309" width="13.33203125" style="133" bestFit="1" customWidth="1"/>
    <col min="2310" max="2310" width="14.33203125" style="133" customWidth="1"/>
    <col min="2311" max="2311" width="13.5546875" style="133" customWidth="1"/>
    <col min="2312" max="2560" width="11.5546875" style="133"/>
    <col min="2561" max="2561" width="16.6640625" style="133" customWidth="1"/>
    <col min="2562" max="2562" width="19.5546875" style="133" customWidth="1"/>
    <col min="2563" max="2564" width="11.5546875" style="133"/>
    <col min="2565" max="2565" width="13.33203125" style="133" bestFit="1" customWidth="1"/>
    <col min="2566" max="2566" width="14.33203125" style="133" customWidth="1"/>
    <col min="2567" max="2567" width="13.5546875" style="133" customWidth="1"/>
    <col min="2568" max="2816" width="11.5546875" style="133"/>
    <col min="2817" max="2817" width="16.6640625" style="133" customWidth="1"/>
    <col min="2818" max="2818" width="19.5546875" style="133" customWidth="1"/>
    <col min="2819" max="2820" width="11.5546875" style="133"/>
    <col min="2821" max="2821" width="13.33203125" style="133" bestFit="1" customWidth="1"/>
    <col min="2822" max="2822" width="14.33203125" style="133" customWidth="1"/>
    <col min="2823" max="2823" width="13.5546875" style="133" customWidth="1"/>
    <col min="2824" max="3072" width="11.5546875" style="133"/>
    <col min="3073" max="3073" width="16.6640625" style="133" customWidth="1"/>
    <col min="3074" max="3074" width="19.5546875" style="133" customWidth="1"/>
    <col min="3075" max="3076" width="11.5546875" style="133"/>
    <col min="3077" max="3077" width="13.33203125" style="133" bestFit="1" customWidth="1"/>
    <col min="3078" max="3078" width="14.33203125" style="133" customWidth="1"/>
    <col min="3079" max="3079" width="13.5546875" style="133" customWidth="1"/>
    <col min="3080" max="3328" width="11.5546875" style="133"/>
    <col min="3329" max="3329" width="16.6640625" style="133" customWidth="1"/>
    <col min="3330" max="3330" width="19.5546875" style="133" customWidth="1"/>
    <col min="3331" max="3332" width="11.5546875" style="133"/>
    <col min="3333" max="3333" width="13.33203125" style="133" bestFit="1" customWidth="1"/>
    <col min="3334" max="3334" width="14.33203125" style="133" customWidth="1"/>
    <col min="3335" max="3335" width="13.5546875" style="133" customWidth="1"/>
    <col min="3336" max="3584" width="11.5546875" style="133"/>
    <col min="3585" max="3585" width="16.6640625" style="133" customWidth="1"/>
    <col min="3586" max="3586" width="19.5546875" style="133" customWidth="1"/>
    <col min="3587" max="3588" width="11.5546875" style="133"/>
    <col min="3589" max="3589" width="13.33203125" style="133" bestFit="1" customWidth="1"/>
    <col min="3590" max="3590" width="14.33203125" style="133" customWidth="1"/>
    <col min="3591" max="3591" width="13.5546875" style="133" customWidth="1"/>
    <col min="3592" max="3840" width="11.5546875" style="133"/>
    <col min="3841" max="3841" width="16.6640625" style="133" customWidth="1"/>
    <col min="3842" max="3842" width="19.5546875" style="133" customWidth="1"/>
    <col min="3843" max="3844" width="11.5546875" style="133"/>
    <col min="3845" max="3845" width="13.33203125" style="133" bestFit="1" customWidth="1"/>
    <col min="3846" max="3846" width="14.33203125" style="133" customWidth="1"/>
    <col min="3847" max="3847" width="13.5546875" style="133" customWidth="1"/>
    <col min="3848" max="4096" width="11.5546875" style="133"/>
    <col min="4097" max="4097" width="16.6640625" style="133" customWidth="1"/>
    <col min="4098" max="4098" width="19.5546875" style="133" customWidth="1"/>
    <col min="4099" max="4100" width="11.5546875" style="133"/>
    <col min="4101" max="4101" width="13.33203125" style="133" bestFit="1" customWidth="1"/>
    <col min="4102" max="4102" width="14.33203125" style="133" customWidth="1"/>
    <col min="4103" max="4103" width="13.5546875" style="133" customWidth="1"/>
    <col min="4104" max="4352" width="11.5546875" style="133"/>
    <col min="4353" max="4353" width="16.6640625" style="133" customWidth="1"/>
    <col min="4354" max="4354" width="19.5546875" style="133" customWidth="1"/>
    <col min="4355" max="4356" width="11.5546875" style="133"/>
    <col min="4357" max="4357" width="13.33203125" style="133" bestFit="1" customWidth="1"/>
    <col min="4358" max="4358" width="14.33203125" style="133" customWidth="1"/>
    <col min="4359" max="4359" width="13.5546875" style="133" customWidth="1"/>
    <col min="4360" max="4608" width="11.5546875" style="133"/>
    <col min="4609" max="4609" width="16.6640625" style="133" customWidth="1"/>
    <col min="4610" max="4610" width="19.5546875" style="133" customWidth="1"/>
    <col min="4611" max="4612" width="11.5546875" style="133"/>
    <col min="4613" max="4613" width="13.33203125" style="133" bestFit="1" customWidth="1"/>
    <col min="4614" max="4614" width="14.33203125" style="133" customWidth="1"/>
    <col min="4615" max="4615" width="13.5546875" style="133" customWidth="1"/>
    <col min="4616" max="4864" width="11.5546875" style="133"/>
    <col min="4865" max="4865" width="16.6640625" style="133" customWidth="1"/>
    <col min="4866" max="4866" width="19.5546875" style="133" customWidth="1"/>
    <col min="4867" max="4868" width="11.5546875" style="133"/>
    <col min="4869" max="4869" width="13.33203125" style="133" bestFit="1" customWidth="1"/>
    <col min="4870" max="4870" width="14.33203125" style="133" customWidth="1"/>
    <col min="4871" max="4871" width="13.5546875" style="133" customWidth="1"/>
    <col min="4872" max="5120" width="11.5546875" style="133"/>
    <col min="5121" max="5121" width="16.6640625" style="133" customWidth="1"/>
    <col min="5122" max="5122" width="19.5546875" style="133" customWidth="1"/>
    <col min="5123" max="5124" width="11.5546875" style="133"/>
    <col min="5125" max="5125" width="13.33203125" style="133" bestFit="1" customWidth="1"/>
    <col min="5126" max="5126" width="14.33203125" style="133" customWidth="1"/>
    <col min="5127" max="5127" width="13.5546875" style="133" customWidth="1"/>
    <col min="5128" max="5376" width="11.5546875" style="133"/>
    <col min="5377" max="5377" width="16.6640625" style="133" customWidth="1"/>
    <col min="5378" max="5378" width="19.5546875" style="133" customWidth="1"/>
    <col min="5379" max="5380" width="11.5546875" style="133"/>
    <col min="5381" max="5381" width="13.33203125" style="133" bestFit="1" customWidth="1"/>
    <col min="5382" max="5382" width="14.33203125" style="133" customWidth="1"/>
    <col min="5383" max="5383" width="13.5546875" style="133" customWidth="1"/>
    <col min="5384" max="5632" width="11.5546875" style="133"/>
    <col min="5633" max="5633" width="16.6640625" style="133" customWidth="1"/>
    <col min="5634" max="5634" width="19.5546875" style="133" customWidth="1"/>
    <col min="5635" max="5636" width="11.5546875" style="133"/>
    <col min="5637" max="5637" width="13.33203125" style="133" bestFit="1" customWidth="1"/>
    <col min="5638" max="5638" width="14.33203125" style="133" customWidth="1"/>
    <col min="5639" max="5639" width="13.5546875" style="133" customWidth="1"/>
    <col min="5640" max="5888" width="11.5546875" style="133"/>
    <col min="5889" max="5889" width="16.6640625" style="133" customWidth="1"/>
    <col min="5890" max="5890" width="19.5546875" style="133" customWidth="1"/>
    <col min="5891" max="5892" width="11.5546875" style="133"/>
    <col min="5893" max="5893" width="13.33203125" style="133" bestFit="1" customWidth="1"/>
    <col min="5894" max="5894" width="14.33203125" style="133" customWidth="1"/>
    <col min="5895" max="5895" width="13.5546875" style="133" customWidth="1"/>
    <col min="5896" max="6144" width="11.5546875" style="133"/>
    <col min="6145" max="6145" width="16.6640625" style="133" customWidth="1"/>
    <col min="6146" max="6146" width="19.5546875" style="133" customWidth="1"/>
    <col min="6147" max="6148" width="11.5546875" style="133"/>
    <col min="6149" max="6149" width="13.33203125" style="133" bestFit="1" customWidth="1"/>
    <col min="6150" max="6150" width="14.33203125" style="133" customWidth="1"/>
    <col min="6151" max="6151" width="13.5546875" style="133" customWidth="1"/>
    <col min="6152" max="6400" width="11.5546875" style="133"/>
    <col min="6401" max="6401" width="16.6640625" style="133" customWidth="1"/>
    <col min="6402" max="6402" width="19.5546875" style="133" customWidth="1"/>
    <col min="6403" max="6404" width="11.5546875" style="133"/>
    <col min="6405" max="6405" width="13.33203125" style="133" bestFit="1" customWidth="1"/>
    <col min="6406" max="6406" width="14.33203125" style="133" customWidth="1"/>
    <col min="6407" max="6407" width="13.5546875" style="133" customWidth="1"/>
    <col min="6408" max="6656" width="11.5546875" style="133"/>
    <col min="6657" max="6657" width="16.6640625" style="133" customWidth="1"/>
    <col min="6658" max="6658" width="19.5546875" style="133" customWidth="1"/>
    <col min="6659" max="6660" width="11.5546875" style="133"/>
    <col min="6661" max="6661" width="13.33203125" style="133" bestFit="1" customWidth="1"/>
    <col min="6662" max="6662" width="14.33203125" style="133" customWidth="1"/>
    <col min="6663" max="6663" width="13.5546875" style="133" customWidth="1"/>
    <col min="6664" max="6912" width="11.5546875" style="133"/>
    <col min="6913" max="6913" width="16.6640625" style="133" customWidth="1"/>
    <col min="6914" max="6914" width="19.5546875" style="133" customWidth="1"/>
    <col min="6915" max="6916" width="11.5546875" style="133"/>
    <col min="6917" max="6917" width="13.33203125" style="133" bestFit="1" customWidth="1"/>
    <col min="6918" max="6918" width="14.33203125" style="133" customWidth="1"/>
    <col min="6919" max="6919" width="13.5546875" style="133" customWidth="1"/>
    <col min="6920" max="7168" width="11.5546875" style="133"/>
    <col min="7169" max="7169" width="16.6640625" style="133" customWidth="1"/>
    <col min="7170" max="7170" width="19.5546875" style="133" customWidth="1"/>
    <col min="7171" max="7172" width="11.5546875" style="133"/>
    <col min="7173" max="7173" width="13.33203125" style="133" bestFit="1" customWidth="1"/>
    <col min="7174" max="7174" width="14.33203125" style="133" customWidth="1"/>
    <col min="7175" max="7175" width="13.5546875" style="133" customWidth="1"/>
    <col min="7176" max="7424" width="11.5546875" style="133"/>
    <col min="7425" max="7425" width="16.6640625" style="133" customWidth="1"/>
    <col min="7426" max="7426" width="19.5546875" style="133" customWidth="1"/>
    <col min="7427" max="7428" width="11.5546875" style="133"/>
    <col min="7429" max="7429" width="13.33203125" style="133" bestFit="1" customWidth="1"/>
    <col min="7430" max="7430" width="14.33203125" style="133" customWidth="1"/>
    <col min="7431" max="7431" width="13.5546875" style="133" customWidth="1"/>
    <col min="7432" max="7680" width="11.5546875" style="133"/>
    <col min="7681" max="7681" width="16.6640625" style="133" customWidth="1"/>
    <col min="7682" max="7682" width="19.5546875" style="133" customWidth="1"/>
    <col min="7683" max="7684" width="11.5546875" style="133"/>
    <col min="7685" max="7685" width="13.33203125" style="133" bestFit="1" customWidth="1"/>
    <col min="7686" max="7686" width="14.33203125" style="133" customWidth="1"/>
    <col min="7687" max="7687" width="13.5546875" style="133" customWidth="1"/>
    <col min="7688" max="7936" width="11.5546875" style="133"/>
    <col min="7937" max="7937" width="16.6640625" style="133" customWidth="1"/>
    <col min="7938" max="7938" width="19.5546875" style="133" customWidth="1"/>
    <col min="7939" max="7940" width="11.5546875" style="133"/>
    <col min="7941" max="7941" width="13.33203125" style="133" bestFit="1" customWidth="1"/>
    <col min="7942" max="7942" width="14.33203125" style="133" customWidth="1"/>
    <col min="7943" max="7943" width="13.5546875" style="133" customWidth="1"/>
    <col min="7944" max="8192" width="11.5546875" style="133"/>
    <col min="8193" max="8193" width="16.6640625" style="133" customWidth="1"/>
    <col min="8194" max="8194" width="19.5546875" style="133" customWidth="1"/>
    <col min="8195" max="8196" width="11.5546875" style="133"/>
    <col min="8197" max="8197" width="13.33203125" style="133" bestFit="1" customWidth="1"/>
    <col min="8198" max="8198" width="14.33203125" style="133" customWidth="1"/>
    <col min="8199" max="8199" width="13.5546875" style="133" customWidth="1"/>
    <col min="8200" max="8448" width="11.5546875" style="133"/>
    <col min="8449" max="8449" width="16.6640625" style="133" customWidth="1"/>
    <col min="8450" max="8450" width="19.5546875" style="133" customWidth="1"/>
    <col min="8451" max="8452" width="11.5546875" style="133"/>
    <col min="8453" max="8453" width="13.33203125" style="133" bestFit="1" customWidth="1"/>
    <col min="8454" max="8454" width="14.33203125" style="133" customWidth="1"/>
    <col min="8455" max="8455" width="13.5546875" style="133" customWidth="1"/>
    <col min="8456" max="8704" width="11.5546875" style="133"/>
    <col min="8705" max="8705" width="16.6640625" style="133" customWidth="1"/>
    <col min="8706" max="8706" width="19.5546875" style="133" customWidth="1"/>
    <col min="8707" max="8708" width="11.5546875" style="133"/>
    <col min="8709" max="8709" width="13.33203125" style="133" bestFit="1" customWidth="1"/>
    <col min="8710" max="8710" width="14.33203125" style="133" customWidth="1"/>
    <col min="8711" max="8711" width="13.5546875" style="133" customWidth="1"/>
    <col min="8712" max="8960" width="11.5546875" style="133"/>
    <col min="8961" max="8961" width="16.6640625" style="133" customWidth="1"/>
    <col min="8962" max="8962" width="19.5546875" style="133" customWidth="1"/>
    <col min="8963" max="8964" width="11.5546875" style="133"/>
    <col min="8965" max="8965" width="13.33203125" style="133" bestFit="1" customWidth="1"/>
    <col min="8966" max="8966" width="14.33203125" style="133" customWidth="1"/>
    <col min="8967" max="8967" width="13.5546875" style="133" customWidth="1"/>
    <col min="8968" max="9216" width="11.5546875" style="133"/>
    <col min="9217" max="9217" width="16.6640625" style="133" customWidth="1"/>
    <col min="9218" max="9218" width="19.5546875" style="133" customWidth="1"/>
    <col min="9219" max="9220" width="11.5546875" style="133"/>
    <col min="9221" max="9221" width="13.33203125" style="133" bestFit="1" customWidth="1"/>
    <col min="9222" max="9222" width="14.33203125" style="133" customWidth="1"/>
    <col min="9223" max="9223" width="13.5546875" style="133" customWidth="1"/>
    <col min="9224" max="9472" width="11.5546875" style="133"/>
    <col min="9473" max="9473" width="16.6640625" style="133" customWidth="1"/>
    <col min="9474" max="9474" width="19.5546875" style="133" customWidth="1"/>
    <col min="9475" max="9476" width="11.5546875" style="133"/>
    <col min="9477" max="9477" width="13.33203125" style="133" bestFit="1" customWidth="1"/>
    <col min="9478" max="9478" width="14.33203125" style="133" customWidth="1"/>
    <col min="9479" max="9479" width="13.5546875" style="133" customWidth="1"/>
    <col min="9480" max="9728" width="11.5546875" style="133"/>
    <col min="9729" max="9729" width="16.6640625" style="133" customWidth="1"/>
    <col min="9730" max="9730" width="19.5546875" style="133" customWidth="1"/>
    <col min="9731" max="9732" width="11.5546875" style="133"/>
    <col min="9733" max="9733" width="13.33203125" style="133" bestFit="1" customWidth="1"/>
    <col min="9734" max="9734" width="14.33203125" style="133" customWidth="1"/>
    <col min="9735" max="9735" width="13.5546875" style="133" customWidth="1"/>
    <col min="9736" max="9984" width="11.5546875" style="133"/>
    <col min="9985" max="9985" width="16.6640625" style="133" customWidth="1"/>
    <col min="9986" max="9986" width="19.5546875" style="133" customWidth="1"/>
    <col min="9987" max="9988" width="11.5546875" style="133"/>
    <col min="9989" max="9989" width="13.33203125" style="133" bestFit="1" customWidth="1"/>
    <col min="9990" max="9990" width="14.33203125" style="133" customWidth="1"/>
    <col min="9991" max="9991" width="13.5546875" style="133" customWidth="1"/>
    <col min="9992" max="10240" width="11.5546875" style="133"/>
    <col min="10241" max="10241" width="16.6640625" style="133" customWidth="1"/>
    <col min="10242" max="10242" width="19.5546875" style="133" customWidth="1"/>
    <col min="10243" max="10244" width="11.5546875" style="133"/>
    <col min="10245" max="10245" width="13.33203125" style="133" bestFit="1" customWidth="1"/>
    <col min="10246" max="10246" width="14.33203125" style="133" customWidth="1"/>
    <col min="10247" max="10247" width="13.5546875" style="133" customWidth="1"/>
    <col min="10248" max="10496" width="11.5546875" style="133"/>
    <col min="10497" max="10497" width="16.6640625" style="133" customWidth="1"/>
    <col min="10498" max="10498" width="19.5546875" style="133" customWidth="1"/>
    <col min="10499" max="10500" width="11.5546875" style="133"/>
    <col min="10501" max="10501" width="13.33203125" style="133" bestFit="1" customWidth="1"/>
    <col min="10502" max="10502" width="14.33203125" style="133" customWidth="1"/>
    <col min="10503" max="10503" width="13.5546875" style="133" customWidth="1"/>
    <col min="10504" max="10752" width="11.5546875" style="133"/>
    <col min="10753" max="10753" width="16.6640625" style="133" customWidth="1"/>
    <col min="10754" max="10754" width="19.5546875" style="133" customWidth="1"/>
    <col min="10755" max="10756" width="11.5546875" style="133"/>
    <col min="10757" max="10757" width="13.33203125" style="133" bestFit="1" customWidth="1"/>
    <col min="10758" max="10758" width="14.33203125" style="133" customWidth="1"/>
    <col min="10759" max="10759" width="13.5546875" style="133" customWidth="1"/>
    <col min="10760" max="11008" width="11.5546875" style="133"/>
    <col min="11009" max="11009" width="16.6640625" style="133" customWidth="1"/>
    <col min="11010" max="11010" width="19.5546875" style="133" customWidth="1"/>
    <col min="11011" max="11012" width="11.5546875" style="133"/>
    <col min="11013" max="11013" width="13.33203125" style="133" bestFit="1" customWidth="1"/>
    <col min="11014" max="11014" width="14.33203125" style="133" customWidth="1"/>
    <col min="11015" max="11015" width="13.5546875" style="133" customWidth="1"/>
    <col min="11016" max="11264" width="11.5546875" style="133"/>
    <col min="11265" max="11265" width="16.6640625" style="133" customWidth="1"/>
    <col min="11266" max="11266" width="19.5546875" style="133" customWidth="1"/>
    <col min="11267" max="11268" width="11.5546875" style="133"/>
    <col min="11269" max="11269" width="13.33203125" style="133" bestFit="1" customWidth="1"/>
    <col min="11270" max="11270" width="14.33203125" style="133" customWidth="1"/>
    <col min="11271" max="11271" width="13.5546875" style="133" customWidth="1"/>
    <col min="11272" max="11520" width="11.5546875" style="133"/>
    <col min="11521" max="11521" width="16.6640625" style="133" customWidth="1"/>
    <col min="11522" max="11522" width="19.5546875" style="133" customWidth="1"/>
    <col min="11523" max="11524" width="11.5546875" style="133"/>
    <col min="11525" max="11525" width="13.33203125" style="133" bestFit="1" customWidth="1"/>
    <col min="11526" max="11526" width="14.33203125" style="133" customWidth="1"/>
    <col min="11527" max="11527" width="13.5546875" style="133" customWidth="1"/>
    <col min="11528" max="11776" width="11.5546875" style="133"/>
    <col min="11777" max="11777" width="16.6640625" style="133" customWidth="1"/>
    <col min="11778" max="11778" width="19.5546875" style="133" customWidth="1"/>
    <col min="11779" max="11780" width="11.5546875" style="133"/>
    <col min="11781" max="11781" width="13.33203125" style="133" bestFit="1" customWidth="1"/>
    <col min="11782" max="11782" width="14.33203125" style="133" customWidth="1"/>
    <col min="11783" max="11783" width="13.5546875" style="133" customWidth="1"/>
    <col min="11784" max="12032" width="11.5546875" style="133"/>
    <col min="12033" max="12033" width="16.6640625" style="133" customWidth="1"/>
    <col min="12034" max="12034" width="19.5546875" style="133" customWidth="1"/>
    <col min="12035" max="12036" width="11.5546875" style="133"/>
    <col min="12037" max="12037" width="13.33203125" style="133" bestFit="1" customWidth="1"/>
    <col min="12038" max="12038" width="14.33203125" style="133" customWidth="1"/>
    <col min="12039" max="12039" width="13.5546875" style="133" customWidth="1"/>
    <col min="12040" max="12288" width="11.5546875" style="133"/>
    <col min="12289" max="12289" width="16.6640625" style="133" customWidth="1"/>
    <col min="12290" max="12290" width="19.5546875" style="133" customWidth="1"/>
    <col min="12291" max="12292" width="11.5546875" style="133"/>
    <col min="12293" max="12293" width="13.33203125" style="133" bestFit="1" customWidth="1"/>
    <col min="12294" max="12294" width="14.33203125" style="133" customWidth="1"/>
    <col min="12295" max="12295" width="13.5546875" style="133" customWidth="1"/>
    <col min="12296" max="12544" width="11.5546875" style="133"/>
    <col min="12545" max="12545" width="16.6640625" style="133" customWidth="1"/>
    <col min="12546" max="12546" width="19.5546875" style="133" customWidth="1"/>
    <col min="12547" max="12548" width="11.5546875" style="133"/>
    <col min="12549" max="12549" width="13.33203125" style="133" bestFit="1" customWidth="1"/>
    <col min="12550" max="12550" width="14.33203125" style="133" customWidth="1"/>
    <col min="12551" max="12551" width="13.5546875" style="133" customWidth="1"/>
    <col min="12552" max="12800" width="11.5546875" style="133"/>
    <col min="12801" max="12801" width="16.6640625" style="133" customWidth="1"/>
    <col min="12802" max="12802" width="19.5546875" style="133" customWidth="1"/>
    <col min="12803" max="12804" width="11.5546875" style="133"/>
    <col min="12805" max="12805" width="13.33203125" style="133" bestFit="1" customWidth="1"/>
    <col min="12806" max="12806" width="14.33203125" style="133" customWidth="1"/>
    <col min="12807" max="12807" width="13.5546875" style="133" customWidth="1"/>
    <col min="12808" max="13056" width="11.5546875" style="133"/>
    <col min="13057" max="13057" width="16.6640625" style="133" customWidth="1"/>
    <col min="13058" max="13058" width="19.5546875" style="133" customWidth="1"/>
    <col min="13059" max="13060" width="11.5546875" style="133"/>
    <col min="13061" max="13061" width="13.33203125" style="133" bestFit="1" customWidth="1"/>
    <col min="13062" max="13062" width="14.33203125" style="133" customWidth="1"/>
    <col min="13063" max="13063" width="13.5546875" style="133" customWidth="1"/>
    <col min="13064" max="13312" width="11.5546875" style="133"/>
    <col min="13313" max="13313" width="16.6640625" style="133" customWidth="1"/>
    <col min="13314" max="13314" width="19.5546875" style="133" customWidth="1"/>
    <col min="13315" max="13316" width="11.5546875" style="133"/>
    <col min="13317" max="13317" width="13.33203125" style="133" bestFit="1" customWidth="1"/>
    <col min="13318" max="13318" width="14.33203125" style="133" customWidth="1"/>
    <col min="13319" max="13319" width="13.5546875" style="133" customWidth="1"/>
    <col min="13320" max="13568" width="11.5546875" style="133"/>
    <col min="13569" max="13569" width="16.6640625" style="133" customWidth="1"/>
    <col min="13570" max="13570" width="19.5546875" style="133" customWidth="1"/>
    <col min="13571" max="13572" width="11.5546875" style="133"/>
    <col min="13573" max="13573" width="13.33203125" style="133" bestFit="1" customWidth="1"/>
    <col min="13574" max="13574" width="14.33203125" style="133" customWidth="1"/>
    <col min="13575" max="13575" width="13.5546875" style="133" customWidth="1"/>
    <col min="13576" max="13824" width="11.5546875" style="133"/>
    <col min="13825" max="13825" width="16.6640625" style="133" customWidth="1"/>
    <col min="13826" max="13826" width="19.5546875" style="133" customWidth="1"/>
    <col min="13827" max="13828" width="11.5546875" style="133"/>
    <col min="13829" max="13829" width="13.33203125" style="133" bestFit="1" customWidth="1"/>
    <col min="13830" max="13830" width="14.33203125" style="133" customWidth="1"/>
    <col min="13831" max="13831" width="13.5546875" style="133" customWidth="1"/>
    <col min="13832" max="14080" width="11.5546875" style="133"/>
    <col min="14081" max="14081" width="16.6640625" style="133" customWidth="1"/>
    <col min="14082" max="14082" width="19.5546875" style="133" customWidth="1"/>
    <col min="14083" max="14084" width="11.5546875" style="133"/>
    <col min="14085" max="14085" width="13.33203125" style="133" bestFit="1" customWidth="1"/>
    <col min="14086" max="14086" width="14.33203125" style="133" customWidth="1"/>
    <col min="14087" max="14087" width="13.5546875" style="133" customWidth="1"/>
    <col min="14088" max="14336" width="11.5546875" style="133"/>
    <col min="14337" max="14337" width="16.6640625" style="133" customWidth="1"/>
    <col min="14338" max="14338" width="19.5546875" style="133" customWidth="1"/>
    <col min="14339" max="14340" width="11.5546875" style="133"/>
    <col min="14341" max="14341" width="13.33203125" style="133" bestFit="1" customWidth="1"/>
    <col min="14342" max="14342" width="14.33203125" style="133" customWidth="1"/>
    <col min="14343" max="14343" width="13.5546875" style="133" customWidth="1"/>
    <col min="14344" max="14592" width="11.5546875" style="133"/>
    <col min="14593" max="14593" width="16.6640625" style="133" customWidth="1"/>
    <col min="14594" max="14594" width="19.5546875" style="133" customWidth="1"/>
    <col min="14595" max="14596" width="11.5546875" style="133"/>
    <col min="14597" max="14597" width="13.33203125" style="133" bestFit="1" customWidth="1"/>
    <col min="14598" max="14598" width="14.33203125" style="133" customWidth="1"/>
    <col min="14599" max="14599" width="13.5546875" style="133" customWidth="1"/>
    <col min="14600" max="14848" width="11.5546875" style="133"/>
    <col min="14849" max="14849" width="16.6640625" style="133" customWidth="1"/>
    <col min="14850" max="14850" width="19.5546875" style="133" customWidth="1"/>
    <col min="14851" max="14852" width="11.5546875" style="133"/>
    <col min="14853" max="14853" width="13.33203125" style="133" bestFit="1" customWidth="1"/>
    <col min="14854" max="14854" width="14.33203125" style="133" customWidth="1"/>
    <col min="14855" max="14855" width="13.5546875" style="133" customWidth="1"/>
    <col min="14856" max="15104" width="11.5546875" style="133"/>
    <col min="15105" max="15105" width="16.6640625" style="133" customWidth="1"/>
    <col min="15106" max="15106" width="19.5546875" style="133" customWidth="1"/>
    <col min="15107" max="15108" width="11.5546875" style="133"/>
    <col min="15109" max="15109" width="13.33203125" style="133" bestFit="1" customWidth="1"/>
    <col min="15110" max="15110" width="14.33203125" style="133" customWidth="1"/>
    <col min="15111" max="15111" width="13.5546875" style="133" customWidth="1"/>
    <col min="15112" max="15360" width="11.5546875" style="133"/>
    <col min="15361" max="15361" width="16.6640625" style="133" customWidth="1"/>
    <col min="15362" max="15362" width="19.5546875" style="133" customWidth="1"/>
    <col min="15363" max="15364" width="11.5546875" style="133"/>
    <col min="15365" max="15365" width="13.33203125" style="133" bestFit="1" customWidth="1"/>
    <col min="15366" max="15366" width="14.33203125" style="133" customWidth="1"/>
    <col min="15367" max="15367" width="13.5546875" style="133" customWidth="1"/>
    <col min="15368" max="15616" width="11.5546875" style="133"/>
    <col min="15617" max="15617" width="16.6640625" style="133" customWidth="1"/>
    <col min="15618" max="15618" width="19.5546875" style="133" customWidth="1"/>
    <col min="15619" max="15620" width="11.5546875" style="133"/>
    <col min="15621" max="15621" width="13.33203125" style="133" bestFit="1" customWidth="1"/>
    <col min="15622" max="15622" width="14.33203125" style="133" customWidth="1"/>
    <col min="15623" max="15623" width="13.5546875" style="133" customWidth="1"/>
    <col min="15624" max="15872" width="11.5546875" style="133"/>
    <col min="15873" max="15873" width="16.6640625" style="133" customWidth="1"/>
    <col min="15874" max="15874" width="19.5546875" style="133" customWidth="1"/>
    <col min="15875" max="15876" width="11.5546875" style="133"/>
    <col min="15877" max="15877" width="13.33203125" style="133" bestFit="1" customWidth="1"/>
    <col min="15878" max="15878" width="14.33203125" style="133" customWidth="1"/>
    <col min="15879" max="15879" width="13.5546875" style="133" customWidth="1"/>
    <col min="15880" max="16128" width="11.5546875" style="133"/>
    <col min="16129" max="16129" width="16.6640625" style="133" customWidth="1"/>
    <col min="16130" max="16130" width="19.5546875" style="133" customWidth="1"/>
    <col min="16131" max="16132" width="11.5546875" style="133"/>
    <col min="16133" max="16133" width="13.33203125" style="133" bestFit="1" customWidth="1"/>
    <col min="16134" max="16134" width="14.33203125" style="133" customWidth="1"/>
    <col min="16135" max="16135" width="13.5546875" style="133" customWidth="1"/>
    <col min="16136" max="16384" width="11.5546875" style="133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35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35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35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135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35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35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35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35" customFormat="1" ht="13.8">
      <c r="A9" s="302"/>
      <c r="B9" s="302"/>
      <c r="C9" s="302"/>
      <c r="D9" s="302"/>
      <c r="E9" s="303"/>
      <c r="F9" s="304" t="s">
        <v>90</v>
      </c>
      <c r="G9" s="304">
        <f>'Presupuesto '!A18</f>
        <v>15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'!C18</f>
        <v>m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'!B18</f>
        <v>Bandeja portacable de 30x10cm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0.25860000000000005</v>
      </c>
      <c r="H17" s="433">
        <f>+G17/G$46</f>
        <v>1.1381741679357061E-2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1.138174167935706</v>
      </c>
    </row>
    <row r="18" spans="1:12" s="137" customFormat="1" ht="15.6">
      <c r="A18" s="236"/>
      <c r="B18" s="237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0.25860000000000005</v>
      </c>
      <c r="H19" s="437">
        <f>SUM(H17:H17)</f>
        <v>1.1381741679357061E-2</v>
      </c>
      <c r="I19" s="438"/>
      <c r="J19" s="439"/>
      <c r="K19" s="440"/>
      <c r="L19" s="447">
        <f>SUM(L17:L17)</f>
        <v>1.138174167935706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2</v>
      </c>
      <c r="D23" s="145">
        <f>'BASE DE DATOS'!G14</f>
        <v>3.62</v>
      </c>
      <c r="E23" s="146">
        <f>IF(D23&gt;0,ROUND(D23*C23,2),"")</f>
        <v>7.24</v>
      </c>
      <c r="F23" s="147">
        <v>0.4</v>
      </c>
      <c r="G23" s="42">
        <f>E23*F23</f>
        <v>2.8960000000000004</v>
      </c>
      <c r="H23" s="433">
        <f>+G23/G$46</f>
        <v>0.12746142267369701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12.7461422673697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0.4</v>
      </c>
      <c r="G24" s="42">
        <f>E24*F24</f>
        <v>1.4640000000000002</v>
      </c>
      <c r="H24" s="433">
        <f>+G24/G$46</f>
        <v>6.4434918091951801E-2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6.4434918091951801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0.2</v>
      </c>
      <c r="G25" s="42">
        <f>E25*F25</f>
        <v>0.81199999999999994</v>
      </c>
      <c r="H25" s="433">
        <f>+G25/G$46</f>
        <v>3.5738492821492385E-2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3.5738492821492382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5.1720000000000006</v>
      </c>
      <c r="H26" s="437">
        <f>SUM(H23:H25)</f>
        <v>0.22763483358714121</v>
      </c>
      <c r="I26" s="429"/>
      <c r="J26" s="430"/>
      <c r="K26" s="431"/>
      <c r="L26" s="447">
        <f>SUM(L23:L25)</f>
        <v>22.763483358714119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16" t="s">
        <v>184</v>
      </c>
      <c r="B30" s="617"/>
      <c r="C30" s="618"/>
      <c r="D30" s="49" t="s">
        <v>52</v>
      </c>
      <c r="E30" s="50">
        <v>1</v>
      </c>
      <c r="F30" s="50">
        <v>17.29</v>
      </c>
      <c r="G30" s="42">
        <f>E30*F30</f>
        <v>17.29</v>
      </c>
      <c r="H30" s="433">
        <f>+G30/G$46</f>
        <v>0.76098342473350167</v>
      </c>
      <c r="I30" s="434">
        <v>421900030</v>
      </c>
      <c r="J30" s="435" t="s">
        <v>324</v>
      </c>
      <c r="K30" s="431">
        <v>40</v>
      </c>
      <c r="L30" s="436">
        <f>+H30*K30</f>
        <v>30.439336989340067</v>
      </c>
    </row>
    <row r="31" spans="1:12" s="136" customFormat="1" ht="15.6">
      <c r="A31" s="274"/>
      <c r="B31" s="275"/>
      <c r="C31" s="276"/>
      <c r="D31" s="49"/>
      <c r="E31" s="50"/>
      <c r="F31" s="50"/>
      <c r="G31" s="42"/>
      <c r="H31" s="433"/>
      <c r="I31" s="434"/>
      <c r="J31" s="435"/>
      <c r="K31" s="431"/>
      <c r="L31" s="436"/>
    </row>
    <row r="32" spans="1:12" s="136" customFormat="1" ht="15.6">
      <c r="A32" s="274"/>
      <c r="B32" s="275"/>
      <c r="C32" s="276"/>
      <c r="D32" s="49"/>
      <c r="E32" s="50"/>
      <c r="F32" s="50"/>
      <c r="G32" s="42"/>
      <c r="H32" s="433"/>
      <c r="I32" s="434"/>
      <c r="J32" s="435"/>
      <c r="K32" s="431"/>
      <c r="L32" s="436"/>
    </row>
    <row r="33" spans="1:12" s="136" customFormat="1" ht="15.6">
      <c r="A33" s="274"/>
      <c r="B33" s="275"/>
      <c r="C33" s="276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2" s="136" customFormat="1" ht="15.6">
      <c r="A34" s="274"/>
      <c r="B34" s="275"/>
      <c r="C34" s="276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2" s="136" customFormat="1" ht="15.6">
      <c r="A35" s="274"/>
      <c r="B35" s="275"/>
      <c r="C35" s="276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2" s="136" customFormat="1" ht="15.6">
      <c r="A36" s="274"/>
      <c r="B36" s="275"/>
      <c r="C36" s="276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2" s="136" customFormat="1" ht="15.6">
      <c r="A37" s="274"/>
      <c r="B37" s="275"/>
      <c r="C37" s="276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2" s="136" customFormat="1" ht="15.6">
      <c r="A38" s="274"/>
      <c r="B38" s="275"/>
      <c r="C38" s="276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2" s="136" customFormat="1" ht="15.6">
      <c r="A39" s="274"/>
      <c r="B39" s="275"/>
      <c r="C39" s="276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+G30</f>
        <v>17.29</v>
      </c>
      <c r="H40" s="437">
        <f>+H30</f>
        <v>0.76098342473350167</v>
      </c>
      <c r="I40" s="429"/>
      <c r="J40" s="430"/>
      <c r="K40" s="431"/>
      <c r="L40" s="447">
        <f>+L30</f>
        <v>30.439336989340067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30"/>
      <c r="E45" s="130"/>
      <c r="F45" s="131"/>
      <c r="G45" s="129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29">
        <f>+G45+G40+G26+G19</f>
        <v>22.720600000000001</v>
      </c>
      <c r="H46" s="449">
        <f>+H45+H40+H26+H19</f>
        <v>0.99999999999999989</v>
      </c>
      <c r="I46" s="450"/>
      <c r="J46" s="451"/>
      <c r="K46" s="450"/>
      <c r="L46" s="563">
        <f>+L45+L40+L26+L19</f>
        <v>54.340994515989898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5.2257380000000007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27.946338000000001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27.95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/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34">
    <mergeCell ref="A50:B50"/>
    <mergeCell ref="A51:B51"/>
    <mergeCell ref="A52:B52"/>
    <mergeCell ref="D59:F59"/>
    <mergeCell ref="D48:F48"/>
    <mergeCell ref="D49:F49"/>
    <mergeCell ref="D50:F50"/>
    <mergeCell ref="D57:F57"/>
    <mergeCell ref="D58:F58"/>
    <mergeCell ref="D47:E47"/>
    <mergeCell ref="A25:B25"/>
    <mergeCell ref="A26:B26"/>
    <mergeCell ref="A28:C28"/>
    <mergeCell ref="A29:C29"/>
    <mergeCell ref="A30:C30"/>
    <mergeCell ref="A40:B40"/>
    <mergeCell ref="A42:C42"/>
    <mergeCell ref="A43:C43"/>
    <mergeCell ref="A44:C44"/>
    <mergeCell ref="A45:B45"/>
    <mergeCell ref="D46:F46"/>
    <mergeCell ref="A24:B24"/>
    <mergeCell ref="A1:G1"/>
    <mergeCell ref="H2:L13"/>
    <mergeCell ref="A15:B15"/>
    <mergeCell ref="A16:B16"/>
    <mergeCell ref="A17:B17"/>
    <mergeCell ref="A19:B19"/>
    <mergeCell ref="A21:B21"/>
    <mergeCell ref="A22:B22"/>
    <mergeCell ref="A23:B23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90"/>
  <sheetViews>
    <sheetView view="pageBreakPreview" topLeftCell="A91" zoomScale="80" zoomScaleNormal="90" zoomScaleSheetLayoutView="80" workbookViewId="0">
      <selection activeCell="D23" sqref="D23"/>
    </sheetView>
  </sheetViews>
  <sheetFormatPr baseColWidth="10" defaultColWidth="11.44140625" defaultRowHeight="14.4"/>
  <cols>
    <col min="1" max="1" width="5.6640625" style="203" customWidth="1"/>
    <col min="2" max="2" width="39.44140625" style="203" customWidth="1"/>
    <col min="3" max="3" width="24.5546875" style="205" customWidth="1"/>
    <col min="4" max="4" width="28.6640625" style="203" customWidth="1"/>
    <col min="5" max="5" width="6.6640625" style="203" customWidth="1"/>
    <col min="6" max="6" width="38.5546875" style="203" customWidth="1"/>
    <col min="7" max="7" width="10.33203125" style="205" customWidth="1"/>
    <col min="8" max="8" width="9.6640625" style="203" customWidth="1"/>
    <col min="9" max="9" width="29" style="203" customWidth="1"/>
    <col min="10" max="16384" width="11.44140625" style="203"/>
  </cols>
  <sheetData>
    <row r="2" spans="1:11">
      <c r="B2" s="311" t="s">
        <v>321</v>
      </c>
      <c r="C2" s="204" t="s">
        <v>119</v>
      </c>
      <c r="D2" s="311" t="s">
        <v>318</v>
      </c>
    </row>
    <row r="3" spans="1:11">
      <c r="C3" s="204" t="s">
        <v>120</v>
      </c>
      <c r="D3" s="413" t="s">
        <v>385</v>
      </c>
    </row>
    <row r="4" spans="1:11">
      <c r="C4" s="204" t="s">
        <v>121</v>
      </c>
      <c r="D4" s="311" t="s">
        <v>322</v>
      </c>
    </row>
    <row r="5" spans="1:11">
      <c r="C5" s="204" t="s">
        <v>122</v>
      </c>
      <c r="D5" s="311" t="s">
        <v>323</v>
      </c>
    </row>
    <row r="6" spans="1:11">
      <c r="C6" s="204" t="s">
        <v>123</v>
      </c>
      <c r="D6" s="206" t="s">
        <v>320</v>
      </c>
      <c r="F6" s="311" t="s">
        <v>321</v>
      </c>
    </row>
    <row r="7" spans="1:11">
      <c r="C7" s="204" t="s">
        <v>124</v>
      </c>
      <c r="D7" s="592" t="s">
        <v>402</v>
      </c>
    </row>
    <row r="8" spans="1:11">
      <c r="C8" s="204" t="s">
        <v>125</v>
      </c>
      <c r="D8" s="207"/>
    </row>
    <row r="9" spans="1:11" ht="15" thickBot="1">
      <c r="C9" s="204" t="s">
        <v>126</v>
      </c>
      <c r="D9" s="207" t="s">
        <v>127</v>
      </c>
    </row>
    <row r="10" spans="1:11">
      <c r="B10" s="206" t="s">
        <v>128</v>
      </c>
      <c r="C10" s="204" t="s">
        <v>89</v>
      </c>
      <c r="D10" s="208"/>
      <c r="E10" s="594" t="s">
        <v>24</v>
      </c>
      <c r="F10" s="595"/>
      <c r="G10" s="596"/>
    </row>
    <row r="11" spans="1:11" ht="29.25" customHeight="1">
      <c r="B11" s="209" t="s">
        <v>4</v>
      </c>
      <c r="C11" s="210" t="s">
        <v>6</v>
      </c>
      <c r="D11" s="211" t="s">
        <v>393</v>
      </c>
      <c r="E11" s="212" t="s">
        <v>129</v>
      </c>
      <c r="F11" s="213" t="s">
        <v>4</v>
      </c>
      <c r="G11" s="214" t="s">
        <v>130</v>
      </c>
      <c r="H11" s="211"/>
      <c r="I11" s="558" t="s">
        <v>393</v>
      </c>
    </row>
    <row r="12" spans="1:11">
      <c r="B12" s="209"/>
      <c r="C12" s="210"/>
      <c r="D12" s="211"/>
      <c r="E12" s="215"/>
      <c r="F12" s="216"/>
      <c r="G12" s="217"/>
      <c r="H12" s="211"/>
    </row>
    <row r="13" spans="1:11" ht="15.6">
      <c r="A13" s="203">
        <v>1</v>
      </c>
      <c r="B13" s="203" t="s">
        <v>131</v>
      </c>
      <c r="C13" s="218">
        <v>2</v>
      </c>
      <c r="E13" s="215">
        <v>1</v>
      </c>
      <c r="F13" s="219" t="s">
        <v>87</v>
      </c>
      <c r="G13" s="220">
        <v>3.66</v>
      </c>
      <c r="I13" s="467">
        <v>547900412</v>
      </c>
      <c r="J13" s="221"/>
      <c r="K13" s="205"/>
    </row>
    <row r="14" spans="1:11">
      <c r="A14" s="203">
        <v>2</v>
      </c>
      <c r="B14" s="203" t="s">
        <v>132</v>
      </c>
      <c r="C14" s="218">
        <v>1</v>
      </c>
      <c r="E14" s="215">
        <v>2</v>
      </c>
      <c r="F14" s="232" t="s">
        <v>47</v>
      </c>
      <c r="G14" s="220">
        <v>3.62</v>
      </c>
      <c r="I14" s="203">
        <v>546110011</v>
      </c>
      <c r="J14" s="221"/>
      <c r="K14" s="205"/>
    </row>
    <row r="15" spans="1:11">
      <c r="A15" s="203">
        <v>3</v>
      </c>
      <c r="B15" s="203" t="s">
        <v>133</v>
      </c>
      <c r="C15" s="218">
        <v>30</v>
      </c>
      <c r="D15" s="203">
        <v>491150011</v>
      </c>
      <c r="E15" s="215">
        <v>3</v>
      </c>
      <c r="F15" s="219" t="s">
        <v>88</v>
      </c>
      <c r="G15" s="220">
        <v>3.66</v>
      </c>
      <c r="J15" s="221"/>
      <c r="K15" s="205"/>
    </row>
    <row r="16" spans="1:11">
      <c r="A16" s="203">
        <v>4</v>
      </c>
      <c r="B16" s="203" t="s">
        <v>107</v>
      </c>
      <c r="C16" s="218"/>
      <c r="D16" s="203">
        <v>429211210</v>
      </c>
      <c r="E16" s="215">
        <v>4</v>
      </c>
      <c r="F16" s="219" t="s">
        <v>134</v>
      </c>
      <c r="G16" s="220">
        <v>5.31</v>
      </c>
      <c r="J16" s="221"/>
      <c r="K16" s="205"/>
    </row>
    <row r="17" spans="1:11">
      <c r="A17" s="203">
        <v>5</v>
      </c>
      <c r="B17" s="203" t="s">
        <v>135</v>
      </c>
      <c r="C17" s="218">
        <v>5</v>
      </c>
      <c r="E17" s="215">
        <v>5</v>
      </c>
      <c r="F17" s="219" t="s">
        <v>137</v>
      </c>
      <c r="G17" s="220">
        <v>3.66</v>
      </c>
      <c r="I17" s="203">
        <v>546110011</v>
      </c>
      <c r="J17" s="221"/>
      <c r="K17" s="205"/>
    </row>
    <row r="18" spans="1:11">
      <c r="A18" s="203">
        <v>6</v>
      </c>
      <c r="B18" s="203" t="s">
        <v>136</v>
      </c>
      <c r="C18" s="218">
        <v>1</v>
      </c>
      <c r="E18" s="215">
        <v>6</v>
      </c>
      <c r="F18" s="219" t="s">
        <v>138</v>
      </c>
      <c r="G18" s="220">
        <v>3.66</v>
      </c>
      <c r="J18" s="221"/>
      <c r="K18" s="205"/>
    </row>
    <row r="19" spans="1:11">
      <c r="A19" s="203">
        <v>7</v>
      </c>
      <c r="C19" s="203"/>
      <c r="E19" s="215">
        <v>7</v>
      </c>
      <c r="F19" s="219" t="s">
        <v>143</v>
      </c>
      <c r="G19" s="220">
        <v>4.08</v>
      </c>
      <c r="I19" s="203">
        <v>546110011</v>
      </c>
      <c r="J19" s="221"/>
      <c r="K19" s="205"/>
    </row>
    <row r="20" spans="1:11" ht="15.6">
      <c r="A20" s="203">
        <v>8</v>
      </c>
      <c r="C20" s="203"/>
      <c r="E20" s="215">
        <v>8</v>
      </c>
      <c r="F20" s="219" t="s">
        <v>140</v>
      </c>
      <c r="G20" s="220">
        <v>4.0599999999999996</v>
      </c>
      <c r="I20" s="467">
        <v>547900412</v>
      </c>
      <c r="J20" s="221"/>
      <c r="K20" s="205"/>
    </row>
    <row r="21" spans="1:11">
      <c r="C21" s="203"/>
      <c r="E21" s="215">
        <v>9</v>
      </c>
      <c r="F21" s="219" t="s">
        <v>141</v>
      </c>
      <c r="G21" s="220">
        <v>4.0599999999999996</v>
      </c>
      <c r="I21" s="203">
        <v>546110011</v>
      </c>
      <c r="J21" s="221"/>
      <c r="K21" s="205"/>
    </row>
    <row r="22" spans="1:11">
      <c r="C22" s="203"/>
      <c r="E22" s="215">
        <v>10</v>
      </c>
      <c r="F22" s="219" t="s">
        <v>142</v>
      </c>
      <c r="G22" s="220">
        <v>4.0599999999999996</v>
      </c>
      <c r="I22" s="203">
        <v>851230015</v>
      </c>
      <c r="J22" s="221"/>
      <c r="K22" s="205"/>
    </row>
    <row r="23" spans="1:11">
      <c r="B23" s="597" t="s">
        <v>47</v>
      </c>
      <c r="C23" s="598"/>
      <c r="E23" s="215">
        <v>11</v>
      </c>
      <c r="F23" s="219" t="s">
        <v>70</v>
      </c>
      <c r="G23" s="220">
        <v>3.62</v>
      </c>
      <c r="J23" s="221"/>
      <c r="K23" s="205"/>
    </row>
    <row r="24" spans="1:11">
      <c r="B24" s="597" t="s">
        <v>48</v>
      </c>
      <c r="C24" s="598"/>
      <c r="E24" s="215">
        <v>12</v>
      </c>
      <c r="F24" s="219" t="s">
        <v>139</v>
      </c>
      <c r="G24" s="220">
        <v>3.66</v>
      </c>
      <c r="J24" s="221"/>
      <c r="K24" s="205"/>
    </row>
    <row r="25" spans="1:11">
      <c r="B25" s="597" t="s">
        <v>49</v>
      </c>
      <c r="C25" s="598"/>
      <c r="E25" s="215"/>
      <c r="F25" s="222"/>
      <c r="G25" s="220"/>
      <c r="J25" s="221"/>
      <c r="K25" s="205"/>
    </row>
    <row r="26" spans="1:11">
      <c r="B26" s="198"/>
      <c r="C26" s="199"/>
      <c r="E26" s="215"/>
      <c r="F26" s="219"/>
      <c r="G26" s="220"/>
      <c r="J26" s="221"/>
      <c r="K26" s="205"/>
    </row>
    <row r="27" spans="1:11">
      <c r="E27" s="215"/>
      <c r="F27" s="219"/>
      <c r="G27" s="220"/>
      <c r="J27" s="221"/>
      <c r="K27" s="205"/>
    </row>
    <row r="28" spans="1:11">
      <c r="B28" s="203">
        <v>300</v>
      </c>
      <c r="E28" s="215"/>
      <c r="F28" s="219"/>
      <c r="G28" s="220"/>
      <c r="J28" s="221"/>
      <c r="K28" s="205"/>
    </row>
    <row r="29" spans="1:11">
      <c r="B29" s="203">
        <f>10*180*5</f>
        <v>9000</v>
      </c>
      <c r="E29" s="215"/>
      <c r="F29" s="219"/>
      <c r="G29" s="220"/>
      <c r="J29" s="221"/>
      <c r="K29" s="205"/>
    </row>
    <row r="30" spans="1:11">
      <c r="B30" s="203">
        <f>+B28/B29</f>
        <v>3.3333333333333333E-2</v>
      </c>
      <c r="E30" s="215"/>
      <c r="F30" s="219"/>
      <c r="G30" s="220"/>
      <c r="J30" s="221"/>
      <c r="K30" s="205"/>
    </row>
    <row r="31" spans="1:11">
      <c r="E31" s="215"/>
      <c r="F31" s="219"/>
      <c r="G31" s="220"/>
      <c r="J31" s="221"/>
      <c r="K31" s="205"/>
    </row>
    <row r="32" spans="1:11">
      <c r="E32" s="215"/>
      <c r="F32" s="219"/>
      <c r="G32" s="220"/>
      <c r="J32" s="221"/>
      <c r="K32" s="205"/>
    </row>
    <row r="33" spans="5:11">
      <c r="E33" s="215"/>
      <c r="F33" s="219"/>
      <c r="G33" s="220"/>
      <c r="J33" s="221"/>
      <c r="K33" s="205"/>
    </row>
    <row r="34" spans="5:11">
      <c r="E34" s="215"/>
      <c r="F34" s="219"/>
      <c r="G34" s="220"/>
      <c r="J34" s="221"/>
      <c r="K34" s="223"/>
    </row>
    <row r="35" spans="5:11">
      <c r="E35" s="215"/>
      <c r="F35" s="219"/>
      <c r="G35" s="220"/>
      <c r="J35" s="221"/>
      <c r="K35" s="205"/>
    </row>
    <row r="36" spans="5:11" ht="15" thickBot="1">
      <c r="E36" s="224"/>
      <c r="F36" s="225"/>
      <c r="G36" s="226"/>
      <c r="J36" s="221"/>
      <c r="K36" s="205"/>
    </row>
    <row r="37" spans="5:11">
      <c r="J37" s="221"/>
      <c r="K37" s="205"/>
    </row>
    <row r="38" spans="5:11">
      <c r="J38" s="221"/>
      <c r="K38" s="205"/>
    </row>
    <row r="39" spans="5:11">
      <c r="J39" s="221"/>
      <c r="K39" s="205"/>
    </row>
    <row r="40" spans="5:11">
      <c r="J40" s="221"/>
      <c r="K40" s="205"/>
    </row>
    <row r="41" spans="5:11">
      <c r="J41" s="221"/>
      <c r="K41" s="205"/>
    </row>
    <row r="42" spans="5:11">
      <c r="J42" s="221"/>
      <c r="K42" s="205"/>
    </row>
    <row r="43" spans="5:11">
      <c r="J43" s="221"/>
      <c r="K43" s="205"/>
    </row>
    <row r="44" spans="5:11">
      <c r="J44" s="221"/>
      <c r="K44" s="205"/>
    </row>
    <row r="45" spans="5:11">
      <c r="J45" s="221"/>
      <c r="K45" s="205"/>
    </row>
    <row r="46" spans="5:11">
      <c r="J46" s="221"/>
      <c r="K46" s="205"/>
    </row>
    <row r="47" spans="5:11">
      <c r="J47" s="221"/>
      <c r="K47" s="205"/>
    </row>
    <row r="49" spans="8:11">
      <c r="J49" s="221"/>
      <c r="K49" s="205"/>
    </row>
    <row r="50" spans="8:11">
      <c r="J50" s="221"/>
      <c r="K50" s="205"/>
    </row>
    <row r="51" spans="8:11">
      <c r="J51" s="221"/>
      <c r="K51" s="205"/>
    </row>
    <row r="52" spans="8:11">
      <c r="J52" s="221"/>
      <c r="K52" s="205"/>
    </row>
    <row r="53" spans="8:11">
      <c r="J53" s="221"/>
      <c r="K53" s="205"/>
    </row>
    <row r="54" spans="8:11">
      <c r="J54" s="221"/>
      <c r="K54" s="205"/>
    </row>
    <row r="55" spans="8:11">
      <c r="J55" s="221"/>
      <c r="K55" s="205"/>
    </row>
    <row r="56" spans="8:11">
      <c r="J56" s="221"/>
      <c r="K56" s="205"/>
    </row>
    <row r="57" spans="8:11">
      <c r="J57" s="221"/>
      <c r="K57" s="205"/>
    </row>
    <row r="58" spans="8:11">
      <c r="J58" s="221"/>
      <c r="K58" s="205"/>
    </row>
    <row r="59" spans="8:11">
      <c r="H59" s="227"/>
      <c r="J59" s="221"/>
      <c r="K59" s="205"/>
    </row>
    <row r="60" spans="8:11">
      <c r="J60" s="221"/>
      <c r="K60" s="205"/>
    </row>
    <row r="61" spans="8:11">
      <c r="I61" s="228"/>
      <c r="J61" s="221"/>
      <c r="K61" s="205"/>
    </row>
    <row r="62" spans="8:11">
      <c r="J62" s="221"/>
      <c r="K62" s="229"/>
    </row>
    <row r="63" spans="8:11">
      <c r="J63" s="221"/>
      <c r="K63" s="205"/>
    </row>
    <row r="64" spans="8:11">
      <c r="J64" s="221"/>
      <c r="K64" s="205"/>
    </row>
    <row r="65" spans="10:11">
      <c r="J65" s="221"/>
      <c r="K65" s="205"/>
    </row>
    <row r="66" spans="10:11">
      <c r="J66" s="221"/>
      <c r="K66" s="205"/>
    </row>
    <row r="67" spans="10:11">
      <c r="J67" s="221"/>
      <c r="K67" s="205"/>
    </row>
    <row r="68" spans="10:11">
      <c r="J68" s="221"/>
      <c r="K68" s="205"/>
    </row>
    <row r="69" spans="10:11">
      <c r="J69" s="221"/>
      <c r="K69" s="205"/>
    </row>
    <row r="70" spans="10:11">
      <c r="J70" s="221"/>
      <c r="K70" s="205"/>
    </row>
    <row r="71" spans="10:11">
      <c r="J71" s="221"/>
      <c r="K71" s="205"/>
    </row>
    <row r="72" spans="10:11">
      <c r="J72" s="221"/>
      <c r="K72" s="205"/>
    </row>
    <row r="73" spans="10:11">
      <c r="J73" s="221"/>
      <c r="K73" s="205"/>
    </row>
    <row r="74" spans="10:11">
      <c r="J74" s="221"/>
      <c r="K74" s="205"/>
    </row>
    <row r="75" spans="10:11">
      <c r="J75" s="221"/>
      <c r="K75" s="205"/>
    </row>
    <row r="76" spans="10:11">
      <c r="J76" s="221"/>
      <c r="K76" s="205"/>
    </row>
    <row r="77" spans="10:11">
      <c r="J77" s="221"/>
      <c r="K77" s="205"/>
    </row>
    <row r="78" spans="10:11">
      <c r="J78" s="221"/>
      <c r="K78" s="205"/>
    </row>
    <row r="79" spans="10:11">
      <c r="J79" s="221"/>
      <c r="K79" s="205"/>
    </row>
    <row r="80" spans="10:11">
      <c r="J80" s="221"/>
      <c r="K80" s="205"/>
    </row>
    <row r="81" spans="9:11">
      <c r="I81" s="228"/>
      <c r="J81" s="221"/>
      <c r="K81" s="230"/>
    </row>
    <row r="82" spans="9:11">
      <c r="J82" s="221"/>
      <c r="K82" s="229"/>
    </row>
    <row r="83" spans="9:11">
      <c r="J83" s="221"/>
      <c r="K83" s="205"/>
    </row>
    <row r="84" spans="9:11">
      <c r="J84" s="221"/>
      <c r="K84" s="205"/>
    </row>
    <row r="85" spans="9:11">
      <c r="J85" s="221"/>
      <c r="K85" s="205"/>
    </row>
    <row r="86" spans="9:11">
      <c r="J86" s="221"/>
      <c r="K86" s="205"/>
    </row>
    <row r="87" spans="9:11">
      <c r="J87" s="221"/>
      <c r="K87" s="205"/>
    </row>
    <row r="88" spans="9:11">
      <c r="J88" s="221"/>
      <c r="K88" s="205"/>
    </row>
    <row r="89" spans="9:11">
      <c r="J89" s="221"/>
      <c r="K89" s="205"/>
    </row>
    <row r="90" spans="9:11">
      <c r="J90" s="221"/>
      <c r="K90" s="205"/>
    </row>
    <row r="91" spans="9:11">
      <c r="J91" s="221"/>
      <c r="K91" s="205"/>
    </row>
    <row r="92" spans="9:11">
      <c r="J92" s="221"/>
      <c r="K92" s="205"/>
    </row>
    <row r="93" spans="9:11">
      <c r="J93" s="221"/>
      <c r="K93" s="205"/>
    </row>
    <row r="94" spans="9:11">
      <c r="J94" s="221"/>
      <c r="K94" s="205"/>
    </row>
    <row r="95" spans="9:11">
      <c r="J95" s="221"/>
      <c r="K95" s="205"/>
    </row>
    <row r="96" spans="9:11">
      <c r="J96" s="221"/>
      <c r="K96" s="205"/>
    </row>
    <row r="97" spans="10:11">
      <c r="J97" s="221"/>
      <c r="K97" s="205"/>
    </row>
    <row r="98" spans="10:11">
      <c r="J98" s="221"/>
      <c r="K98" s="205"/>
    </row>
    <row r="99" spans="10:11">
      <c r="J99" s="221"/>
      <c r="K99" s="205"/>
    </row>
    <row r="100" spans="10:11">
      <c r="J100" s="221"/>
      <c r="K100" s="205"/>
    </row>
    <row r="101" spans="10:11">
      <c r="J101" s="221"/>
      <c r="K101" s="205"/>
    </row>
    <row r="102" spans="10:11">
      <c r="J102" s="221"/>
      <c r="K102" s="205"/>
    </row>
    <row r="103" spans="10:11">
      <c r="J103" s="221"/>
      <c r="K103" s="205"/>
    </row>
    <row r="104" spans="10:11">
      <c r="J104" s="221"/>
      <c r="K104" s="205"/>
    </row>
    <row r="105" spans="10:11">
      <c r="J105" s="221"/>
      <c r="K105" s="205"/>
    </row>
    <row r="106" spans="10:11">
      <c r="J106" s="221"/>
      <c r="K106" s="205"/>
    </row>
    <row r="107" spans="10:11">
      <c r="J107" s="221"/>
      <c r="K107" s="205"/>
    </row>
    <row r="108" spans="10:11">
      <c r="J108" s="221"/>
      <c r="K108" s="205"/>
    </row>
    <row r="109" spans="10:11">
      <c r="J109" s="221"/>
      <c r="K109" s="205"/>
    </row>
    <row r="110" spans="10:11">
      <c r="J110" s="221"/>
      <c r="K110" s="205"/>
    </row>
    <row r="111" spans="10:11">
      <c r="J111" s="221"/>
      <c r="K111" s="205"/>
    </row>
    <row r="112" spans="10:11">
      <c r="J112" s="221"/>
      <c r="K112" s="205"/>
    </row>
    <row r="113" spans="10:11">
      <c r="J113" s="221"/>
      <c r="K113" s="205"/>
    </row>
    <row r="114" spans="10:11">
      <c r="J114" s="221"/>
      <c r="K114" s="205"/>
    </row>
    <row r="115" spans="10:11">
      <c r="J115" s="221"/>
      <c r="K115" s="229"/>
    </row>
    <row r="116" spans="10:11">
      <c r="J116" s="221"/>
      <c r="K116" s="205"/>
    </row>
    <row r="117" spans="10:11">
      <c r="J117" s="221"/>
      <c r="K117" s="205"/>
    </row>
    <row r="118" spans="10:11">
      <c r="J118" s="221"/>
      <c r="K118" s="205"/>
    </row>
    <row r="119" spans="10:11">
      <c r="J119" s="221"/>
      <c r="K119" s="205"/>
    </row>
    <row r="120" spans="10:11">
      <c r="J120" s="221"/>
      <c r="K120" s="205"/>
    </row>
    <row r="121" spans="10:11">
      <c r="J121" s="221"/>
      <c r="K121" s="205"/>
    </row>
    <row r="122" spans="10:11">
      <c r="J122" s="221"/>
      <c r="K122" s="205"/>
    </row>
    <row r="123" spans="10:11">
      <c r="J123" s="221"/>
      <c r="K123" s="205"/>
    </row>
    <row r="124" spans="10:11">
      <c r="J124" s="221"/>
      <c r="K124" s="205"/>
    </row>
    <row r="125" spans="10:11">
      <c r="J125" s="221"/>
      <c r="K125" s="205"/>
    </row>
    <row r="126" spans="10:11">
      <c r="J126" s="221"/>
      <c r="K126" s="205"/>
    </row>
    <row r="127" spans="10:11">
      <c r="J127" s="221"/>
      <c r="K127" s="205"/>
    </row>
    <row r="128" spans="10:11">
      <c r="J128" s="221"/>
      <c r="K128" s="205"/>
    </row>
    <row r="129" spans="3:11">
      <c r="J129" s="221"/>
      <c r="K129" s="205"/>
    </row>
    <row r="130" spans="3:11">
      <c r="J130" s="221"/>
      <c r="K130" s="205"/>
    </row>
    <row r="131" spans="3:11">
      <c r="D131" s="211"/>
      <c r="J131" s="221"/>
      <c r="K131" s="205"/>
    </row>
    <row r="132" spans="3:11">
      <c r="D132" s="211"/>
      <c r="J132" s="221"/>
      <c r="K132" s="205"/>
    </row>
    <row r="133" spans="3:11">
      <c r="D133" s="211"/>
      <c r="J133" s="221"/>
      <c r="K133" s="205"/>
    </row>
    <row r="134" spans="3:11">
      <c r="D134" s="211"/>
      <c r="J134" s="221"/>
      <c r="K134" s="205"/>
    </row>
    <row r="135" spans="3:11">
      <c r="D135" s="211"/>
      <c r="J135" s="221"/>
      <c r="K135" s="205"/>
    </row>
    <row r="136" spans="3:11">
      <c r="D136" s="211"/>
      <c r="J136" s="221"/>
      <c r="K136" s="205"/>
    </row>
    <row r="137" spans="3:11">
      <c r="D137" s="211"/>
      <c r="J137" s="221"/>
      <c r="K137" s="205"/>
    </row>
    <row r="138" spans="3:11">
      <c r="D138" s="211"/>
      <c r="J138" s="221"/>
      <c r="K138" s="205"/>
    </row>
    <row r="139" spans="3:11">
      <c r="D139" s="211"/>
      <c r="J139" s="221"/>
      <c r="K139" s="205"/>
    </row>
    <row r="140" spans="3:11">
      <c r="D140" s="211"/>
      <c r="J140" s="221"/>
      <c r="K140" s="205"/>
    </row>
    <row r="141" spans="3:11">
      <c r="D141" s="211"/>
      <c r="J141" s="221"/>
      <c r="K141" s="205"/>
    </row>
    <row r="142" spans="3:11">
      <c r="C142" s="203"/>
      <c r="J142" s="221"/>
      <c r="K142" s="205"/>
    </row>
    <row r="143" spans="3:11">
      <c r="C143" s="203"/>
      <c r="J143" s="221"/>
      <c r="K143" s="205"/>
    </row>
    <row r="144" spans="3:11">
      <c r="C144" s="203"/>
      <c r="J144" s="221"/>
      <c r="K144" s="205"/>
    </row>
    <row r="145" spans="3:11">
      <c r="C145" s="203"/>
      <c r="J145" s="221"/>
      <c r="K145" s="205"/>
    </row>
    <row r="146" spans="3:11">
      <c r="C146" s="203"/>
      <c r="J146" s="221"/>
      <c r="K146" s="205"/>
    </row>
    <row r="147" spans="3:11">
      <c r="C147" s="203"/>
      <c r="J147" s="221"/>
      <c r="K147" s="205"/>
    </row>
    <row r="148" spans="3:11">
      <c r="C148" s="203"/>
      <c r="J148" s="221"/>
      <c r="K148" s="205"/>
    </row>
    <row r="149" spans="3:11">
      <c r="C149" s="203"/>
      <c r="J149" s="221"/>
      <c r="K149" s="205"/>
    </row>
    <row r="150" spans="3:11">
      <c r="C150" s="203"/>
      <c r="J150" s="221"/>
      <c r="K150" s="205"/>
    </row>
    <row r="151" spans="3:11">
      <c r="C151" s="203"/>
      <c r="J151" s="221"/>
      <c r="K151" s="205"/>
    </row>
    <row r="152" spans="3:11">
      <c r="C152" s="203"/>
      <c r="J152" s="221"/>
      <c r="K152" s="205"/>
    </row>
    <row r="153" spans="3:11">
      <c r="C153" s="203"/>
      <c r="J153" s="221"/>
      <c r="K153" s="205"/>
    </row>
    <row r="154" spans="3:11">
      <c r="C154" s="203"/>
      <c r="J154" s="221"/>
      <c r="K154" s="231"/>
    </row>
    <row r="155" spans="3:11">
      <c r="C155" s="203"/>
    </row>
    <row r="156" spans="3:11">
      <c r="C156" s="203"/>
    </row>
    <row r="157" spans="3:11">
      <c r="C157" s="203"/>
    </row>
    <row r="158" spans="3:11">
      <c r="C158" s="203"/>
    </row>
    <row r="159" spans="3:11">
      <c r="C159" s="203"/>
    </row>
    <row r="160" spans="3:11">
      <c r="C160" s="203"/>
    </row>
    <row r="161" spans="3:7">
      <c r="C161" s="203"/>
    </row>
    <row r="162" spans="3:7">
      <c r="C162" s="203"/>
    </row>
    <row r="163" spans="3:7">
      <c r="C163" s="203"/>
    </row>
    <row r="164" spans="3:7">
      <c r="C164" s="203"/>
    </row>
    <row r="165" spans="3:7">
      <c r="C165" s="203"/>
    </row>
    <row r="166" spans="3:7">
      <c r="C166" s="203"/>
    </row>
    <row r="167" spans="3:7">
      <c r="C167" s="203"/>
    </row>
    <row r="168" spans="3:7">
      <c r="C168" s="203"/>
    </row>
    <row r="169" spans="3:7">
      <c r="C169" s="203"/>
    </row>
    <row r="170" spans="3:7">
      <c r="C170" s="203"/>
    </row>
    <row r="171" spans="3:7">
      <c r="C171" s="203"/>
    </row>
    <row r="172" spans="3:7">
      <c r="C172" s="203"/>
    </row>
    <row r="173" spans="3:7">
      <c r="C173" s="203"/>
    </row>
    <row r="176" spans="3:7">
      <c r="G176" s="203"/>
    </row>
    <row r="177" spans="3:8">
      <c r="G177" s="203"/>
    </row>
    <row r="178" spans="3:8">
      <c r="G178" s="203"/>
    </row>
    <row r="179" spans="3:8">
      <c r="G179" s="203"/>
    </row>
    <row r="180" spans="3:8">
      <c r="G180" s="203"/>
    </row>
    <row r="181" spans="3:8">
      <c r="G181" s="203"/>
    </row>
    <row r="182" spans="3:8">
      <c r="G182" s="203"/>
    </row>
    <row r="183" spans="3:8">
      <c r="G183" s="203"/>
      <c r="H183" s="211"/>
    </row>
    <row r="184" spans="3:8">
      <c r="G184" s="203"/>
    </row>
    <row r="185" spans="3:8">
      <c r="G185" s="203"/>
    </row>
    <row r="186" spans="3:8">
      <c r="G186" s="203"/>
    </row>
    <row r="187" spans="3:8">
      <c r="G187" s="203"/>
    </row>
    <row r="188" spans="3:8">
      <c r="G188" s="203"/>
    </row>
    <row r="189" spans="3:8">
      <c r="C189" s="203"/>
      <c r="G189" s="203"/>
    </row>
    <row r="190" spans="3:8">
      <c r="C190" s="203"/>
      <c r="G190" s="203"/>
    </row>
    <row r="191" spans="3:8">
      <c r="C191" s="203"/>
      <c r="G191" s="203"/>
    </row>
    <row r="192" spans="3:8">
      <c r="C192" s="203"/>
      <c r="G192" s="203"/>
    </row>
    <row r="193" spans="3:7">
      <c r="C193" s="203"/>
      <c r="G193" s="203"/>
    </row>
    <row r="194" spans="3:7">
      <c r="C194" s="203"/>
      <c r="G194" s="203"/>
    </row>
    <row r="195" spans="3:7">
      <c r="C195" s="203"/>
      <c r="G195" s="203"/>
    </row>
    <row r="196" spans="3:7">
      <c r="C196" s="203"/>
      <c r="G196" s="203"/>
    </row>
    <row r="197" spans="3:7">
      <c r="C197" s="203"/>
      <c r="G197" s="203"/>
    </row>
    <row r="198" spans="3:7">
      <c r="C198" s="203"/>
      <c r="G198" s="203"/>
    </row>
    <row r="199" spans="3:7">
      <c r="C199" s="203"/>
      <c r="G199" s="203"/>
    </row>
    <row r="200" spans="3:7">
      <c r="C200" s="203"/>
      <c r="G200" s="203"/>
    </row>
    <row r="201" spans="3:7">
      <c r="C201" s="203"/>
      <c r="G201" s="203"/>
    </row>
    <row r="202" spans="3:7">
      <c r="C202" s="203"/>
      <c r="G202" s="203"/>
    </row>
    <row r="203" spans="3:7">
      <c r="C203" s="203"/>
      <c r="G203" s="203"/>
    </row>
    <row r="204" spans="3:7">
      <c r="C204" s="203"/>
      <c r="G204" s="203"/>
    </row>
    <row r="205" spans="3:7">
      <c r="C205" s="203"/>
      <c r="G205" s="203"/>
    </row>
    <row r="206" spans="3:7">
      <c r="C206" s="203"/>
      <c r="G206" s="203"/>
    </row>
    <row r="207" spans="3:7">
      <c r="C207" s="203"/>
      <c r="G207" s="203"/>
    </row>
    <row r="208" spans="3:7">
      <c r="C208" s="203"/>
    </row>
    <row r="209" spans="3:7">
      <c r="C209" s="203"/>
    </row>
    <row r="210" spans="3:7">
      <c r="C210" s="203"/>
    </row>
    <row r="211" spans="3:7">
      <c r="C211" s="203"/>
    </row>
    <row r="212" spans="3:7">
      <c r="C212" s="203"/>
    </row>
    <row r="213" spans="3:7">
      <c r="C213" s="203"/>
    </row>
    <row r="214" spans="3:7">
      <c r="C214" s="203"/>
    </row>
    <row r="215" spans="3:7">
      <c r="C215" s="203"/>
    </row>
    <row r="216" spans="3:7">
      <c r="C216" s="203"/>
    </row>
    <row r="217" spans="3:7">
      <c r="C217" s="203"/>
    </row>
    <row r="218" spans="3:7">
      <c r="C218" s="203"/>
    </row>
    <row r="219" spans="3:7">
      <c r="C219" s="203"/>
    </row>
    <row r="220" spans="3:7">
      <c r="C220" s="203"/>
    </row>
    <row r="221" spans="3:7">
      <c r="C221" s="203"/>
    </row>
    <row r="222" spans="3:7">
      <c r="C222" s="203"/>
    </row>
    <row r="223" spans="3:7">
      <c r="C223" s="203"/>
      <c r="G223" s="203"/>
    </row>
    <row r="224" spans="3:7">
      <c r="C224" s="203"/>
      <c r="G224" s="203"/>
    </row>
    <row r="225" spans="3:7">
      <c r="C225" s="203"/>
      <c r="G225" s="203"/>
    </row>
    <row r="226" spans="3:7">
      <c r="C226" s="203"/>
      <c r="G226" s="203"/>
    </row>
    <row r="227" spans="3:7">
      <c r="C227" s="203"/>
      <c r="G227" s="203"/>
    </row>
    <row r="228" spans="3:7">
      <c r="C228" s="203"/>
      <c r="G228" s="203"/>
    </row>
    <row r="229" spans="3:7">
      <c r="C229" s="203"/>
      <c r="G229" s="203"/>
    </row>
    <row r="230" spans="3:7">
      <c r="C230" s="203"/>
      <c r="G230" s="203"/>
    </row>
    <row r="231" spans="3:7">
      <c r="C231" s="203"/>
      <c r="G231" s="203"/>
    </row>
    <row r="232" spans="3:7">
      <c r="C232" s="203"/>
      <c r="G232" s="203"/>
    </row>
    <row r="233" spans="3:7">
      <c r="C233" s="203"/>
      <c r="G233" s="203"/>
    </row>
    <row r="234" spans="3:7">
      <c r="C234" s="203"/>
      <c r="G234" s="203"/>
    </row>
    <row r="235" spans="3:7">
      <c r="C235" s="203"/>
      <c r="G235" s="203"/>
    </row>
    <row r="236" spans="3:7">
      <c r="C236" s="203"/>
      <c r="G236" s="203"/>
    </row>
    <row r="237" spans="3:7">
      <c r="C237" s="203"/>
      <c r="G237" s="203"/>
    </row>
    <row r="238" spans="3:7">
      <c r="C238" s="203"/>
      <c r="G238" s="203"/>
    </row>
    <row r="239" spans="3:7">
      <c r="C239" s="203"/>
      <c r="G239" s="203"/>
    </row>
    <row r="240" spans="3:7">
      <c r="C240" s="203"/>
      <c r="G240" s="203"/>
    </row>
    <row r="241" spans="3:7">
      <c r="C241" s="203"/>
      <c r="G241" s="203"/>
    </row>
    <row r="242" spans="3:7">
      <c r="C242" s="203"/>
      <c r="G242" s="203"/>
    </row>
    <row r="243" spans="3:7">
      <c r="C243" s="203"/>
      <c r="G243" s="203"/>
    </row>
    <row r="244" spans="3:7">
      <c r="C244" s="203"/>
      <c r="G244" s="203"/>
    </row>
    <row r="245" spans="3:7">
      <c r="C245" s="203"/>
      <c r="G245" s="203"/>
    </row>
    <row r="246" spans="3:7">
      <c r="C246" s="203"/>
      <c r="G246" s="203"/>
    </row>
    <row r="247" spans="3:7">
      <c r="C247" s="203"/>
      <c r="G247" s="203"/>
    </row>
    <row r="248" spans="3:7">
      <c r="C248" s="203"/>
      <c r="G248" s="203"/>
    </row>
    <row r="249" spans="3:7">
      <c r="C249" s="203"/>
      <c r="G249" s="203"/>
    </row>
    <row r="250" spans="3:7">
      <c r="C250" s="203"/>
      <c r="G250" s="203"/>
    </row>
    <row r="251" spans="3:7">
      <c r="C251" s="203"/>
      <c r="G251" s="203"/>
    </row>
    <row r="252" spans="3:7">
      <c r="C252" s="203"/>
      <c r="G252" s="203"/>
    </row>
    <row r="253" spans="3:7">
      <c r="C253" s="203"/>
      <c r="G253" s="203"/>
    </row>
    <row r="254" spans="3:7">
      <c r="C254" s="203"/>
      <c r="G254" s="203"/>
    </row>
    <row r="255" spans="3:7">
      <c r="C255" s="203"/>
      <c r="G255" s="203"/>
    </row>
    <row r="256" spans="3:7">
      <c r="C256" s="203"/>
      <c r="G256" s="203"/>
    </row>
    <row r="257" spans="7:7">
      <c r="G257" s="203"/>
    </row>
    <row r="258" spans="7:7">
      <c r="G258" s="203"/>
    </row>
    <row r="259" spans="7:7">
      <c r="G259" s="203"/>
    </row>
    <row r="260" spans="7:7">
      <c r="G260" s="203"/>
    </row>
    <row r="261" spans="7:7">
      <c r="G261" s="203"/>
    </row>
    <row r="262" spans="7:7">
      <c r="G262" s="203"/>
    </row>
    <row r="263" spans="7:7">
      <c r="G263" s="203"/>
    </row>
    <row r="264" spans="7:7">
      <c r="G264" s="203"/>
    </row>
    <row r="265" spans="7:7">
      <c r="G265" s="203"/>
    </row>
    <row r="266" spans="7:7">
      <c r="G266" s="203"/>
    </row>
    <row r="267" spans="7:7">
      <c r="G267" s="203"/>
    </row>
    <row r="268" spans="7:7">
      <c r="G268" s="203"/>
    </row>
    <row r="269" spans="7:7">
      <c r="G269" s="203"/>
    </row>
    <row r="270" spans="7:7">
      <c r="G270" s="203"/>
    </row>
    <row r="271" spans="7:7">
      <c r="G271" s="203"/>
    </row>
    <row r="272" spans="7:7">
      <c r="G272" s="203"/>
    </row>
    <row r="273" spans="7:7">
      <c r="G273" s="203"/>
    </row>
    <row r="274" spans="7:7">
      <c r="G274" s="203"/>
    </row>
    <row r="275" spans="7:7">
      <c r="G275" s="203"/>
    </row>
    <row r="276" spans="7:7">
      <c r="G276" s="203"/>
    </row>
    <row r="277" spans="7:7">
      <c r="G277" s="203"/>
    </row>
    <row r="278" spans="7:7">
      <c r="G278" s="203"/>
    </row>
    <row r="279" spans="7:7">
      <c r="G279" s="203"/>
    </row>
    <row r="280" spans="7:7">
      <c r="G280" s="203"/>
    </row>
    <row r="281" spans="7:7">
      <c r="G281" s="203"/>
    </row>
    <row r="282" spans="7:7">
      <c r="G282" s="203"/>
    </row>
    <row r="283" spans="7:7">
      <c r="G283" s="203"/>
    </row>
    <row r="284" spans="7:7">
      <c r="G284" s="203"/>
    </row>
    <row r="285" spans="7:7">
      <c r="G285" s="203"/>
    </row>
    <row r="286" spans="7:7">
      <c r="G286" s="203"/>
    </row>
    <row r="287" spans="7:7">
      <c r="G287" s="203"/>
    </row>
    <row r="288" spans="7:7">
      <c r="G288" s="203"/>
    </row>
    <row r="289" spans="7:7">
      <c r="G289" s="203"/>
    </row>
    <row r="290" spans="7:7">
      <c r="G290" s="203"/>
    </row>
  </sheetData>
  <mergeCells count="4">
    <mergeCell ref="E10:G10"/>
    <mergeCell ref="B23:C23"/>
    <mergeCell ref="B24:C24"/>
    <mergeCell ref="B25:C2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5" fitToHeight="2" orientation="portrait" r:id="rId1"/>
  <headerFooter>
    <oddHeader>&amp;C&amp;G</oddHeader>
    <oddFooter>&amp;C&amp;G</oddFoot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19" zoomScaleNormal="100" zoomScaleSheetLayoutView="100" workbookViewId="0">
      <selection activeCell="L46" sqref="L46"/>
    </sheetView>
  </sheetViews>
  <sheetFormatPr baseColWidth="10" defaultRowHeight="13.2"/>
  <cols>
    <col min="1" max="1" width="21.33203125" style="133" customWidth="1"/>
    <col min="2" max="2" width="19.5546875" style="133" customWidth="1"/>
    <col min="3" max="4" width="11.5546875" style="133"/>
    <col min="5" max="5" width="13.33203125" style="133" bestFit="1" customWidth="1"/>
    <col min="6" max="6" width="14.33203125" style="134" customWidth="1"/>
    <col min="7" max="7" width="13.5546875" style="457" customWidth="1"/>
    <col min="8" max="12" width="11.5546875" style="420"/>
    <col min="13" max="256" width="11.5546875" style="133"/>
    <col min="257" max="257" width="16.6640625" style="133" customWidth="1"/>
    <col min="258" max="258" width="19.5546875" style="133" customWidth="1"/>
    <col min="259" max="260" width="11.5546875" style="133"/>
    <col min="261" max="261" width="13.33203125" style="133" bestFit="1" customWidth="1"/>
    <col min="262" max="262" width="14.33203125" style="133" customWidth="1"/>
    <col min="263" max="263" width="13.5546875" style="133" customWidth="1"/>
    <col min="264" max="512" width="11.5546875" style="133"/>
    <col min="513" max="513" width="16.6640625" style="133" customWidth="1"/>
    <col min="514" max="514" width="19.5546875" style="133" customWidth="1"/>
    <col min="515" max="516" width="11.5546875" style="133"/>
    <col min="517" max="517" width="13.33203125" style="133" bestFit="1" customWidth="1"/>
    <col min="518" max="518" width="14.33203125" style="133" customWidth="1"/>
    <col min="519" max="519" width="13.5546875" style="133" customWidth="1"/>
    <col min="520" max="768" width="11.5546875" style="133"/>
    <col min="769" max="769" width="16.6640625" style="133" customWidth="1"/>
    <col min="770" max="770" width="19.5546875" style="133" customWidth="1"/>
    <col min="771" max="772" width="11.5546875" style="133"/>
    <col min="773" max="773" width="13.33203125" style="133" bestFit="1" customWidth="1"/>
    <col min="774" max="774" width="14.33203125" style="133" customWidth="1"/>
    <col min="775" max="775" width="13.5546875" style="133" customWidth="1"/>
    <col min="776" max="1024" width="11.5546875" style="133"/>
    <col min="1025" max="1025" width="16.6640625" style="133" customWidth="1"/>
    <col min="1026" max="1026" width="19.5546875" style="133" customWidth="1"/>
    <col min="1027" max="1028" width="11.5546875" style="133"/>
    <col min="1029" max="1029" width="13.33203125" style="133" bestFit="1" customWidth="1"/>
    <col min="1030" max="1030" width="14.33203125" style="133" customWidth="1"/>
    <col min="1031" max="1031" width="13.5546875" style="133" customWidth="1"/>
    <col min="1032" max="1280" width="11.5546875" style="133"/>
    <col min="1281" max="1281" width="16.6640625" style="133" customWidth="1"/>
    <col min="1282" max="1282" width="19.5546875" style="133" customWidth="1"/>
    <col min="1283" max="1284" width="11.5546875" style="133"/>
    <col min="1285" max="1285" width="13.33203125" style="133" bestFit="1" customWidth="1"/>
    <col min="1286" max="1286" width="14.33203125" style="133" customWidth="1"/>
    <col min="1287" max="1287" width="13.5546875" style="133" customWidth="1"/>
    <col min="1288" max="1536" width="11.5546875" style="133"/>
    <col min="1537" max="1537" width="16.6640625" style="133" customWidth="1"/>
    <col min="1538" max="1538" width="19.5546875" style="133" customWidth="1"/>
    <col min="1539" max="1540" width="11.5546875" style="133"/>
    <col min="1541" max="1541" width="13.33203125" style="133" bestFit="1" customWidth="1"/>
    <col min="1542" max="1542" width="14.33203125" style="133" customWidth="1"/>
    <col min="1543" max="1543" width="13.5546875" style="133" customWidth="1"/>
    <col min="1544" max="1792" width="11.5546875" style="133"/>
    <col min="1793" max="1793" width="16.6640625" style="133" customWidth="1"/>
    <col min="1794" max="1794" width="19.5546875" style="133" customWidth="1"/>
    <col min="1795" max="1796" width="11.5546875" style="133"/>
    <col min="1797" max="1797" width="13.33203125" style="133" bestFit="1" customWidth="1"/>
    <col min="1798" max="1798" width="14.33203125" style="133" customWidth="1"/>
    <col min="1799" max="1799" width="13.5546875" style="133" customWidth="1"/>
    <col min="1800" max="2048" width="11.5546875" style="133"/>
    <col min="2049" max="2049" width="16.6640625" style="133" customWidth="1"/>
    <col min="2050" max="2050" width="19.5546875" style="133" customWidth="1"/>
    <col min="2051" max="2052" width="11.5546875" style="133"/>
    <col min="2053" max="2053" width="13.33203125" style="133" bestFit="1" customWidth="1"/>
    <col min="2054" max="2054" width="14.33203125" style="133" customWidth="1"/>
    <col min="2055" max="2055" width="13.5546875" style="133" customWidth="1"/>
    <col min="2056" max="2304" width="11.5546875" style="133"/>
    <col min="2305" max="2305" width="16.6640625" style="133" customWidth="1"/>
    <col min="2306" max="2306" width="19.5546875" style="133" customWidth="1"/>
    <col min="2307" max="2308" width="11.5546875" style="133"/>
    <col min="2309" max="2309" width="13.33203125" style="133" bestFit="1" customWidth="1"/>
    <col min="2310" max="2310" width="14.33203125" style="133" customWidth="1"/>
    <col min="2311" max="2311" width="13.5546875" style="133" customWidth="1"/>
    <col min="2312" max="2560" width="11.5546875" style="133"/>
    <col min="2561" max="2561" width="16.6640625" style="133" customWidth="1"/>
    <col min="2562" max="2562" width="19.5546875" style="133" customWidth="1"/>
    <col min="2563" max="2564" width="11.5546875" style="133"/>
    <col min="2565" max="2565" width="13.33203125" style="133" bestFit="1" customWidth="1"/>
    <col min="2566" max="2566" width="14.33203125" style="133" customWidth="1"/>
    <col min="2567" max="2567" width="13.5546875" style="133" customWidth="1"/>
    <col min="2568" max="2816" width="11.5546875" style="133"/>
    <col min="2817" max="2817" width="16.6640625" style="133" customWidth="1"/>
    <col min="2818" max="2818" width="19.5546875" style="133" customWidth="1"/>
    <col min="2819" max="2820" width="11.5546875" style="133"/>
    <col min="2821" max="2821" width="13.33203125" style="133" bestFit="1" customWidth="1"/>
    <col min="2822" max="2822" width="14.33203125" style="133" customWidth="1"/>
    <col min="2823" max="2823" width="13.5546875" style="133" customWidth="1"/>
    <col min="2824" max="3072" width="11.5546875" style="133"/>
    <col min="3073" max="3073" width="16.6640625" style="133" customWidth="1"/>
    <col min="3074" max="3074" width="19.5546875" style="133" customWidth="1"/>
    <col min="3075" max="3076" width="11.5546875" style="133"/>
    <col min="3077" max="3077" width="13.33203125" style="133" bestFit="1" customWidth="1"/>
    <col min="3078" max="3078" width="14.33203125" style="133" customWidth="1"/>
    <col min="3079" max="3079" width="13.5546875" style="133" customWidth="1"/>
    <col min="3080" max="3328" width="11.5546875" style="133"/>
    <col min="3329" max="3329" width="16.6640625" style="133" customWidth="1"/>
    <col min="3330" max="3330" width="19.5546875" style="133" customWidth="1"/>
    <col min="3331" max="3332" width="11.5546875" style="133"/>
    <col min="3333" max="3333" width="13.33203125" style="133" bestFit="1" customWidth="1"/>
    <col min="3334" max="3334" width="14.33203125" style="133" customWidth="1"/>
    <col min="3335" max="3335" width="13.5546875" style="133" customWidth="1"/>
    <col min="3336" max="3584" width="11.5546875" style="133"/>
    <col min="3585" max="3585" width="16.6640625" style="133" customWidth="1"/>
    <col min="3586" max="3586" width="19.5546875" style="133" customWidth="1"/>
    <col min="3587" max="3588" width="11.5546875" style="133"/>
    <col min="3589" max="3589" width="13.33203125" style="133" bestFit="1" customWidth="1"/>
    <col min="3590" max="3590" width="14.33203125" style="133" customWidth="1"/>
    <col min="3591" max="3591" width="13.5546875" style="133" customWidth="1"/>
    <col min="3592" max="3840" width="11.5546875" style="133"/>
    <col min="3841" max="3841" width="16.6640625" style="133" customWidth="1"/>
    <col min="3842" max="3842" width="19.5546875" style="133" customWidth="1"/>
    <col min="3843" max="3844" width="11.5546875" style="133"/>
    <col min="3845" max="3845" width="13.33203125" style="133" bestFit="1" customWidth="1"/>
    <col min="3846" max="3846" width="14.33203125" style="133" customWidth="1"/>
    <col min="3847" max="3847" width="13.5546875" style="133" customWidth="1"/>
    <col min="3848" max="4096" width="11.5546875" style="133"/>
    <col min="4097" max="4097" width="16.6640625" style="133" customWidth="1"/>
    <col min="4098" max="4098" width="19.5546875" style="133" customWidth="1"/>
    <col min="4099" max="4100" width="11.5546875" style="133"/>
    <col min="4101" max="4101" width="13.33203125" style="133" bestFit="1" customWidth="1"/>
    <col min="4102" max="4102" width="14.33203125" style="133" customWidth="1"/>
    <col min="4103" max="4103" width="13.5546875" style="133" customWidth="1"/>
    <col min="4104" max="4352" width="11.5546875" style="133"/>
    <col min="4353" max="4353" width="16.6640625" style="133" customWidth="1"/>
    <col min="4354" max="4354" width="19.5546875" style="133" customWidth="1"/>
    <col min="4355" max="4356" width="11.5546875" style="133"/>
    <col min="4357" max="4357" width="13.33203125" style="133" bestFit="1" customWidth="1"/>
    <col min="4358" max="4358" width="14.33203125" style="133" customWidth="1"/>
    <col min="4359" max="4359" width="13.5546875" style="133" customWidth="1"/>
    <col min="4360" max="4608" width="11.5546875" style="133"/>
    <col min="4609" max="4609" width="16.6640625" style="133" customWidth="1"/>
    <col min="4610" max="4610" width="19.5546875" style="133" customWidth="1"/>
    <col min="4611" max="4612" width="11.5546875" style="133"/>
    <col min="4613" max="4613" width="13.33203125" style="133" bestFit="1" customWidth="1"/>
    <col min="4614" max="4614" width="14.33203125" style="133" customWidth="1"/>
    <col min="4615" max="4615" width="13.5546875" style="133" customWidth="1"/>
    <col min="4616" max="4864" width="11.5546875" style="133"/>
    <col min="4865" max="4865" width="16.6640625" style="133" customWidth="1"/>
    <col min="4866" max="4866" width="19.5546875" style="133" customWidth="1"/>
    <col min="4867" max="4868" width="11.5546875" style="133"/>
    <col min="4869" max="4869" width="13.33203125" style="133" bestFit="1" customWidth="1"/>
    <col min="4870" max="4870" width="14.33203125" style="133" customWidth="1"/>
    <col min="4871" max="4871" width="13.5546875" style="133" customWidth="1"/>
    <col min="4872" max="5120" width="11.5546875" style="133"/>
    <col min="5121" max="5121" width="16.6640625" style="133" customWidth="1"/>
    <col min="5122" max="5122" width="19.5546875" style="133" customWidth="1"/>
    <col min="5123" max="5124" width="11.5546875" style="133"/>
    <col min="5125" max="5125" width="13.33203125" style="133" bestFit="1" customWidth="1"/>
    <col min="5126" max="5126" width="14.33203125" style="133" customWidth="1"/>
    <col min="5127" max="5127" width="13.5546875" style="133" customWidth="1"/>
    <col min="5128" max="5376" width="11.5546875" style="133"/>
    <col min="5377" max="5377" width="16.6640625" style="133" customWidth="1"/>
    <col min="5378" max="5378" width="19.5546875" style="133" customWidth="1"/>
    <col min="5379" max="5380" width="11.5546875" style="133"/>
    <col min="5381" max="5381" width="13.33203125" style="133" bestFit="1" customWidth="1"/>
    <col min="5382" max="5382" width="14.33203125" style="133" customWidth="1"/>
    <col min="5383" max="5383" width="13.5546875" style="133" customWidth="1"/>
    <col min="5384" max="5632" width="11.5546875" style="133"/>
    <col min="5633" max="5633" width="16.6640625" style="133" customWidth="1"/>
    <col min="5634" max="5634" width="19.5546875" style="133" customWidth="1"/>
    <col min="5635" max="5636" width="11.5546875" style="133"/>
    <col min="5637" max="5637" width="13.33203125" style="133" bestFit="1" customWidth="1"/>
    <col min="5638" max="5638" width="14.33203125" style="133" customWidth="1"/>
    <col min="5639" max="5639" width="13.5546875" style="133" customWidth="1"/>
    <col min="5640" max="5888" width="11.5546875" style="133"/>
    <col min="5889" max="5889" width="16.6640625" style="133" customWidth="1"/>
    <col min="5890" max="5890" width="19.5546875" style="133" customWidth="1"/>
    <col min="5891" max="5892" width="11.5546875" style="133"/>
    <col min="5893" max="5893" width="13.33203125" style="133" bestFit="1" customWidth="1"/>
    <col min="5894" max="5894" width="14.33203125" style="133" customWidth="1"/>
    <col min="5895" max="5895" width="13.5546875" style="133" customWidth="1"/>
    <col min="5896" max="6144" width="11.5546875" style="133"/>
    <col min="6145" max="6145" width="16.6640625" style="133" customWidth="1"/>
    <col min="6146" max="6146" width="19.5546875" style="133" customWidth="1"/>
    <col min="6147" max="6148" width="11.5546875" style="133"/>
    <col min="6149" max="6149" width="13.33203125" style="133" bestFit="1" customWidth="1"/>
    <col min="6150" max="6150" width="14.33203125" style="133" customWidth="1"/>
    <col min="6151" max="6151" width="13.5546875" style="133" customWidth="1"/>
    <col min="6152" max="6400" width="11.5546875" style="133"/>
    <col min="6401" max="6401" width="16.6640625" style="133" customWidth="1"/>
    <col min="6402" max="6402" width="19.5546875" style="133" customWidth="1"/>
    <col min="6403" max="6404" width="11.5546875" style="133"/>
    <col min="6405" max="6405" width="13.33203125" style="133" bestFit="1" customWidth="1"/>
    <col min="6406" max="6406" width="14.33203125" style="133" customWidth="1"/>
    <col min="6407" max="6407" width="13.5546875" style="133" customWidth="1"/>
    <col min="6408" max="6656" width="11.5546875" style="133"/>
    <col min="6657" max="6657" width="16.6640625" style="133" customWidth="1"/>
    <col min="6658" max="6658" width="19.5546875" style="133" customWidth="1"/>
    <col min="6659" max="6660" width="11.5546875" style="133"/>
    <col min="6661" max="6661" width="13.33203125" style="133" bestFit="1" customWidth="1"/>
    <col min="6662" max="6662" width="14.33203125" style="133" customWidth="1"/>
    <col min="6663" max="6663" width="13.5546875" style="133" customWidth="1"/>
    <col min="6664" max="6912" width="11.5546875" style="133"/>
    <col min="6913" max="6913" width="16.6640625" style="133" customWidth="1"/>
    <col min="6914" max="6914" width="19.5546875" style="133" customWidth="1"/>
    <col min="6915" max="6916" width="11.5546875" style="133"/>
    <col min="6917" max="6917" width="13.33203125" style="133" bestFit="1" customWidth="1"/>
    <col min="6918" max="6918" width="14.33203125" style="133" customWidth="1"/>
    <col min="6919" max="6919" width="13.5546875" style="133" customWidth="1"/>
    <col min="6920" max="7168" width="11.5546875" style="133"/>
    <col min="7169" max="7169" width="16.6640625" style="133" customWidth="1"/>
    <col min="7170" max="7170" width="19.5546875" style="133" customWidth="1"/>
    <col min="7171" max="7172" width="11.5546875" style="133"/>
    <col min="7173" max="7173" width="13.33203125" style="133" bestFit="1" customWidth="1"/>
    <col min="7174" max="7174" width="14.33203125" style="133" customWidth="1"/>
    <col min="7175" max="7175" width="13.5546875" style="133" customWidth="1"/>
    <col min="7176" max="7424" width="11.5546875" style="133"/>
    <col min="7425" max="7425" width="16.6640625" style="133" customWidth="1"/>
    <col min="7426" max="7426" width="19.5546875" style="133" customWidth="1"/>
    <col min="7427" max="7428" width="11.5546875" style="133"/>
    <col min="7429" max="7429" width="13.33203125" style="133" bestFit="1" customWidth="1"/>
    <col min="7430" max="7430" width="14.33203125" style="133" customWidth="1"/>
    <col min="7431" max="7431" width="13.5546875" style="133" customWidth="1"/>
    <col min="7432" max="7680" width="11.5546875" style="133"/>
    <col min="7681" max="7681" width="16.6640625" style="133" customWidth="1"/>
    <col min="7682" max="7682" width="19.5546875" style="133" customWidth="1"/>
    <col min="7683" max="7684" width="11.5546875" style="133"/>
    <col min="7685" max="7685" width="13.33203125" style="133" bestFit="1" customWidth="1"/>
    <col min="7686" max="7686" width="14.33203125" style="133" customWidth="1"/>
    <col min="7687" max="7687" width="13.5546875" style="133" customWidth="1"/>
    <col min="7688" max="7936" width="11.5546875" style="133"/>
    <col min="7937" max="7937" width="16.6640625" style="133" customWidth="1"/>
    <col min="7938" max="7938" width="19.5546875" style="133" customWidth="1"/>
    <col min="7939" max="7940" width="11.5546875" style="133"/>
    <col min="7941" max="7941" width="13.33203125" style="133" bestFit="1" customWidth="1"/>
    <col min="7942" max="7942" width="14.33203125" style="133" customWidth="1"/>
    <col min="7943" max="7943" width="13.5546875" style="133" customWidth="1"/>
    <col min="7944" max="8192" width="11.5546875" style="133"/>
    <col min="8193" max="8193" width="16.6640625" style="133" customWidth="1"/>
    <col min="8194" max="8194" width="19.5546875" style="133" customWidth="1"/>
    <col min="8195" max="8196" width="11.5546875" style="133"/>
    <col min="8197" max="8197" width="13.33203125" style="133" bestFit="1" customWidth="1"/>
    <col min="8198" max="8198" width="14.33203125" style="133" customWidth="1"/>
    <col min="8199" max="8199" width="13.5546875" style="133" customWidth="1"/>
    <col min="8200" max="8448" width="11.5546875" style="133"/>
    <col min="8449" max="8449" width="16.6640625" style="133" customWidth="1"/>
    <col min="8450" max="8450" width="19.5546875" style="133" customWidth="1"/>
    <col min="8451" max="8452" width="11.5546875" style="133"/>
    <col min="8453" max="8453" width="13.33203125" style="133" bestFit="1" customWidth="1"/>
    <col min="8454" max="8454" width="14.33203125" style="133" customWidth="1"/>
    <col min="8455" max="8455" width="13.5546875" style="133" customWidth="1"/>
    <col min="8456" max="8704" width="11.5546875" style="133"/>
    <col min="8705" max="8705" width="16.6640625" style="133" customWidth="1"/>
    <col min="8706" max="8706" width="19.5546875" style="133" customWidth="1"/>
    <col min="8707" max="8708" width="11.5546875" style="133"/>
    <col min="8709" max="8709" width="13.33203125" style="133" bestFit="1" customWidth="1"/>
    <col min="8710" max="8710" width="14.33203125" style="133" customWidth="1"/>
    <col min="8711" max="8711" width="13.5546875" style="133" customWidth="1"/>
    <col min="8712" max="8960" width="11.5546875" style="133"/>
    <col min="8961" max="8961" width="16.6640625" style="133" customWidth="1"/>
    <col min="8962" max="8962" width="19.5546875" style="133" customWidth="1"/>
    <col min="8963" max="8964" width="11.5546875" style="133"/>
    <col min="8965" max="8965" width="13.33203125" style="133" bestFit="1" customWidth="1"/>
    <col min="8966" max="8966" width="14.33203125" style="133" customWidth="1"/>
    <col min="8967" max="8967" width="13.5546875" style="133" customWidth="1"/>
    <col min="8968" max="9216" width="11.5546875" style="133"/>
    <col min="9217" max="9217" width="16.6640625" style="133" customWidth="1"/>
    <col min="9218" max="9218" width="19.5546875" style="133" customWidth="1"/>
    <col min="9219" max="9220" width="11.5546875" style="133"/>
    <col min="9221" max="9221" width="13.33203125" style="133" bestFit="1" customWidth="1"/>
    <col min="9222" max="9222" width="14.33203125" style="133" customWidth="1"/>
    <col min="9223" max="9223" width="13.5546875" style="133" customWidth="1"/>
    <col min="9224" max="9472" width="11.5546875" style="133"/>
    <col min="9473" max="9473" width="16.6640625" style="133" customWidth="1"/>
    <col min="9474" max="9474" width="19.5546875" style="133" customWidth="1"/>
    <col min="9475" max="9476" width="11.5546875" style="133"/>
    <col min="9477" max="9477" width="13.33203125" style="133" bestFit="1" customWidth="1"/>
    <col min="9478" max="9478" width="14.33203125" style="133" customWidth="1"/>
    <col min="9479" max="9479" width="13.5546875" style="133" customWidth="1"/>
    <col min="9480" max="9728" width="11.5546875" style="133"/>
    <col min="9729" max="9729" width="16.6640625" style="133" customWidth="1"/>
    <col min="9730" max="9730" width="19.5546875" style="133" customWidth="1"/>
    <col min="9731" max="9732" width="11.5546875" style="133"/>
    <col min="9733" max="9733" width="13.33203125" style="133" bestFit="1" customWidth="1"/>
    <col min="9734" max="9734" width="14.33203125" style="133" customWidth="1"/>
    <col min="9735" max="9735" width="13.5546875" style="133" customWidth="1"/>
    <col min="9736" max="9984" width="11.5546875" style="133"/>
    <col min="9985" max="9985" width="16.6640625" style="133" customWidth="1"/>
    <col min="9986" max="9986" width="19.5546875" style="133" customWidth="1"/>
    <col min="9987" max="9988" width="11.5546875" style="133"/>
    <col min="9989" max="9989" width="13.33203125" style="133" bestFit="1" customWidth="1"/>
    <col min="9990" max="9990" width="14.33203125" style="133" customWidth="1"/>
    <col min="9991" max="9991" width="13.5546875" style="133" customWidth="1"/>
    <col min="9992" max="10240" width="11.5546875" style="133"/>
    <col min="10241" max="10241" width="16.6640625" style="133" customWidth="1"/>
    <col min="10242" max="10242" width="19.5546875" style="133" customWidth="1"/>
    <col min="10243" max="10244" width="11.5546875" style="133"/>
    <col min="10245" max="10245" width="13.33203125" style="133" bestFit="1" customWidth="1"/>
    <col min="10246" max="10246" width="14.33203125" style="133" customWidth="1"/>
    <col min="10247" max="10247" width="13.5546875" style="133" customWidth="1"/>
    <col min="10248" max="10496" width="11.5546875" style="133"/>
    <col min="10497" max="10497" width="16.6640625" style="133" customWidth="1"/>
    <col min="10498" max="10498" width="19.5546875" style="133" customWidth="1"/>
    <col min="10499" max="10500" width="11.5546875" style="133"/>
    <col min="10501" max="10501" width="13.33203125" style="133" bestFit="1" customWidth="1"/>
    <col min="10502" max="10502" width="14.33203125" style="133" customWidth="1"/>
    <col min="10503" max="10503" width="13.5546875" style="133" customWidth="1"/>
    <col min="10504" max="10752" width="11.5546875" style="133"/>
    <col min="10753" max="10753" width="16.6640625" style="133" customWidth="1"/>
    <col min="10754" max="10754" width="19.5546875" style="133" customWidth="1"/>
    <col min="10755" max="10756" width="11.5546875" style="133"/>
    <col min="10757" max="10757" width="13.33203125" style="133" bestFit="1" customWidth="1"/>
    <col min="10758" max="10758" width="14.33203125" style="133" customWidth="1"/>
    <col min="10759" max="10759" width="13.5546875" style="133" customWidth="1"/>
    <col min="10760" max="11008" width="11.5546875" style="133"/>
    <col min="11009" max="11009" width="16.6640625" style="133" customWidth="1"/>
    <col min="11010" max="11010" width="19.5546875" style="133" customWidth="1"/>
    <col min="11011" max="11012" width="11.5546875" style="133"/>
    <col min="11013" max="11013" width="13.33203125" style="133" bestFit="1" customWidth="1"/>
    <col min="11014" max="11014" width="14.33203125" style="133" customWidth="1"/>
    <col min="11015" max="11015" width="13.5546875" style="133" customWidth="1"/>
    <col min="11016" max="11264" width="11.5546875" style="133"/>
    <col min="11265" max="11265" width="16.6640625" style="133" customWidth="1"/>
    <col min="11266" max="11266" width="19.5546875" style="133" customWidth="1"/>
    <col min="11267" max="11268" width="11.5546875" style="133"/>
    <col min="11269" max="11269" width="13.33203125" style="133" bestFit="1" customWidth="1"/>
    <col min="11270" max="11270" width="14.33203125" style="133" customWidth="1"/>
    <col min="11271" max="11271" width="13.5546875" style="133" customWidth="1"/>
    <col min="11272" max="11520" width="11.5546875" style="133"/>
    <col min="11521" max="11521" width="16.6640625" style="133" customWidth="1"/>
    <col min="11522" max="11522" width="19.5546875" style="133" customWidth="1"/>
    <col min="11523" max="11524" width="11.5546875" style="133"/>
    <col min="11525" max="11525" width="13.33203125" style="133" bestFit="1" customWidth="1"/>
    <col min="11526" max="11526" width="14.33203125" style="133" customWidth="1"/>
    <col min="11527" max="11527" width="13.5546875" style="133" customWidth="1"/>
    <col min="11528" max="11776" width="11.5546875" style="133"/>
    <col min="11777" max="11777" width="16.6640625" style="133" customWidth="1"/>
    <col min="11778" max="11778" width="19.5546875" style="133" customWidth="1"/>
    <col min="11779" max="11780" width="11.5546875" style="133"/>
    <col min="11781" max="11781" width="13.33203125" style="133" bestFit="1" customWidth="1"/>
    <col min="11782" max="11782" width="14.33203125" style="133" customWidth="1"/>
    <col min="11783" max="11783" width="13.5546875" style="133" customWidth="1"/>
    <col min="11784" max="12032" width="11.5546875" style="133"/>
    <col min="12033" max="12033" width="16.6640625" style="133" customWidth="1"/>
    <col min="12034" max="12034" width="19.5546875" style="133" customWidth="1"/>
    <col min="12035" max="12036" width="11.5546875" style="133"/>
    <col min="12037" max="12037" width="13.33203125" style="133" bestFit="1" customWidth="1"/>
    <col min="12038" max="12038" width="14.33203125" style="133" customWidth="1"/>
    <col min="12039" max="12039" width="13.5546875" style="133" customWidth="1"/>
    <col min="12040" max="12288" width="11.5546875" style="133"/>
    <col min="12289" max="12289" width="16.6640625" style="133" customWidth="1"/>
    <col min="12290" max="12290" width="19.5546875" style="133" customWidth="1"/>
    <col min="12291" max="12292" width="11.5546875" style="133"/>
    <col min="12293" max="12293" width="13.33203125" style="133" bestFit="1" customWidth="1"/>
    <col min="12294" max="12294" width="14.33203125" style="133" customWidth="1"/>
    <col min="12295" max="12295" width="13.5546875" style="133" customWidth="1"/>
    <col min="12296" max="12544" width="11.5546875" style="133"/>
    <col min="12545" max="12545" width="16.6640625" style="133" customWidth="1"/>
    <col min="12546" max="12546" width="19.5546875" style="133" customWidth="1"/>
    <col min="12547" max="12548" width="11.5546875" style="133"/>
    <col min="12549" max="12549" width="13.33203125" style="133" bestFit="1" customWidth="1"/>
    <col min="12550" max="12550" width="14.33203125" style="133" customWidth="1"/>
    <col min="12551" max="12551" width="13.5546875" style="133" customWidth="1"/>
    <col min="12552" max="12800" width="11.5546875" style="133"/>
    <col min="12801" max="12801" width="16.6640625" style="133" customWidth="1"/>
    <col min="12802" max="12802" width="19.5546875" style="133" customWidth="1"/>
    <col min="12803" max="12804" width="11.5546875" style="133"/>
    <col min="12805" max="12805" width="13.33203125" style="133" bestFit="1" customWidth="1"/>
    <col min="12806" max="12806" width="14.33203125" style="133" customWidth="1"/>
    <col min="12807" max="12807" width="13.5546875" style="133" customWidth="1"/>
    <col min="12808" max="13056" width="11.5546875" style="133"/>
    <col min="13057" max="13057" width="16.6640625" style="133" customWidth="1"/>
    <col min="13058" max="13058" width="19.5546875" style="133" customWidth="1"/>
    <col min="13059" max="13060" width="11.5546875" style="133"/>
    <col min="13061" max="13061" width="13.33203125" style="133" bestFit="1" customWidth="1"/>
    <col min="13062" max="13062" width="14.33203125" style="133" customWidth="1"/>
    <col min="13063" max="13063" width="13.5546875" style="133" customWidth="1"/>
    <col min="13064" max="13312" width="11.5546875" style="133"/>
    <col min="13313" max="13313" width="16.6640625" style="133" customWidth="1"/>
    <col min="13314" max="13314" width="19.5546875" style="133" customWidth="1"/>
    <col min="13315" max="13316" width="11.5546875" style="133"/>
    <col min="13317" max="13317" width="13.33203125" style="133" bestFit="1" customWidth="1"/>
    <col min="13318" max="13318" width="14.33203125" style="133" customWidth="1"/>
    <col min="13319" max="13319" width="13.5546875" style="133" customWidth="1"/>
    <col min="13320" max="13568" width="11.5546875" style="133"/>
    <col min="13569" max="13569" width="16.6640625" style="133" customWidth="1"/>
    <col min="13570" max="13570" width="19.5546875" style="133" customWidth="1"/>
    <col min="13571" max="13572" width="11.5546875" style="133"/>
    <col min="13573" max="13573" width="13.33203125" style="133" bestFit="1" customWidth="1"/>
    <col min="13574" max="13574" width="14.33203125" style="133" customWidth="1"/>
    <col min="13575" max="13575" width="13.5546875" style="133" customWidth="1"/>
    <col min="13576" max="13824" width="11.5546875" style="133"/>
    <col min="13825" max="13825" width="16.6640625" style="133" customWidth="1"/>
    <col min="13826" max="13826" width="19.5546875" style="133" customWidth="1"/>
    <col min="13827" max="13828" width="11.5546875" style="133"/>
    <col min="13829" max="13829" width="13.33203125" style="133" bestFit="1" customWidth="1"/>
    <col min="13830" max="13830" width="14.33203125" style="133" customWidth="1"/>
    <col min="13831" max="13831" width="13.5546875" style="133" customWidth="1"/>
    <col min="13832" max="14080" width="11.5546875" style="133"/>
    <col min="14081" max="14081" width="16.6640625" style="133" customWidth="1"/>
    <col min="14082" max="14082" width="19.5546875" style="133" customWidth="1"/>
    <col min="14083" max="14084" width="11.5546875" style="133"/>
    <col min="14085" max="14085" width="13.33203125" style="133" bestFit="1" customWidth="1"/>
    <col min="14086" max="14086" width="14.33203125" style="133" customWidth="1"/>
    <col min="14087" max="14087" width="13.5546875" style="133" customWidth="1"/>
    <col min="14088" max="14336" width="11.5546875" style="133"/>
    <col min="14337" max="14337" width="16.6640625" style="133" customWidth="1"/>
    <col min="14338" max="14338" width="19.5546875" style="133" customWidth="1"/>
    <col min="14339" max="14340" width="11.5546875" style="133"/>
    <col min="14341" max="14341" width="13.33203125" style="133" bestFit="1" customWidth="1"/>
    <col min="14342" max="14342" width="14.33203125" style="133" customWidth="1"/>
    <col min="14343" max="14343" width="13.5546875" style="133" customWidth="1"/>
    <col min="14344" max="14592" width="11.5546875" style="133"/>
    <col min="14593" max="14593" width="16.6640625" style="133" customWidth="1"/>
    <col min="14594" max="14594" width="19.5546875" style="133" customWidth="1"/>
    <col min="14595" max="14596" width="11.5546875" style="133"/>
    <col min="14597" max="14597" width="13.33203125" style="133" bestFit="1" customWidth="1"/>
    <col min="14598" max="14598" width="14.33203125" style="133" customWidth="1"/>
    <col min="14599" max="14599" width="13.5546875" style="133" customWidth="1"/>
    <col min="14600" max="14848" width="11.5546875" style="133"/>
    <col min="14849" max="14849" width="16.6640625" style="133" customWidth="1"/>
    <col min="14850" max="14850" width="19.5546875" style="133" customWidth="1"/>
    <col min="14851" max="14852" width="11.5546875" style="133"/>
    <col min="14853" max="14853" width="13.33203125" style="133" bestFit="1" customWidth="1"/>
    <col min="14854" max="14854" width="14.33203125" style="133" customWidth="1"/>
    <col min="14855" max="14855" width="13.5546875" style="133" customWidth="1"/>
    <col min="14856" max="15104" width="11.5546875" style="133"/>
    <col min="15105" max="15105" width="16.6640625" style="133" customWidth="1"/>
    <col min="15106" max="15106" width="19.5546875" style="133" customWidth="1"/>
    <col min="15107" max="15108" width="11.5546875" style="133"/>
    <col min="15109" max="15109" width="13.33203125" style="133" bestFit="1" customWidth="1"/>
    <col min="15110" max="15110" width="14.33203125" style="133" customWidth="1"/>
    <col min="15111" max="15111" width="13.5546875" style="133" customWidth="1"/>
    <col min="15112" max="15360" width="11.5546875" style="133"/>
    <col min="15361" max="15361" width="16.6640625" style="133" customWidth="1"/>
    <col min="15362" max="15362" width="19.5546875" style="133" customWidth="1"/>
    <col min="15363" max="15364" width="11.5546875" style="133"/>
    <col min="15365" max="15365" width="13.33203125" style="133" bestFit="1" customWidth="1"/>
    <col min="15366" max="15366" width="14.33203125" style="133" customWidth="1"/>
    <col min="15367" max="15367" width="13.5546875" style="133" customWidth="1"/>
    <col min="15368" max="15616" width="11.5546875" style="133"/>
    <col min="15617" max="15617" width="16.6640625" style="133" customWidth="1"/>
    <col min="15618" max="15618" width="19.5546875" style="133" customWidth="1"/>
    <col min="15619" max="15620" width="11.5546875" style="133"/>
    <col min="15621" max="15621" width="13.33203125" style="133" bestFit="1" customWidth="1"/>
    <col min="15622" max="15622" width="14.33203125" style="133" customWidth="1"/>
    <col min="15623" max="15623" width="13.5546875" style="133" customWidth="1"/>
    <col min="15624" max="15872" width="11.5546875" style="133"/>
    <col min="15873" max="15873" width="16.6640625" style="133" customWidth="1"/>
    <col min="15874" max="15874" width="19.5546875" style="133" customWidth="1"/>
    <col min="15875" max="15876" width="11.5546875" style="133"/>
    <col min="15877" max="15877" width="13.33203125" style="133" bestFit="1" customWidth="1"/>
    <col min="15878" max="15878" width="14.33203125" style="133" customWidth="1"/>
    <col min="15879" max="15879" width="13.5546875" style="133" customWidth="1"/>
    <col min="15880" max="16128" width="11.5546875" style="133"/>
    <col min="16129" max="16129" width="16.6640625" style="133" customWidth="1"/>
    <col min="16130" max="16130" width="19.5546875" style="133" customWidth="1"/>
    <col min="16131" max="16132" width="11.5546875" style="133"/>
    <col min="16133" max="16133" width="13.33203125" style="133" bestFit="1" customWidth="1"/>
    <col min="16134" max="16134" width="14.33203125" style="133" customWidth="1"/>
    <col min="16135" max="16135" width="13.5546875" style="133" customWidth="1"/>
    <col min="16136" max="16384" width="11.5546875" style="133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35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35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35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135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35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35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35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35" customFormat="1" ht="13.8">
      <c r="A9" s="302"/>
      <c r="B9" s="302"/>
      <c r="C9" s="302"/>
      <c r="D9" s="302"/>
      <c r="E9" s="303"/>
      <c r="F9" s="304" t="s">
        <v>90</v>
      </c>
      <c r="G9" s="304">
        <f>'Presupuesto '!A19</f>
        <v>16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'!C19</f>
        <v>m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'!B19</f>
        <v>Bandeja portacable de 20x10cm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0.25860000000000005</v>
      </c>
      <c r="H17" s="433">
        <f>+G17/G$46</f>
        <v>1.2713489277602432E-2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1.2713489277602432</v>
      </c>
    </row>
    <row r="18" spans="1:12" s="137" customFormat="1" ht="15.6">
      <c r="A18" s="236"/>
      <c r="B18" s="237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0.25860000000000005</v>
      </c>
      <c r="H19" s="437">
        <f>SUM(H17:H17)</f>
        <v>1.2713489277602432E-2</v>
      </c>
      <c r="I19" s="438"/>
      <c r="J19" s="439"/>
      <c r="K19" s="440"/>
      <c r="L19" s="447">
        <f>SUM(L17:L17)</f>
        <v>1.2713489277602432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2</v>
      </c>
      <c r="D23" s="145">
        <f>'BASE DE DATOS'!G14</f>
        <v>3.62</v>
      </c>
      <c r="E23" s="146">
        <f>IF(D23&gt;0,ROUND(D23*C23,2),"")</f>
        <v>7.24</v>
      </c>
      <c r="F23" s="147">
        <v>0.4</v>
      </c>
      <c r="G23" s="42">
        <f>E23*F23</f>
        <v>2.8960000000000004</v>
      </c>
      <c r="H23" s="433">
        <f>+G23/G$46</f>
        <v>0.14237534782651445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14.237534782651446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0.4</v>
      </c>
      <c r="G24" s="42">
        <f>E24*F24</f>
        <v>1.4640000000000002</v>
      </c>
      <c r="H24" s="433">
        <f>+G24/G$46</f>
        <v>7.1974278044895437E-2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7.1974278044895437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0.2</v>
      </c>
      <c r="G25" s="42">
        <f>E25*F25</f>
        <v>0.81199999999999994</v>
      </c>
      <c r="H25" s="433">
        <f>+G25/G$46</f>
        <v>3.9920159680638716E-2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3.9920159680638716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5.1720000000000006</v>
      </c>
      <c r="H26" s="437">
        <f>SUM(H23:H25)</f>
        <v>0.2542697855520486</v>
      </c>
      <c r="I26" s="429"/>
      <c r="J26" s="430"/>
      <c r="K26" s="431"/>
      <c r="L26" s="447">
        <f>SUM(L23:L25)</f>
        <v>25.426978555204862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16" t="s">
        <v>185</v>
      </c>
      <c r="B30" s="617"/>
      <c r="C30" s="618"/>
      <c r="D30" s="49" t="s">
        <v>52</v>
      </c>
      <c r="E30" s="50">
        <v>1</v>
      </c>
      <c r="F30" s="50">
        <v>14.91</v>
      </c>
      <c r="G30" s="42">
        <f>E30*F30</f>
        <v>14.91</v>
      </c>
      <c r="H30" s="433">
        <f>+G30/G$46</f>
        <v>0.73301672517034888</v>
      </c>
      <c r="I30" s="434">
        <v>421900030</v>
      </c>
      <c r="J30" s="435" t="s">
        <v>324</v>
      </c>
      <c r="K30" s="431">
        <v>40</v>
      </c>
      <c r="L30" s="436">
        <f>+H30*K30</f>
        <v>29.320669006813954</v>
      </c>
    </row>
    <row r="31" spans="1:12" s="136" customFormat="1" ht="15.6">
      <c r="A31" s="274"/>
      <c r="B31" s="275"/>
      <c r="C31" s="276"/>
      <c r="D31" s="49"/>
      <c r="E31" s="50"/>
      <c r="F31" s="50"/>
      <c r="G31" s="42"/>
      <c r="H31" s="433"/>
      <c r="I31" s="434"/>
      <c r="J31" s="435"/>
      <c r="K31" s="431"/>
      <c r="L31" s="436"/>
    </row>
    <row r="32" spans="1:12" s="136" customFormat="1" ht="15.6">
      <c r="A32" s="274"/>
      <c r="B32" s="275"/>
      <c r="C32" s="276"/>
      <c r="D32" s="49"/>
      <c r="E32" s="50"/>
      <c r="F32" s="50"/>
      <c r="G32" s="42"/>
      <c r="H32" s="433"/>
      <c r="I32" s="434"/>
      <c r="J32" s="435"/>
      <c r="K32" s="431"/>
      <c r="L32" s="436"/>
    </row>
    <row r="33" spans="1:12" s="136" customFormat="1" ht="15.6">
      <c r="A33" s="274"/>
      <c r="B33" s="275"/>
      <c r="C33" s="276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2" s="136" customFormat="1" ht="15.6">
      <c r="A34" s="274"/>
      <c r="B34" s="275"/>
      <c r="C34" s="276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2" s="136" customFormat="1" ht="15.6">
      <c r="A35" s="274"/>
      <c r="B35" s="275"/>
      <c r="C35" s="276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2" s="136" customFormat="1" ht="15.6">
      <c r="A36" s="274"/>
      <c r="B36" s="275"/>
      <c r="C36" s="276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2" s="136" customFormat="1" ht="15.6">
      <c r="A37" s="274"/>
      <c r="B37" s="275"/>
      <c r="C37" s="276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2" s="136" customFormat="1" ht="15.6">
      <c r="A38" s="274"/>
      <c r="B38" s="275"/>
      <c r="C38" s="276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2" s="136" customFormat="1" ht="15.6">
      <c r="A39" s="274"/>
      <c r="B39" s="275"/>
      <c r="C39" s="276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+G30</f>
        <v>14.91</v>
      </c>
      <c r="H40" s="437">
        <f>+H30</f>
        <v>0.73301672517034888</v>
      </c>
      <c r="I40" s="429"/>
      <c r="J40" s="430"/>
      <c r="K40" s="431"/>
      <c r="L40" s="447">
        <f>+L30</f>
        <v>29.320669006813954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30"/>
      <c r="E45" s="130"/>
      <c r="F45" s="131"/>
      <c r="G45" s="129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29">
        <f>+G45+G40+G26+G19</f>
        <v>20.340600000000002</v>
      </c>
      <c r="H46" s="449">
        <f>+H45+H40+H26+H19</f>
        <v>0.99999999999999989</v>
      </c>
      <c r="I46" s="450"/>
      <c r="J46" s="451"/>
      <c r="K46" s="450"/>
      <c r="L46" s="563">
        <f>+L45+L40+L26+L19</f>
        <v>56.018996489779056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4.678338000000001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25.018938000000002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25.02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/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34">
    <mergeCell ref="A50:B50"/>
    <mergeCell ref="A51:B51"/>
    <mergeCell ref="A52:B52"/>
    <mergeCell ref="D59:F59"/>
    <mergeCell ref="D48:F48"/>
    <mergeCell ref="D49:F49"/>
    <mergeCell ref="D50:F50"/>
    <mergeCell ref="D57:F57"/>
    <mergeCell ref="D58:F58"/>
    <mergeCell ref="D47:E47"/>
    <mergeCell ref="A25:B25"/>
    <mergeCell ref="A26:B26"/>
    <mergeCell ref="A28:C28"/>
    <mergeCell ref="A29:C29"/>
    <mergeCell ref="A30:C30"/>
    <mergeCell ref="A40:B40"/>
    <mergeCell ref="A42:C42"/>
    <mergeCell ref="A43:C43"/>
    <mergeCell ref="A44:C44"/>
    <mergeCell ref="A45:B45"/>
    <mergeCell ref="D46:F46"/>
    <mergeCell ref="A24:B24"/>
    <mergeCell ref="A1:G1"/>
    <mergeCell ref="H2:L13"/>
    <mergeCell ref="A15:B15"/>
    <mergeCell ref="A16:B16"/>
    <mergeCell ref="A17:B17"/>
    <mergeCell ref="A19:B19"/>
    <mergeCell ref="A21:B21"/>
    <mergeCell ref="A22:B22"/>
    <mergeCell ref="A23:B23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16" zoomScaleNormal="100" zoomScaleSheetLayoutView="100" workbookViewId="0">
      <selection activeCell="I35" sqref="I35"/>
    </sheetView>
  </sheetViews>
  <sheetFormatPr baseColWidth="10" defaultRowHeight="13.2"/>
  <cols>
    <col min="1" max="1" width="21.3320312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8" width="11.5546875" style="420"/>
    <col min="9" max="9" width="12.44140625" style="420" bestFit="1" customWidth="1"/>
    <col min="10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246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'!A20</f>
        <v>17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'!C20</f>
        <v>m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'!B20</f>
        <v>Tubería conduit EMT 1/2" con accesorios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4.0663000000000005E-2</v>
      </c>
      <c r="H17" s="433">
        <f>+G17/G$46</f>
        <v>1.6554418942459931E-2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1.655441894245993</v>
      </c>
    </row>
    <row r="18" spans="1:12" s="137" customFormat="1" ht="15.6">
      <c r="A18" s="236"/>
      <c r="B18" s="237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4.0663000000000005E-2</v>
      </c>
      <c r="H19" s="437">
        <f>SUM(H17:H17)</f>
        <v>1.6554418942459931E-2</v>
      </c>
      <c r="I19" s="438"/>
      <c r="J19" s="439"/>
      <c r="K19" s="440"/>
      <c r="L19" s="447">
        <f>SUM(L17:L17)</f>
        <v>1.655441894245993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0.1</v>
      </c>
      <c r="G23" s="42">
        <f>E23*F23</f>
        <v>0.36200000000000004</v>
      </c>
      <c r="H23" s="433">
        <f>+G23/G$46</f>
        <v>0.14737475486733628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14.737475486733628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0.1</v>
      </c>
      <c r="G24" s="42">
        <f>E24*F24</f>
        <v>0.36600000000000005</v>
      </c>
      <c r="H24" s="433">
        <f>+G24/G$46</f>
        <v>0.1490032051973621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14.90032051973621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2.1000000000000001E-2</v>
      </c>
      <c r="G25" s="42">
        <f>E25*F25</f>
        <v>8.5260000000000002E-2</v>
      </c>
      <c r="H25" s="433">
        <f>+G25/G$46</f>
        <v>3.4710418784500249E-2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3.4710418784500248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0.81326000000000009</v>
      </c>
      <c r="H26" s="437">
        <f>SUM(H23:H25)</f>
        <v>0.33108837884919867</v>
      </c>
      <c r="I26" s="429"/>
      <c r="J26" s="430"/>
      <c r="K26" s="431"/>
      <c r="L26" s="447">
        <f>SUM(L23:L25)</f>
        <v>33.108837884919865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62" t="s">
        <v>188</v>
      </c>
      <c r="B30" s="663"/>
      <c r="C30" s="664"/>
      <c r="D30" s="49" t="s">
        <v>44</v>
      </c>
      <c r="E30" s="50">
        <v>1</v>
      </c>
      <c r="F30" s="50">
        <v>0.15</v>
      </c>
      <c r="G30" s="42">
        <f t="shared" ref="G30:G35" si="0">E30*F30</f>
        <v>0.15</v>
      </c>
      <c r="H30" s="433">
        <f t="shared" ref="H30:H35" si="1">+G30/G$46</f>
        <v>6.1066887375968062E-2</v>
      </c>
      <c r="I30" s="434">
        <v>412740021</v>
      </c>
      <c r="J30" s="435" t="s">
        <v>324</v>
      </c>
      <c r="K30" s="431">
        <v>40</v>
      </c>
      <c r="L30" s="436">
        <f t="shared" ref="L30:L35" si="2">+H30*K30</f>
        <v>2.4426754950387224</v>
      </c>
    </row>
    <row r="31" spans="1:12" s="136" customFormat="1" ht="15.6">
      <c r="A31" s="662" t="s">
        <v>189</v>
      </c>
      <c r="B31" s="663"/>
      <c r="C31" s="664"/>
      <c r="D31" s="49" t="s">
        <v>69</v>
      </c>
      <c r="E31" s="50">
        <v>0.03</v>
      </c>
      <c r="F31" s="50">
        <v>3.26</v>
      </c>
      <c r="G31" s="42">
        <f t="shared" si="0"/>
        <v>9.7799999999999984E-2</v>
      </c>
      <c r="H31" s="433">
        <f t="shared" si="1"/>
        <v>3.9815610569131174E-2</v>
      </c>
      <c r="I31" s="434">
        <v>412630030</v>
      </c>
      <c r="J31" s="435" t="s">
        <v>324</v>
      </c>
      <c r="K31" s="431">
        <v>40</v>
      </c>
      <c r="L31" s="436">
        <f t="shared" si="2"/>
        <v>1.5926244227652471</v>
      </c>
    </row>
    <row r="32" spans="1:12" s="136" customFormat="1" ht="15.6">
      <c r="A32" s="662" t="s">
        <v>149</v>
      </c>
      <c r="B32" s="663"/>
      <c r="C32" s="664"/>
      <c r="D32" s="49" t="s">
        <v>44</v>
      </c>
      <c r="E32" s="50">
        <v>1</v>
      </c>
      <c r="F32" s="50">
        <v>0.3</v>
      </c>
      <c r="G32" s="42">
        <f t="shared" si="0"/>
        <v>0.3</v>
      </c>
      <c r="H32" s="433">
        <f t="shared" si="1"/>
        <v>0.12213377475193612</v>
      </c>
      <c r="I32" s="434">
        <v>412740021</v>
      </c>
      <c r="J32" s="435" t="s">
        <v>324</v>
      </c>
      <c r="K32" s="431">
        <v>40</v>
      </c>
      <c r="L32" s="436">
        <f t="shared" si="2"/>
        <v>4.8853509900774448</v>
      </c>
    </row>
    <row r="33" spans="1:12" s="136" customFormat="1" ht="15.6">
      <c r="A33" s="662" t="s">
        <v>190</v>
      </c>
      <c r="B33" s="663"/>
      <c r="C33" s="664"/>
      <c r="D33" s="49" t="s">
        <v>44</v>
      </c>
      <c r="E33" s="50">
        <v>0.33</v>
      </c>
      <c r="F33" s="50">
        <v>0.42</v>
      </c>
      <c r="G33" s="42">
        <f t="shared" si="0"/>
        <v>0.1386</v>
      </c>
      <c r="H33" s="433">
        <f t="shared" si="1"/>
        <v>5.6425803935394495E-2</v>
      </c>
      <c r="I33" s="434">
        <v>412740021</v>
      </c>
      <c r="J33" s="435" t="s">
        <v>324</v>
      </c>
      <c r="K33" s="431">
        <v>40</v>
      </c>
      <c r="L33" s="436">
        <f t="shared" si="2"/>
        <v>2.2570321574157797</v>
      </c>
    </row>
    <row r="34" spans="1:12" s="136" customFormat="1" ht="15.6">
      <c r="A34" s="662" t="s">
        <v>191</v>
      </c>
      <c r="B34" s="663"/>
      <c r="C34" s="664"/>
      <c r="D34" s="49" t="s">
        <v>52</v>
      </c>
      <c r="E34" s="50">
        <v>1</v>
      </c>
      <c r="F34" s="50">
        <v>0.85</v>
      </c>
      <c r="G34" s="42">
        <f t="shared" si="0"/>
        <v>0.85</v>
      </c>
      <c r="H34" s="433">
        <f t="shared" si="1"/>
        <v>0.34604569513048572</v>
      </c>
      <c r="I34" s="434">
        <v>412740021</v>
      </c>
      <c r="J34" s="435" t="s">
        <v>324</v>
      </c>
      <c r="K34" s="431">
        <v>40</v>
      </c>
      <c r="L34" s="436">
        <f t="shared" si="2"/>
        <v>13.841827805219429</v>
      </c>
    </row>
    <row r="35" spans="1:12" s="136" customFormat="1" ht="15.6">
      <c r="A35" s="662" t="s">
        <v>192</v>
      </c>
      <c r="B35" s="663"/>
      <c r="C35" s="664"/>
      <c r="D35" s="49" t="s">
        <v>44</v>
      </c>
      <c r="E35" s="50">
        <v>0.33</v>
      </c>
      <c r="F35" s="50">
        <v>0.2</v>
      </c>
      <c r="G35" s="42">
        <f t="shared" si="0"/>
        <v>6.6000000000000003E-2</v>
      </c>
      <c r="H35" s="433">
        <f t="shared" si="1"/>
        <v>2.6869430445425949E-2</v>
      </c>
      <c r="I35" s="434">
        <v>412740021</v>
      </c>
      <c r="J35" s="435" t="s">
        <v>324</v>
      </c>
      <c r="K35" s="431">
        <v>40</v>
      </c>
      <c r="L35" s="436">
        <f t="shared" si="2"/>
        <v>1.0747772178170381</v>
      </c>
    </row>
    <row r="36" spans="1:12" s="136" customFormat="1" ht="12.75" customHeight="1">
      <c r="A36" s="619" t="s">
        <v>31</v>
      </c>
      <c r="B36" s="620"/>
      <c r="C36" s="54"/>
      <c r="D36" s="55"/>
      <c r="E36" s="55"/>
      <c r="F36" s="56"/>
      <c r="G36" s="129">
        <f>SUM(G30:G35)</f>
        <v>1.6024</v>
      </c>
      <c r="H36" s="437">
        <f>SUM(H30:H35)</f>
        <v>0.65235720220834159</v>
      </c>
      <c r="I36" s="429"/>
      <c r="J36" s="435"/>
      <c r="K36" s="431"/>
      <c r="L36" s="437">
        <f>SUM(L30:L35)</f>
        <v>26.094288088333663</v>
      </c>
    </row>
    <row r="37" spans="1:12" s="136" customFormat="1" ht="12.75" customHeight="1">
      <c r="A37" s="277"/>
      <c r="B37" s="278"/>
      <c r="C37" s="290"/>
      <c r="D37" s="291"/>
      <c r="E37" s="291"/>
      <c r="F37" s="290"/>
      <c r="G37" s="486"/>
      <c r="H37" s="437"/>
      <c r="I37" s="429"/>
      <c r="J37" s="430"/>
      <c r="K37" s="431"/>
      <c r="L37" s="447"/>
    </row>
    <row r="38" spans="1:12" s="136" customFormat="1" ht="12.75" customHeight="1">
      <c r="A38" s="277"/>
      <c r="B38" s="278"/>
      <c r="C38" s="290"/>
      <c r="D38" s="291"/>
      <c r="E38" s="291"/>
      <c r="F38" s="290"/>
      <c r="G38" s="486"/>
      <c r="H38" s="437"/>
      <c r="I38" s="429"/>
      <c r="J38" s="430"/>
      <c r="K38" s="431"/>
      <c r="L38" s="447"/>
    </row>
    <row r="39" spans="1:12" s="136" customFormat="1" ht="12.75" customHeight="1">
      <c r="A39" s="277"/>
      <c r="B39" s="278"/>
      <c r="C39" s="290"/>
      <c r="D39" s="291"/>
      <c r="E39" s="291"/>
      <c r="F39" s="290"/>
      <c r="G39" s="486"/>
      <c r="H39" s="437"/>
      <c r="I39" s="429"/>
      <c r="J39" s="430"/>
      <c r="K39" s="431"/>
      <c r="L39" s="447"/>
    </row>
    <row r="40" spans="1:12" s="136" customFormat="1" ht="12.75" customHeight="1">
      <c r="A40" s="277"/>
      <c r="B40" s="278"/>
      <c r="C40" s="290"/>
      <c r="D40" s="291"/>
      <c r="E40" s="291"/>
      <c r="F40" s="290"/>
      <c r="G40" s="486"/>
      <c r="H40" s="437"/>
      <c r="I40" s="429"/>
      <c r="J40" s="430"/>
      <c r="K40" s="431"/>
      <c r="L40" s="447"/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30"/>
      <c r="E45" s="130"/>
      <c r="F45" s="131"/>
      <c r="G45" s="129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29">
        <f>+G45+G36+G26+G19</f>
        <v>2.4563229999999998</v>
      </c>
      <c r="H46" s="449">
        <f>+H45+H36+H26+H19</f>
        <v>1.0000000000000002</v>
      </c>
      <c r="I46" s="450"/>
      <c r="J46" s="451"/>
      <c r="K46" s="450"/>
      <c r="L46" s="563">
        <f>+L45+L36+L26+L19</f>
        <v>60.858567867499524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0.56495428999999997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3.0212772899999996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3.02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/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39">
    <mergeCell ref="A50:B50"/>
    <mergeCell ref="A51:B51"/>
    <mergeCell ref="A52:B52"/>
    <mergeCell ref="D59:F59"/>
    <mergeCell ref="D48:F48"/>
    <mergeCell ref="D49:F49"/>
    <mergeCell ref="D50:F50"/>
    <mergeCell ref="D57:F57"/>
    <mergeCell ref="D58:F58"/>
    <mergeCell ref="D47:E47"/>
    <mergeCell ref="A31:C31"/>
    <mergeCell ref="A32:C32"/>
    <mergeCell ref="A33:C33"/>
    <mergeCell ref="A34:C34"/>
    <mergeCell ref="A35:C35"/>
    <mergeCell ref="A36:B36"/>
    <mergeCell ref="A42:C42"/>
    <mergeCell ref="A43:C43"/>
    <mergeCell ref="A44:C44"/>
    <mergeCell ref="A45:B45"/>
    <mergeCell ref="D46:F46"/>
    <mergeCell ref="A30:C30"/>
    <mergeCell ref="A17:B17"/>
    <mergeCell ref="A19:B19"/>
    <mergeCell ref="A21:B21"/>
    <mergeCell ref="A22:B22"/>
    <mergeCell ref="A23:B23"/>
    <mergeCell ref="A24:B24"/>
    <mergeCell ref="A25:B25"/>
    <mergeCell ref="A26:B26"/>
    <mergeCell ref="A28:C28"/>
    <mergeCell ref="A29:C29"/>
    <mergeCell ref="A16:B16"/>
    <mergeCell ref="A1:G1"/>
    <mergeCell ref="H2:L13"/>
    <mergeCell ref="A15:B15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28" zoomScaleNormal="100" zoomScaleSheetLayoutView="100" workbookViewId="0">
      <selection activeCell="I31" sqref="I31:K31"/>
    </sheetView>
  </sheetViews>
  <sheetFormatPr baseColWidth="10" defaultRowHeight="13.2"/>
  <cols>
    <col min="1" max="1" width="21.3320312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246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'!A21</f>
        <v>18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'!C21</f>
        <v>m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'!B21</f>
        <v>Tubería conduit EMT 3/4" con accesorios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4.2490000000000007E-2</v>
      </c>
      <c r="H17" s="433">
        <f>+G17/G$46</f>
        <v>1.3232679017997568E-2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1.3232679017997568</v>
      </c>
    </row>
    <row r="18" spans="1:12" s="137" customFormat="1" ht="15.6">
      <c r="A18" s="236"/>
      <c r="B18" s="237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4.2490000000000007E-2</v>
      </c>
      <c r="H19" s="437">
        <f>SUM(H17:H17)</f>
        <v>1.3232679017997568E-2</v>
      </c>
      <c r="I19" s="438"/>
      <c r="J19" s="439"/>
      <c r="K19" s="440"/>
      <c r="L19" s="447">
        <f>SUM(L17:L17)</f>
        <v>1.3232679017997568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0.1</v>
      </c>
      <c r="G23" s="42">
        <f>E23*F23</f>
        <v>0.36200000000000004</v>
      </c>
      <c r="H23" s="433">
        <f>+G23/G$46</f>
        <v>0.1127378160629588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11.273781606295879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0.1</v>
      </c>
      <c r="G24" s="42">
        <f>E24*F24</f>
        <v>0.36600000000000005</v>
      </c>
      <c r="H24" s="433">
        <f>+G24/G$46</f>
        <v>0.11398353778741138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11.398353778741138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0.03</v>
      </c>
      <c r="G25" s="42">
        <f>E25*F25</f>
        <v>0.12179999999999998</v>
      </c>
      <c r="H25" s="433">
        <f>+G25/G$46</f>
        <v>3.7932226509581154E-2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3.7932226509581155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0.84980000000000011</v>
      </c>
      <c r="H26" s="437">
        <f>SUM(H23:H25)</f>
        <v>0.26465358035995135</v>
      </c>
      <c r="I26" s="429"/>
      <c r="J26" s="430"/>
      <c r="K26" s="431"/>
      <c r="L26" s="447">
        <f>SUM(L23:L25)</f>
        <v>26.465358035995131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62" t="s">
        <v>193</v>
      </c>
      <c r="B30" s="663"/>
      <c r="C30" s="664"/>
      <c r="D30" s="49" t="s">
        <v>44</v>
      </c>
      <c r="E30" s="50">
        <v>1</v>
      </c>
      <c r="F30" s="50">
        <v>0.185</v>
      </c>
      <c r="G30" s="42">
        <f t="shared" ref="G30:G35" si="0">E30*F30</f>
        <v>0.185</v>
      </c>
      <c r="H30" s="433">
        <f>+G30/G$46</f>
        <v>5.7614629755931977E-2</v>
      </c>
      <c r="I30" s="434">
        <v>412740021</v>
      </c>
      <c r="J30" s="435" t="s">
        <v>324</v>
      </c>
      <c r="K30" s="431">
        <v>40</v>
      </c>
      <c r="L30" s="436">
        <f>+H30*K30</f>
        <v>2.3045851902372791</v>
      </c>
    </row>
    <row r="31" spans="1:12" s="136" customFormat="1" ht="15.6">
      <c r="A31" s="662" t="s">
        <v>189</v>
      </c>
      <c r="B31" s="663"/>
      <c r="C31" s="664"/>
      <c r="D31" s="49" t="s">
        <v>69</v>
      </c>
      <c r="E31" s="50">
        <v>0.05</v>
      </c>
      <c r="F31" s="50">
        <v>3.26</v>
      </c>
      <c r="G31" s="42">
        <f t="shared" si="0"/>
        <v>0.16300000000000001</v>
      </c>
      <c r="H31" s="433">
        <f t="shared" ref="H31:H35" si="1">+G31/G$46</f>
        <v>5.0763160271442766E-2</v>
      </c>
      <c r="I31" s="434">
        <v>412630030</v>
      </c>
      <c r="J31" s="435" t="s">
        <v>324</v>
      </c>
      <c r="K31" s="431">
        <v>40</v>
      </c>
      <c r="L31" s="436">
        <f t="shared" ref="L31:L35" si="2">+H31*K31</f>
        <v>2.0305264108577106</v>
      </c>
    </row>
    <row r="32" spans="1:12" s="136" customFormat="1" ht="15.6">
      <c r="A32" s="662" t="s">
        <v>149</v>
      </c>
      <c r="B32" s="663"/>
      <c r="C32" s="664"/>
      <c r="D32" s="49" t="s">
        <v>44</v>
      </c>
      <c r="E32" s="50">
        <v>1</v>
      </c>
      <c r="F32" s="50">
        <v>0.3</v>
      </c>
      <c r="G32" s="42">
        <f t="shared" si="0"/>
        <v>0.3</v>
      </c>
      <c r="H32" s="433">
        <f t="shared" si="1"/>
        <v>9.3429129333943733E-2</v>
      </c>
      <c r="I32" s="434">
        <v>412740021</v>
      </c>
      <c r="J32" s="435" t="s">
        <v>324</v>
      </c>
      <c r="K32" s="431">
        <v>40</v>
      </c>
      <c r="L32" s="436">
        <f t="shared" si="2"/>
        <v>3.7371651733577496</v>
      </c>
    </row>
    <row r="33" spans="1:12" s="136" customFormat="1" ht="15.6">
      <c r="A33" s="662" t="s">
        <v>194</v>
      </c>
      <c r="B33" s="663"/>
      <c r="C33" s="664"/>
      <c r="D33" s="49" t="s">
        <v>44</v>
      </c>
      <c r="E33" s="50">
        <v>0.33</v>
      </c>
      <c r="F33" s="50">
        <v>0.5</v>
      </c>
      <c r="G33" s="42">
        <f t="shared" si="0"/>
        <v>0.16500000000000001</v>
      </c>
      <c r="H33" s="433">
        <f t="shared" si="1"/>
        <v>5.1386021133669059E-2</v>
      </c>
      <c r="I33" s="434">
        <v>412740021</v>
      </c>
      <c r="J33" s="435" t="s">
        <v>324</v>
      </c>
      <c r="K33" s="431">
        <v>40</v>
      </c>
      <c r="L33" s="436">
        <f t="shared" si="2"/>
        <v>2.0554408453467623</v>
      </c>
    </row>
    <row r="34" spans="1:12" s="136" customFormat="1" ht="15.6">
      <c r="A34" s="662" t="s">
        <v>195</v>
      </c>
      <c r="B34" s="663"/>
      <c r="C34" s="664"/>
      <c r="D34" s="49" t="s">
        <v>52</v>
      </c>
      <c r="E34" s="50">
        <v>1</v>
      </c>
      <c r="F34" s="50">
        <v>1.41</v>
      </c>
      <c r="G34" s="42">
        <f t="shared" si="0"/>
        <v>1.41</v>
      </c>
      <c r="H34" s="433">
        <f t="shared" si="1"/>
        <v>0.43911690786953556</v>
      </c>
      <c r="I34" s="434">
        <v>412740021</v>
      </c>
      <c r="J34" s="435" t="s">
        <v>324</v>
      </c>
      <c r="K34" s="431">
        <v>40</v>
      </c>
      <c r="L34" s="436">
        <f t="shared" si="2"/>
        <v>17.564676314781423</v>
      </c>
    </row>
    <row r="35" spans="1:12" s="136" customFormat="1" ht="15.6">
      <c r="A35" s="662" t="s">
        <v>196</v>
      </c>
      <c r="B35" s="663"/>
      <c r="C35" s="664"/>
      <c r="D35" s="49" t="s">
        <v>44</v>
      </c>
      <c r="E35" s="50">
        <v>0.33</v>
      </c>
      <c r="F35" s="50">
        <v>0.28999999999999998</v>
      </c>
      <c r="G35" s="42">
        <f t="shared" si="0"/>
        <v>9.5699999999999993E-2</v>
      </c>
      <c r="H35" s="433">
        <f t="shared" si="1"/>
        <v>2.9803892257528053E-2</v>
      </c>
      <c r="I35" s="434">
        <v>412740021</v>
      </c>
      <c r="J35" s="435" t="s">
        <v>324</v>
      </c>
      <c r="K35" s="431">
        <v>40</v>
      </c>
      <c r="L35" s="436">
        <f t="shared" si="2"/>
        <v>1.1921556903011221</v>
      </c>
    </row>
    <row r="36" spans="1:12" s="136" customFormat="1" ht="15.6">
      <c r="A36" s="281"/>
      <c r="B36" s="282"/>
      <c r="C36" s="283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2" s="136" customFormat="1" ht="15.6">
      <c r="A37" s="281"/>
      <c r="B37" s="282"/>
      <c r="C37" s="283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2" s="136" customFormat="1" ht="15.6">
      <c r="A38" s="281"/>
      <c r="B38" s="282"/>
      <c r="C38" s="283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2" s="136" customFormat="1" ht="15.6">
      <c r="A39" s="281"/>
      <c r="B39" s="282"/>
      <c r="C39" s="283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SUM(G30:G35)</f>
        <v>2.3186999999999998</v>
      </c>
      <c r="H40" s="437">
        <f>SUM(H30:H35)</f>
        <v>0.72211374062205125</v>
      </c>
      <c r="I40" s="429"/>
      <c r="J40" s="430"/>
      <c r="K40" s="431"/>
      <c r="L40" s="447">
        <f>SUM(L30:L35)</f>
        <v>28.884549624882045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30"/>
      <c r="E45" s="130"/>
      <c r="F45" s="131"/>
      <c r="G45" s="129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29">
        <f>+G45+G40+G26+G19</f>
        <v>3.2109899999999998</v>
      </c>
      <c r="H46" s="449">
        <f>+H45+H40+H26+H19</f>
        <v>1.0000000000000002</v>
      </c>
      <c r="I46" s="450"/>
      <c r="J46" s="451"/>
      <c r="K46" s="450"/>
      <c r="L46" s="563">
        <f>+L45+L40+L26+L19</f>
        <v>56.673175562676938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0.73852770000000001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3.9495176999999999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3.95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3.95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39">
    <mergeCell ref="A50:B50"/>
    <mergeCell ref="A51:B51"/>
    <mergeCell ref="A52:B52"/>
    <mergeCell ref="D59:F59"/>
    <mergeCell ref="D48:F48"/>
    <mergeCell ref="D49:F49"/>
    <mergeCell ref="D50:F50"/>
    <mergeCell ref="D57:F57"/>
    <mergeCell ref="D58:F58"/>
    <mergeCell ref="D47:E47"/>
    <mergeCell ref="A31:C31"/>
    <mergeCell ref="A32:C32"/>
    <mergeCell ref="A33:C33"/>
    <mergeCell ref="A34:C34"/>
    <mergeCell ref="A35:C35"/>
    <mergeCell ref="A40:B40"/>
    <mergeCell ref="A42:C42"/>
    <mergeCell ref="A43:C43"/>
    <mergeCell ref="A44:C44"/>
    <mergeCell ref="A45:B45"/>
    <mergeCell ref="D46:F46"/>
    <mergeCell ref="A30:C30"/>
    <mergeCell ref="A17:B17"/>
    <mergeCell ref="A19:B19"/>
    <mergeCell ref="A21:B21"/>
    <mergeCell ref="A22:B22"/>
    <mergeCell ref="A23:B23"/>
    <mergeCell ref="A24:B24"/>
    <mergeCell ref="A25:B25"/>
    <mergeCell ref="A26:B26"/>
    <mergeCell ref="A28:C28"/>
    <mergeCell ref="A29:C29"/>
    <mergeCell ref="A16:B16"/>
    <mergeCell ref="A1:G1"/>
    <mergeCell ref="H2:L13"/>
    <mergeCell ref="A15:B15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25" zoomScaleNormal="100" zoomScaleSheetLayoutView="100" workbookViewId="0">
      <selection activeCell="L46" sqref="L46"/>
    </sheetView>
  </sheetViews>
  <sheetFormatPr baseColWidth="10" defaultRowHeight="13.2"/>
  <cols>
    <col min="1" max="1" width="22.4414062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246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'!A22</f>
        <v>19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'!C22</f>
        <v>m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'!B22</f>
        <v>Tubería conduit EMT 2" con accesorios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13.95" customHeight="1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G28*0.05</f>
        <v>0.25860000000000005</v>
      </c>
      <c r="H17" s="433">
        <f>+G17/G$46</f>
        <v>1.9785768936495796E-2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1.9785768936495796</v>
      </c>
    </row>
    <row r="18" spans="1:12" s="137" customFormat="1" ht="15.6">
      <c r="A18" s="253"/>
      <c r="B18" s="254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SUM(G17:G18)</f>
        <v>0.25860000000000005</v>
      </c>
      <c r="H19" s="437">
        <f>SUM(H17:H17)</f>
        <v>1.9785768936495796E-2</v>
      </c>
      <c r="I19" s="438"/>
      <c r="J19" s="439"/>
      <c r="K19" s="440"/>
      <c r="L19" s="447">
        <f>SUM(L17:L17)</f>
        <v>1.9785768936495796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2</v>
      </c>
      <c r="D23" s="145">
        <f>'BASE DE DATOS'!G14</f>
        <v>3.62</v>
      </c>
      <c r="E23" s="146">
        <f>IF(D23&gt;0,ROUND(D23*C23,2),"")</f>
        <v>7.24</v>
      </c>
      <c r="F23" s="147">
        <v>0.4</v>
      </c>
      <c r="G23" s="42">
        <f>E23*F23</f>
        <v>2.8960000000000004</v>
      </c>
      <c r="H23" s="433">
        <f>+G23/G$46</f>
        <v>0.22157612853863812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22.15761285386381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0.4</v>
      </c>
      <c r="G24" s="42">
        <f>E24*F24</f>
        <v>1.4640000000000002</v>
      </c>
      <c r="H24" s="433">
        <f>+G24/G$46</f>
        <v>0.11201224177505739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11.20122417750574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0.2</v>
      </c>
      <c r="G25" s="42">
        <f>E25*F25</f>
        <v>0.81199999999999994</v>
      </c>
      <c r="H25" s="433">
        <f>+G25/G$46</f>
        <v>6.2127008416220347E-2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6.2127008416220351</v>
      </c>
    </row>
    <row r="26" spans="1:12" s="137" customFormat="1" ht="15.6">
      <c r="A26" s="251"/>
      <c r="B26" s="252"/>
      <c r="C26" s="145"/>
      <c r="D26" s="145"/>
      <c r="E26" s="146"/>
      <c r="F26" s="147"/>
      <c r="G26" s="42"/>
      <c r="H26" s="433"/>
      <c r="I26" s="434"/>
      <c r="J26" s="435"/>
      <c r="K26" s="431"/>
      <c r="L26" s="436"/>
    </row>
    <row r="27" spans="1:12" s="137" customFormat="1" ht="15.6">
      <c r="A27" s="251"/>
      <c r="B27" s="252"/>
      <c r="C27" s="145"/>
      <c r="D27" s="145"/>
      <c r="E27" s="146"/>
      <c r="F27" s="147"/>
      <c r="G27" s="42"/>
      <c r="H27" s="433"/>
      <c r="I27" s="434"/>
      <c r="J27" s="435"/>
      <c r="K27" s="431"/>
      <c r="L27" s="436"/>
    </row>
    <row r="28" spans="1:12" s="136" customFormat="1" ht="12.75" customHeight="1">
      <c r="A28" s="597" t="s">
        <v>26</v>
      </c>
      <c r="B28" s="598"/>
      <c r="C28" s="145"/>
      <c r="D28" s="148"/>
      <c r="E28" s="148"/>
      <c r="F28" s="149"/>
      <c r="G28" s="129">
        <f>SUM(G23:G25)</f>
        <v>5.1720000000000006</v>
      </c>
      <c r="H28" s="437">
        <f>SUM(H23:H25)</f>
        <v>0.3957153787299158</v>
      </c>
      <c r="I28" s="429"/>
      <c r="J28" s="430"/>
      <c r="K28" s="431"/>
      <c r="L28" s="447">
        <f>SUM(L23:L25)</f>
        <v>39.571537872991584</v>
      </c>
    </row>
    <row r="29" spans="1:12" s="136" customFormat="1" ht="12.75" customHeight="1">
      <c r="A29" s="47" t="s">
        <v>27</v>
      </c>
      <c r="B29" s="44"/>
      <c r="C29" s="45"/>
      <c r="D29" s="45"/>
      <c r="E29" s="45"/>
      <c r="F29" s="45"/>
      <c r="G29" s="46"/>
      <c r="H29" s="444"/>
      <c r="I29" s="429"/>
      <c r="J29" s="430"/>
      <c r="K29" s="431"/>
      <c r="L29" s="445"/>
    </row>
    <row r="30" spans="1:12" s="136" customFormat="1" ht="12.75" customHeight="1">
      <c r="A30" s="610" t="s">
        <v>4</v>
      </c>
      <c r="B30" s="611"/>
      <c r="C30" s="612"/>
      <c r="D30" s="143" t="s">
        <v>28</v>
      </c>
      <c r="E30" s="144" t="s">
        <v>5</v>
      </c>
      <c r="F30" s="143" t="s">
        <v>29</v>
      </c>
      <c r="G30" s="144" t="s">
        <v>9</v>
      </c>
      <c r="H30" s="444"/>
      <c r="I30" s="446"/>
      <c r="J30" s="431"/>
      <c r="K30" s="446"/>
      <c r="L30" s="445"/>
    </row>
    <row r="31" spans="1:12" s="136" customFormat="1" ht="12.75" customHeight="1">
      <c r="A31" s="613"/>
      <c r="B31" s="614"/>
      <c r="C31" s="615"/>
      <c r="D31" s="48"/>
      <c r="E31" s="39" t="s">
        <v>15</v>
      </c>
      <c r="F31" s="39" t="s">
        <v>16</v>
      </c>
      <c r="G31" s="40" t="s">
        <v>17</v>
      </c>
      <c r="H31" s="428"/>
      <c r="I31" s="446"/>
      <c r="J31" s="430"/>
      <c r="K31" s="431"/>
      <c r="L31" s="432"/>
    </row>
    <row r="32" spans="1:12" s="136" customFormat="1" ht="12.75" customHeight="1">
      <c r="A32" s="662" t="s">
        <v>278</v>
      </c>
      <c r="B32" s="663"/>
      <c r="C32" s="664"/>
      <c r="D32" s="49" t="s">
        <v>44</v>
      </c>
      <c r="E32" s="50">
        <v>1</v>
      </c>
      <c r="F32" s="50">
        <v>0.47</v>
      </c>
      <c r="G32" s="42">
        <f t="shared" ref="G32:G37" si="0">E32*F32</f>
        <v>0.47</v>
      </c>
      <c r="H32" s="433">
        <f>+G32/G$46</f>
        <v>3.5960214231063499E-2</v>
      </c>
      <c r="I32" s="434">
        <v>412740021</v>
      </c>
      <c r="J32" s="435" t="s">
        <v>324</v>
      </c>
      <c r="K32" s="431">
        <v>40</v>
      </c>
      <c r="L32" s="436">
        <f>+H32*K32</f>
        <v>1.4384085692425399</v>
      </c>
    </row>
    <row r="33" spans="1:12" s="136" customFormat="1" ht="12.75" customHeight="1">
      <c r="A33" s="662" t="s">
        <v>279</v>
      </c>
      <c r="B33" s="663"/>
      <c r="C33" s="664"/>
      <c r="D33" s="49" t="s">
        <v>69</v>
      </c>
      <c r="E33" s="50">
        <v>2.5000000000000001E-2</v>
      </c>
      <c r="F33" s="50">
        <v>3.28</v>
      </c>
      <c r="G33" s="42">
        <f t="shared" si="0"/>
        <v>8.2000000000000003E-2</v>
      </c>
      <c r="H33" s="433">
        <f t="shared" ref="H33:H38" si="1">+G33/G$46</f>
        <v>6.2739097169089517E-3</v>
      </c>
      <c r="I33" s="434">
        <v>412630030</v>
      </c>
      <c r="J33" s="435" t="s">
        <v>324</v>
      </c>
      <c r="K33" s="431">
        <v>40</v>
      </c>
      <c r="L33" s="436">
        <f t="shared" ref="L33:L38" si="2">+H33*K33</f>
        <v>0.25095638867635806</v>
      </c>
    </row>
    <row r="34" spans="1:12" s="136" customFormat="1" ht="12.75" customHeight="1">
      <c r="A34" s="662" t="s">
        <v>149</v>
      </c>
      <c r="B34" s="663"/>
      <c r="C34" s="664"/>
      <c r="D34" s="49" t="s">
        <v>44</v>
      </c>
      <c r="E34" s="50">
        <v>1</v>
      </c>
      <c r="F34" s="50">
        <v>0.3</v>
      </c>
      <c r="G34" s="42">
        <f t="shared" si="0"/>
        <v>0.3</v>
      </c>
      <c r="H34" s="433">
        <f t="shared" si="1"/>
        <v>2.2953328232593724E-2</v>
      </c>
      <c r="I34" s="434">
        <v>412740021</v>
      </c>
      <c r="J34" s="435" t="s">
        <v>324</v>
      </c>
      <c r="K34" s="431">
        <v>40</v>
      </c>
      <c r="L34" s="436">
        <f t="shared" si="2"/>
        <v>0.91813312930374891</v>
      </c>
    </row>
    <row r="35" spans="1:12" s="136" customFormat="1" ht="12.75" customHeight="1">
      <c r="A35" s="662" t="s">
        <v>280</v>
      </c>
      <c r="B35" s="663"/>
      <c r="C35" s="664"/>
      <c r="D35" s="49" t="s">
        <v>44</v>
      </c>
      <c r="E35" s="50">
        <v>0.33</v>
      </c>
      <c r="F35" s="50">
        <v>1.43</v>
      </c>
      <c r="G35" s="42">
        <f t="shared" si="0"/>
        <v>0.47189999999999999</v>
      </c>
      <c r="H35" s="433">
        <f t="shared" si="1"/>
        <v>3.6105585309869931E-2</v>
      </c>
      <c r="I35" s="434">
        <v>412740021</v>
      </c>
      <c r="J35" s="435" t="s">
        <v>324</v>
      </c>
      <c r="K35" s="431">
        <v>40</v>
      </c>
      <c r="L35" s="436">
        <f t="shared" si="2"/>
        <v>1.4442234123947972</v>
      </c>
    </row>
    <row r="36" spans="1:12" s="136" customFormat="1" ht="12.75" customHeight="1">
      <c r="A36" s="662" t="s">
        <v>281</v>
      </c>
      <c r="B36" s="663"/>
      <c r="C36" s="664"/>
      <c r="D36" s="49" t="s">
        <v>52</v>
      </c>
      <c r="E36" s="50">
        <v>0.33</v>
      </c>
      <c r="F36" s="50">
        <v>15.3</v>
      </c>
      <c r="G36" s="42">
        <f t="shared" si="0"/>
        <v>5.0490000000000004</v>
      </c>
      <c r="H36" s="433">
        <f t="shared" si="1"/>
        <v>0.38630451415455241</v>
      </c>
      <c r="I36" s="434">
        <v>412740021</v>
      </c>
      <c r="J36" s="435" t="s">
        <v>324</v>
      </c>
      <c r="K36" s="431">
        <v>40</v>
      </c>
      <c r="L36" s="436">
        <f t="shared" si="2"/>
        <v>15.452180566182097</v>
      </c>
    </row>
    <row r="37" spans="1:12" s="136" customFormat="1" ht="12.75" customHeight="1">
      <c r="A37" s="662" t="s">
        <v>282</v>
      </c>
      <c r="B37" s="663"/>
      <c r="C37" s="664"/>
      <c r="D37" s="49" t="s">
        <v>44</v>
      </c>
      <c r="E37" s="50">
        <v>0.33</v>
      </c>
      <c r="F37" s="50">
        <v>1.7</v>
      </c>
      <c r="G37" s="42">
        <f t="shared" si="0"/>
        <v>0.56100000000000005</v>
      </c>
      <c r="H37" s="433">
        <f t="shared" si="1"/>
        <v>4.2922723794950268E-2</v>
      </c>
      <c r="I37" s="434">
        <v>412740021</v>
      </c>
      <c r="J37" s="435" t="s">
        <v>324</v>
      </c>
      <c r="K37" s="431">
        <v>40</v>
      </c>
      <c r="L37" s="436">
        <f t="shared" si="2"/>
        <v>1.7169089517980107</v>
      </c>
    </row>
    <row r="38" spans="1:12" s="136" customFormat="1" ht="12.75" customHeight="1">
      <c r="A38" s="662" t="s">
        <v>283</v>
      </c>
      <c r="B38" s="663"/>
      <c r="C38" s="664"/>
      <c r="D38" s="49" t="s">
        <v>44</v>
      </c>
      <c r="E38" s="50">
        <v>0.17</v>
      </c>
      <c r="F38" s="50">
        <v>4.1500000000000004</v>
      </c>
      <c r="G38" s="42">
        <f>E38*F38</f>
        <v>0.70550000000000013</v>
      </c>
      <c r="H38" s="433">
        <f t="shared" si="1"/>
        <v>5.3978576893649585E-2</v>
      </c>
      <c r="I38" s="434">
        <v>412740021</v>
      </c>
      <c r="J38" s="435" t="s">
        <v>324</v>
      </c>
      <c r="K38" s="431">
        <v>40</v>
      </c>
      <c r="L38" s="436">
        <f t="shared" si="2"/>
        <v>2.1591430757459835</v>
      </c>
    </row>
    <row r="39" spans="1:12" s="136" customFormat="1" ht="15.6">
      <c r="A39" s="616"/>
      <c r="B39" s="617"/>
      <c r="C39" s="618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SUM(G32:G38)</f>
        <v>7.6394000000000002</v>
      </c>
      <c r="H40" s="437">
        <f>SUM(H32:H39)</f>
        <v>0.58449885233358834</v>
      </c>
      <c r="I40" s="429"/>
      <c r="J40" s="430"/>
      <c r="K40" s="431"/>
      <c r="L40" s="437">
        <f>SUM(L32:L39)</f>
        <v>23.379954093343535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30"/>
      <c r="E45" s="130"/>
      <c r="F45" s="131"/>
      <c r="G45" s="129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29">
        <f>+G45+G40+G28+G19</f>
        <v>13.07</v>
      </c>
      <c r="H46" s="449">
        <f>+H45+H40+H28+H19</f>
        <v>0.99999999999999989</v>
      </c>
      <c r="I46" s="450"/>
      <c r="J46" s="451"/>
      <c r="K46" s="450"/>
      <c r="L46" s="563">
        <f>+L45+L40+L28+L19</f>
        <v>64.930068859984701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3.0061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16.0761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16.079999999999998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16.079999999999998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1">
    <mergeCell ref="A43:C43"/>
    <mergeCell ref="A39:C39"/>
    <mergeCell ref="A40:B40"/>
    <mergeCell ref="D59:F59"/>
    <mergeCell ref="A32:C32"/>
    <mergeCell ref="A33:C33"/>
    <mergeCell ref="A34:C34"/>
    <mergeCell ref="A35:C35"/>
    <mergeCell ref="A36:C36"/>
    <mergeCell ref="A37:C37"/>
    <mergeCell ref="A38:C38"/>
    <mergeCell ref="D48:F48"/>
    <mergeCell ref="D49:F49"/>
    <mergeCell ref="D50:F50"/>
    <mergeCell ref="D57:F57"/>
    <mergeCell ref="D58:F58"/>
    <mergeCell ref="A42:C42"/>
    <mergeCell ref="H2:L13"/>
    <mergeCell ref="A15:B15"/>
    <mergeCell ref="A16:B16"/>
    <mergeCell ref="A17:B17"/>
    <mergeCell ref="A19:B19"/>
    <mergeCell ref="A2:G2"/>
    <mergeCell ref="A4:G4"/>
    <mergeCell ref="A12:D12"/>
    <mergeCell ref="A50:B50"/>
    <mergeCell ref="A51:B51"/>
    <mergeCell ref="A52:B52"/>
    <mergeCell ref="A24:B24"/>
    <mergeCell ref="A1:G1"/>
    <mergeCell ref="A21:B21"/>
    <mergeCell ref="A22:B22"/>
    <mergeCell ref="A23:B23"/>
    <mergeCell ref="A44:C44"/>
    <mergeCell ref="A45:B45"/>
    <mergeCell ref="D46:F46"/>
    <mergeCell ref="D47:E47"/>
    <mergeCell ref="A25:B25"/>
    <mergeCell ref="A28:B28"/>
    <mergeCell ref="A30:C30"/>
    <mergeCell ref="A31:C3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6">
    <tabColor rgb="FF00FF00"/>
  </sheetPr>
  <dimension ref="A1:M63"/>
  <sheetViews>
    <sheetView view="pageBreakPreview" topLeftCell="A22" zoomScale="90" zoomScaleNormal="100" zoomScaleSheetLayoutView="90" workbookViewId="0">
      <selection activeCell="L47" sqref="L47"/>
    </sheetView>
  </sheetViews>
  <sheetFormatPr baseColWidth="10" defaultRowHeight="13.2"/>
  <cols>
    <col min="1" max="1" width="21.5546875" customWidth="1"/>
    <col min="2" max="2" width="19.5546875" customWidth="1"/>
    <col min="5" max="5" width="13.33203125" bestFit="1" customWidth="1"/>
    <col min="6" max="6" width="14.33203125" style="6" customWidth="1"/>
    <col min="7" max="7" width="13.5546875" style="457" customWidth="1"/>
    <col min="8" max="12" width="11.5546875" style="420"/>
    <col min="257" max="257" width="16.6640625" customWidth="1"/>
    <col min="258" max="258" width="19.5546875" customWidth="1"/>
    <col min="261" max="261" width="13.33203125" bestFit="1" customWidth="1"/>
    <col min="262" max="262" width="14.33203125" customWidth="1"/>
    <col min="263" max="263" width="13.5546875" customWidth="1"/>
    <col min="513" max="513" width="16.6640625" customWidth="1"/>
    <col min="514" max="514" width="19.5546875" customWidth="1"/>
    <col min="517" max="517" width="13.33203125" bestFit="1" customWidth="1"/>
    <col min="518" max="518" width="14.33203125" customWidth="1"/>
    <col min="519" max="519" width="13.5546875" customWidth="1"/>
    <col min="769" max="769" width="16.6640625" customWidth="1"/>
    <col min="770" max="770" width="19.5546875" customWidth="1"/>
    <col min="773" max="773" width="13.33203125" bestFit="1" customWidth="1"/>
    <col min="774" max="774" width="14.33203125" customWidth="1"/>
    <col min="775" max="775" width="13.5546875" customWidth="1"/>
    <col min="1025" max="1025" width="16.6640625" customWidth="1"/>
    <col min="1026" max="1026" width="19.5546875" customWidth="1"/>
    <col min="1029" max="1029" width="13.33203125" bestFit="1" customWidth="1"/>
    <col min="1030" max="1030" width="14.33203125" customWidth="1"/>
    <col min="1031" max="1031" width="13.5546875" customWidth="1"/>
    <col min="1281" max="1281" width="16.6640625" customWidth="1"/>
    <col min="1282" max="1282" width="19.5546875" customWidth="1"/>
    <col min="1285" max="1285" width="13.33203125" bestFit="1" customWidth="1"/>
    <col min="1286" max="1286" width="14.33203125" customWidth="1"/>
    <col min="1287" max="1287" width="13.5546875" customWidth="1"/>
    <col min="1537" max="1537" width="16.6640625" customWidth="1"/>
    <col min="1538" max="1538" width="19.5546875" customWidth="1"/>
    <col min="1541" max="1541" width="13.33203125" bestFit="1" customWidth="1"/>
    <col min="1542" max="1542" width="14.33203125" customWidth="1"/>
    <col min="1543" max="1543" width="13.5546875" customWidth="1"/>
    <col min="1793" max="1793" width="16.6640625" customWidth="1"/>
    <col min="1794" max="1794" width="19.5546875" customWidth="1"/>
    <col min="1797" max="1797" width="13.33203125" bestFit="1" customWidth="1"/>
    <col min="1798" max="1798" width="14.33203125" customWidth="1"/>
    <col min="1799" max="1799" width="13.5546875" customWidth="1"/>
    <col min="2049" max="2049" width="16.6640625" customWidth="1"/>
    <col min="2050" max="2050" width="19.5546875" customWidth="1"/>
    <col min="2053" max="2053" width="13.33203125" bestFit="1" customWidth="1"/>
    <col min="2054" max="2054" width="14.33203125" customWidth="1"/>
    <col min="2055" max="2055" width="13.5546875" customWidth="1"/>
    <col min="2305" max="2305" width="16.6640625" customWidth="1"/>
    <col min="2306" max="2306" width="19.5546875" customWidth="1"/>
    <col min="2309" max="2309" width="13.33203125" bestFit="1" customWidth="1"/>
    <col min="2310" max="2310" width="14.33203125" customWidth="1"/>
    <col min="2311" max="2311" width="13.5546875" customWidth="1"/>
    <col min="2561" max="2561" width="16.6640625" customWidth="1"/>
    <col min="2562" max="2562" width="19.5546875" customWidth="1"/>
    <col min="2565" max="2565" width="13.33203125" bestFit="1" customWidth="1"/>
    <col min="2566" max="2566" width="14.33203125" customWidth="1"/>
    <col min="2567" max="2567" width="13.5546875" customWidth="1"/>
    <col min="2817" max="2817" width="16.6640625" customWidth="1"/>
    <col min="2818" max="2818" width="19.5546875" customWidth="1"/>
    <col min="2821" max="2821" width="13.33203125" bestFit="1" customWidth="1"/>
    <col min="2822" max="2822" width="14.33203125" customWidth="1"/>
    <col min="2823" max="2823" width="13.5546875" customWidth="1"/>
    <col min="3073" max="3073" width="16.6640625" customWidth="1"/>
    <col min="3074" max="3074" width="19.5546875" customWidth="1"/>
    <col min="3077" max="3077" width="13.33203125" bestFit="1" customWidth="1"/>
    <col min="3078" max="3078" width="14.33203125" customWidth="1"/>
    <col min="3079" max="3079" width="13.5546875" customWidth="1"/>
    <col min="3329" max="3329" width="16.6640625" customWidth="1"/>
    <col min="3330" max="3330" width="19.5546875" customWidth="1"/>
    <col min="3333" max="3333" width="13.33203125" bestFit="1" customWidth="1"/>
    <col min="3334" max="3334" width="14.33203125" customWidth="1"/>
    <col min="3335" max="3335" width="13.5546875" customWidth="1"/>
    <col min="3585" max="3585" width="16.6640625" customWidth="1"/>
    <col min="3586" max="3586" width="19.5546875" customWidth="1"/>
    <col min="3589" max="3589" width="13.33203125" bestFit="1" customWidth="1"/>
    <col min="3590" max="3590" width="14.33203125" customWidth="1"/>
    <col min="3591" max="3591" width="13.5546875" customWidth="1"/>
    <col min="3841" max="3841" width="16.6640625" customWidth="1"/>
    <col min="3842" max="3842" width="19.5546875" customWidth="1"/>
    <col min="3845" max="3845" width="13.33203125" bestFit="1" customWidth="1"/>
    <col min="3846" max="3846" width="14.33203125" customWidth="1"/>
    <col min="3847" max="3847" width="13.5546875" customWidth="1"/>
    <col min="4097" max="4097" width="16.6640625" customWidth="1"/>
    <col min="4098" max="4098" width="19.5546875" customWidth="1"/>
    <col min="4101" max="4101" width="13.33203125" bestFit="1" customWidth="1"/>
    <col min="4102" max="4102" width="14.33203125" customWidth="1"/>
    <col min="4103" max="4103" width="13.5546875" customWidth="1"/>
    <col min="4353" max="4353" width="16.6640625" customWidth="1"/>
    <col min="4354" max="4354" width="19.5546875" customWidth="1"/>
    <col min="4357" max="4357" width="13.33203125" bestFit="1" customWidth="1"/>
    <col min="4358" max="4358" width="14.33203125" customWidth="1"/>
    <col min="4359" max="4359" width="13.5546875" customWidth="1"/>
    <col min="4609" max="4609" width="16.6640625" customWidth="1"/>
    <col min="4610" max="4610" width="19.5546875" customWidth="1"/>
    <col min="4613" max="4613" width="13.33203125" bestFit="1" customWidth="1"/>
    <col min="4614" max="4614" width="14.33203125" customWidth="1"/>
    <col min="4615" max="4615" width="13.5546875" customWidth="1"/>
    <col min="4865" max="4865" width="16.6640625" customWidth="1"/>
    <col min="4866" max="4866" width="19.5546875" customWidth="1"/>
    <col min="4869" max="4869" width="13.33203125" bestFit="1" customWidth="1"/>
    <col min="4870" max="4870" width="14.33203125" customWidth="1"/>
    <col min="4871" max="4871" width="13.5546875" customWidth="1"/>
    <col min="5121" max="5121" width="16.6640625" customWidth="1"/>
    <col min="5122" max="5122" width="19.5546875" customWidth="1"/>
    <col min="5125" max="5125" width="13.33203125" bestFit="1" customWidth="1"/>
    <col min="5126" max="5126" width="14.33203125" customWidth="1"/>
    <col min="5127" max="5127" width="13.5546875" customWidth="1"/>
    <col min="5377" max="5377" width="16.6640625" customWidth="1"/>
    <col min="5378" max="5378" width="19.5546875" customWidth="1"/>
    <col min="5381" max="5381" width="13.33203125" bestFit="1" customWidth="1"/>
    <col min="5382" max="5382" width="14.33203125" customWidth="1"/>
    <col min="5383" max="5383" width="13.5546875" customWidth="1"/>
    <col min="5633" max="5633" width="16.6640625" customWidth="1"/>
    <col min="5634" max="5634" width="19.5546875" customWidth="1"/>
    <col min="5637" max="5637" width="13.33203125" bestFit="1" customWidth="1"/>
    <col min="5638" max="5638" width="14.33203125" customWidth="1"/>
    <col min="5639" max="5639" width="13.5546875" customWidth="1"/>
    <col min="5889" max="5889" width="16.6640625" customWidth="1"/>
    <col min="5890" max="5890" width="19.5546875" customWidth="1"/>
    <col min="5893" max="5893" width="13.33203125" bestFit="1" customWidth="1"/>
    <col min="5894" max="5894" width="14.33203125" customWidth="1"/>
    <col min="5895" max="5895" width="13.5546875" customWidth="1"/>
    <col min="6145" max="6145" width="16.6640625" customWidth="1"/>
    <col min="6146" max="6146" width="19.5546875" customWidth="1"/>
    <col min="6149" max="6149" width="13.33203125" bestFit="1" customWidth="1"/>
    <col min="6150" max="6150" width="14.33203125" customWidth="1"/>
    <col min="6151" max="6151" width="13.5546875" customWidth="1"/>
    <col min="6401" max="6401" width="16.6640625" customWidth="1"/>
    <col min="6402" max="6402" width="19.5546875" customWidth="1"/>
    <col min="6405" max="6405" width="13.33203125" bestFit="1" customWidth="1"/>
    <col min="6406" max="6406" width="14.33203125" customWidth="1"/>
    <col min="6407" max="6407" width="13.5546875" customWidth="1"/>
    <col min="6657" max="6657" width="16.6640625" customWidth="1"/>
    <col min="6658" max="6658" width="19.5546875" customWidth="1"/>
    <col min="6661" max="6661" width="13.33203125" bestFit="1" customWidth="1"/>
    <col min="6662" max="6662" width="14.33203125" customWidth="1"/>
    <col min="6663" max="6663" width="13.5546875" customWidth="1"/>
    <col min="6913" max="6913" width="16.6640625" customWidth="1"/>
    <col min="6914" max="6914" width="19.5546875" customWidth="1"/>
    <col min="6917" max="6917" width="13.33203125" bestFit="1" customWidth="1"/>
    <col min="6918" max="6918" width="14.33203125" customWidth="1"/>
    <col min="6919" max="6919" width="13.5546875" customWidth="1"/>
    <col min="7169" max="7169" width="16.6640625" customWidth="1"/>
    <col min="7170" max="7170" width="19.5546875" customWidth="1"/>
    <col min="7173" max="7173" width="13.33203125" bestFit="1" customWidth="1"/>
    <col min="7174" max="7174" width="14.33203125" customWidth="1"/>
    <col min="7175" max="7175" width="13.5546875" customWidth="1"/>
    <col min="7425" max="7425" width="16.6640625" customWidth="1"/>
    <col min="7426" max="7426" width="19.5546875" customWidth="1"/>
    <col min="7429" max="7429" width="13.33203125" bestFit="1" customWidth="1"/>
    <col min="7430" max="7430" width="14.33203125" customWidth="1"/>
    <col min="7431" max="7431" width="13.5546875" customWidth="1"/>
    <col min="7681" max="7681" width="16.6640625" customWidth="1"/>
    <col min="7682" max="7682" width="19.5546875" customWidth="1"/>
    <col min="7685" max="7685" width="13.33203125" bestFit="1" customWidth="1"/>
    <col min="7686" max="7686" width="14.33203125" customWidth="1"/>
    <col min="7687" max="7687" width="13.5546875" customWidth="1"/>
    <col min="7937" max="7937" width="16.6640625" customWidth="1"/>
    <col min="7938" max="7938" width="19.5546875" customWidth="1"/>
    <col min="7941" max="7941" width="13.33203125" bestFit="1" customWidth="1"/>
    <col min="7942" max="7942" width="14.33203125" customWidth="1"/>
    <col min="7943" max="7943" width="13.5546875" customWidth="1"/>
    <col min="8193" max="8193" width="16.6640625" customWidth="1"/>
    <col min="8194" max="8194" width="19.5546875" customWidth="1"/>
    <col min="8197" max="8197" width="13.33203125" bestFit="1" customWidth="1"/>
    <col min="8198" max="8198" width="14.33203125" customWidth="1"/>
    <col min="8199" max="8199" width="13.5546875" customWidth="1"/>
    <col min="8449" max="8449" width="16.6640625" customWidth="1"/>
    <col min="8450" max="8450" width="19.5546875" customWidth="1"/>
    <col min="8453" max="8453" width="13.33203125" bestFit="1" customWidth="1"/>
    <col min="8454" max="8454" width="14.33203125" customWidth="1"/>
    <col min="8455" max="8455" width="13.5546875" customWidth="1"/>
    <col min="8705" max="8705" width="16.6640625" customWidth="1"/>
    <col min="8706" max="8706" width="19.5546875" customWidth="1"/>
    <col min="8709" max="8709" width="13.33203125" bestFit="1" customWidth="1"/>
    <col min="8710" max="8710" width="14.33203125" customWidth="1"/>
    <col min="8711" max="8711" width="13.5546875" customWidth="1"/>
    <col min="8961" max="8961" width="16.6640625" customWidth="1"/>
    <col min="8962" max="8962" width="19.5546875" customWidth="1"/>
    <col min="8965" max="8965" width="13.33203125" bestFit="1" customWidth="1"/>
    <col min="8966" max="8966" width="14.33203125" customWidth="1"/>
    <col min="8967" max="8967" width="13.5546875" customWidth="1"/>
    <col min="9217" max="9217" width="16.6640625" customWidth="1"/>
    <col min="9218" max="9218" width="19.5546875" customWidth="1"/>
    <col min="9221" max="9221" width="13.33203125" bestFit="1" customWidth="1"/>
    <col min="9222" max="9222" width="14.33203125" customWidth="1"/>
    <col min="9223" max="9223" width="13.5546875" customWidth="1"/>
    <col min="9473" max="9473" width="16.6640625" customWidth="1"/>
    <col min="9474" max="9474" width="19.5546875" customWidth="1"/>
    <col min="9477" max="9477" width="13.33203125" bestFit="1" customWidth="1"/>
    <col min="9478" max="9478" width="14.33203125" customWidth="1"/>
    <col min="9479" max="9479" width="13.5546875" customWidth="1"/>
    <col min="9729" max="9729" width="16.6640625" customWidth="1"/>
    <col min="9730" max="9730" width="19.5546875" customWidth="1"/>
    <col min="9733" max="9733" width="13.33203125" bestFit="1" customWidth="1"/>
    <col min="9734" max="9734" width="14.33203125" customWidth="1"/>
    <col min="9735" max="9735" width="13.5546875" customWidth="1"/>
    <col min="9985" max="9985" width="16.6640625" customWidth="1"/>
    <col min="9986" max="9986" width="19.5546875" customWidth="1"/>
    <col min="9989" max="9989" width="13.33203125" bestFit="1" customWidth="1"/>
    <col min="9990" max="9990" width="14.33203125" customWidth="1"/>
    <col min="9991" max="9991" width="13.5546875" customWidth="1"/>
    <col min="10241" max="10241" width="16.6640625" customWidth="1"/>
    <col min="10242" max="10242" width="19.5546875" customWidth="1"/>
    <col min="10245" max="10245" width="13.33203125" bestFit="1" customWidth="1"/>
    <col min="10246" max="10246" width="14.33203125" customWidth="1"/>
    <col min="10247" max="10247" width="13.5546875" customWidth="1"/>
    <col min="10497" max="10497" width="16.6640625" customWidth="1"/>
    <col min="10498" max="10498" width="19.5546875" customWidth="1"/>
    <col min="10501" max="10501" width="13.33203125" bestFit="1" customWidth="1"/>
    <col min="10502" max="10502" width="14.33203125" customWidth="1"/>
    <col min="10503" max="10503" width="13.5546875" customWidth="1"/>
    <col min="10753" max="10753" width="16.6640625" customWidth="1"/>
    <col min="10754" max="10754" width="19.5546875" customWidth="1"/>
    <col min="10757" max="10757" width="13.33203125" bestFit="1" customWidth="1"/>
    <col min="10758" max="10758" width="14.33203125" customWidth="1"/>
    <col min="10759" max="10759" width="13.5546875" customWidth="1"/>
    <col min="11009" max="11009" width="16.6640625" customWidth="1"/>
    <col min="11010" max="11010" width="19.5546875" customWidth="1"/>
    <col min="11013" max="11013" width="13.33203125" bestFit="1" customWidth="1"/>
    <col min="11014" max="11014" width="14.33203125" customWidth="1"/>
    <col min="11015" max="11015" width="13.5546875" customWidth="1"/>
    <col min="11265" max="11265" width="16.6640625" customWidth="1"/>
    <col min="11266" max="11266" width="19.5546875" customWidth="1"/>
    <col min="11269" max="11269" width="13.33203125" bestFit="1" customWidth="1"/>
    <col min="11270" max="11270" width="14.33203125" customWidth="1"/>
    <col min="11271" max="11271" width="13.5546875" customWidth="1"/>
    <col min="11521" max="11521" width="16.6640625" customWidth="1"/>
    <col min="11522" max="11522" width="19.5546875" customWidth="1"/>
    <col min="11525" max="11525" width="13.33203125" bestFit="1" customWidth="1"/>
    <col min="11526" max="11526" width="14.33203125" customWidth="1"/>
    <col min="11527" max="11527" width="13.5546875" customWidth="1"/>
    <col min="11777" max="11777" width="16.6640625" customWidth="1"/>
    <col min="11778" max="11778" width="19.5546875" customWidth="1"/>
    <col min="11781" max="11781" width="13.33203125" bestFit="1" customWidth="1"/>
    <col min="11782" max="11782" width="14.33203125" customWidth="1"/>
    <col min="11783" max="11783" width="13.5546875" customWidth="1"/>
    <col min="12033" max="12033" width="16.6640625" customWidth="1"/>
    <col min="12034" max="12034" width="19.5546875" customWidth="1"/>
    <col min="12037" max="12037" width="13.33203125" bestFit="1" customWidth="1"/>
    <col min="12038" max="12038" width="14.33203125" customWidth="1"/>
    <col min="12039" max="12039" width="13.5546875" customWidth="1"/>
    <col min="12289" max="12289" width="16.6640625" customWidth="1"/>
    <col min="12290" max="12290" width="19.5546875" customWidth="1"/>
    <col min="12293" max="12293" width="13.33203125" bestFit="1" customWidth="1"/>
    <col min="12294" max="12294" width="14.33203125" customWidth="1"/>
    <col min="12295" max="12295" width="13.5546875" customWidth="1"/>
    <col min="12545" max="12545" width="16.6640625" customWidth="1"/>
    <col min="12546" max="12546" width="19.5546875" customWidth="1"/>
    <col min="12549" max="12549" width="13.33203125" bestFit="1" customWidth="1"/>
    <col min="12550" max="12550" width="14.33203125" customWidth="1"/>
    <col min="12551" max="12551" width="13.5546875" customWidth="1"/>
    <col min="12801" max="12801" width="16.6640625" customWidth="1"/>
    <col min="12802" max="12802" width="19.5546875" customWidth="1"/>
    <col min="12805" max="12805" width="13.33203125" bestFit="1" customWidth="1"/>
    <col min="12806" max="12806" width="14.33203125" customWidth="1"/>
    <col min="12807" max="12807" width="13.5546875" customWidth="1"/>
    <col min="13057" max="13057" width="16.6640625" customWidth="1"/>
    <col min="13058" max="13058" width="19.5546875" customWidth="1"/>
    <col min="13061" max="13061" width="13.33203125" bestFit="1" customWidth="1"/>
    <col min="13062" max="13062" width="14.33203125" customWidth="1"/>
    <col min="13063" max="13063" width="13.5546875" customWidth="1"/>
    <col min="13313" max="13313" width="16.6640625" customWidth="1"/>
    <col min="13314" max="13314" width="19.5546875" customWidth="1"/>
    <col min="13317" max="13317" width="13.33203125" bestFit="1" customWidth="1"/>
    <col min="13318" max="13318" width="14.33203125" customWidth="1"/>
    <col min="13319" max="13319" width="13.5546875" customWidth="1"/>
    <col min="13569" max="13569" width="16.6640625" customWidth="1"/>
    <col min="13570" max="13570" width="19.5546875" customWidth="1"/>
    <col min="13573" max="13573" width="13.33203125" bestFit="1" customWidth="1"/>
    <col min="13574" max="13574" width="14.33203125" customWidth="1"/>
    <col min="13575" max="13575" width="13.5546875" customWidth="1"/>
    <col min="13825" max="13825" width="16.6640625" customWidth="1"/>
    <col min="13826" max="13826" width="19.5546875" customWidth="1"/>
    <col min="13829" max="13829" width="13.33203125" bestFit="1" customWidth="1"/>
    <col min="13830" max="13830" width="14.33203125" customWidth="1"/>
    <col min="13831" max="13831" width="13.5546875" customWidth="1"/>
    <col min="14081" max="14081" width="16.6640625" customWidth="1"/>
    <col min="14082" max="14082" width="19.5546875" customWidth="1"/>
    <col min="14085" max="14085" width="13.33203125" bestFit="1" customWidth="1"/>
    <col min="14086" max="14086" width="14.33203125" customWidth="1"/>
    <col min="14087" max="14087" width="13.5546875" customWidth="1"/>
    <col min="14337" max="14337" width="16.6640625" customWidth="1"/>
    <col min="14338" max="14338" width="19.5546875" customWidth="1"/>
    <col min="14341" max="14341" width="13.33203125" bestFit="1" customWidth="1"/>
    <col min="14342" max="14342" width="14.33203125" customWidth="1"/>
    <col min="14343" max="14343" width="13.5546875" customWidth="1"/>
    <col min="14593" max="14593" width="16.6640625" customWidth="1"/>
    <col min="14594" max="14594" width="19.5546875" customWidth="1"/>
    <col min="14597" max="14597" width="13.33203125" bestFit="1" customWidth="1"/>
    <col min="14598" max="14598" width="14.33203125" customWidth="1"/>
    <col min="14599" max="14599" width="13.5546875" customWidth="1"/>
    <col min="14849" max="14849" width="16.6640625" customWidth="1"/>
    <col min="14850" max="14850" width="19.5546875" customWidth="1"/>
    <col min="14853" max="14853" width="13.33203125" bestFit="1" customWidth="1"/>
    <col min="14854" max="14854" width="14.33203125" customWidth="1"/>
    <col min="14855" max="14855" width="13.5546875" customWidth="1"/>
    <col min="15105" max="15105" width="16.6640625" customWidth="1"/>
    <col min="15106" max="15106" width="19.5546875" customWidth="1"/>
    <col min="15109" max="15109" width="13.33203125" bestFit="1" customWidth="1"/>
    <col min="15110" max="15110" width="14.33203125" customWidth="1"/>
    <col min="15111" max="15111" width="13.5546875" customWidth="1"/>
    <col min="15361" max="15361" width="16.6640625" customWidth="1"/>
    <col min="15362" max="15362" width="19.5546875" customWidth="1"/>
    <col min="15365" max="15365" width="13.33203125" bestFit="1" customWidth="1"/>
    <col min="15366" max="15366" width="14.33203125" customWidth="1"/>
    <col min="15367" max="15367" width="13.5546875" customWidth="1"/>
    <col min="15617" max="15617" width="16.6640625" customWidth="1"/>
    <col min="15618" max="15618" width="19.5546875" customWidth="1"/>
    <col min="15621" max="15621" width="13.33203125" bestFit="1" customWidth="1"/>
    <col min="15622" max="15622" width="14.33203125" customWidth="1"/>
    <col min="15623" max="15623" width="13.5546875" customWidth="1"/>
    <col min="15873" max="15873" width="16.6640625" customWidth="1"/>
    <col min="15874" max="15874" width="19.5546875" customWidth="1"/>
    <col min="15877" max="15877" width="13.33203125" bestFit="1" customWidth="1"/>
    <col min="15878" max="15878" width="14.33203125" customWidth="1"/>
    <col min="15879" max="15879" width="13.5546875" customWidth="1"/>
    <col min="16129" max="16129" width="16.6640625" customWidth="1"/>
    <col min="16130" max="16130" width="19.5546875" customWidth="1"/>
    <col min="16133" max="16133" width="13.33203125" bestFit="1" customWidth="1"/>
    <col min="16134" max="16134" width="14.33203125" customWidth="1"/>
    <col min="16135" max="16135" width="13.5546875" customWidth="1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7"/>
    </row>
    <row r="5" spans="1:13" s="1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" customFormat="1" ht="27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" customFormat="1" ht="13.8">
      <c r="A9" s="302"/>
      <c r="B9" s="302"/>
      <c r="C9" s="302"/>
      <c r="D9" s="302"/>
      <c r="E9" s="303"/>
      <c r="F9" s="304" t="s">
        <v>90</v>
      </c>
      <c r="G9" s="304">
        <f>'Presupuesto '!A23</f>
        <v>20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'!C23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4.4" thickBot="1">
      <c r="A12" s="644" t="str">
        <f>'Presupuesto '!B23</f>
        <v>Suministro e instalación TDPPB del Edificio, Breaker principal 3P 1500 Amp. secundarios 3 de 3P-150 Amp, 6 de 3P 100 Amp, 2 de 3P-75Amp, y 2 de 3P-30 Amp. (incluye supresor de trascientes)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2" customFormat="1" ht="15.6">
      <c r="A13" s="34" t="s">
        <v>3</v>
      </c>
      <c r="B13" s="35"/>
      <c r="C13" s="36"/>
      <c r="D13" s="36"/>
      <c r="E13" s="36"/>
      <c r="F13" s="36"/>
      <c r="G13" s="37"/>
      <c r="H13" s="421"/>
      <c r="I13" s="422"/>
      <c r="J13" s="422"/>
      <c r="K13" s="422"/>
      <c r="L13" s="423"/>
    </row>
    <row r="14" spans="1:13" s="2" customFormat="1" ht="62.4">
      <c r="A14" s="610" t="s">
        <v>4</v>
      </c>
      <c r="B14" s="611"/>
      <c r="C14" s="38" t="s">
        <v>5</v>
      </c>
      <c r="D14" s="143" t="s">
        <v>6</v>
      </c>
      <c r="E14" s="144" t="s">
        <v>7</v>
      </c>
      <c r="F14" s="143" t="s">
        <v>8</v>
      </c>
      <c r="G14" s="144" t="s">
        <v>9</v>
      </c>
      <c r="H14" s="424" t="s">
        <v>10</v>
      </c>
      <c r="I14" s="425" t="s">
        <v>11</v>
      </c>
      <c r="J14" s="426" t="s">
        <v>12</v>
      </c>
      <c r="K14" s="425" t="s">
        <v>13</v>
      </c>
      <c r="L14" s="427" t="s">
        <v>14</v>
      </c>
    </row>
    <row r="15" spans="1:13" s="2" customFormat="1" ht="15.6">
      <c r="A15" s="638"/>
      <c r="B15" s="639"/>
      <c r="C15" s="39" t="s">
        <v>15</v>
      </c>
      <c r="D15" s="39" t="s">
        <v>16</v>
      </c>
      <c r="E15" s="40" t="s">
        <v>17</v>
      </c>
      <c r="F15" s="41" t="s">
        <v>18</v>
      </c>
      <c r="G15" s="40" t="s">
        <v>19</v>
      </c>
      <c r="H15" s="428"/>
      <c r="I15" s="429"/>
      <c r="J15" s="430"/>
      <c r="K15" s="431"/>
      <c r="L15" s="432"/>
    </row>
    <row r="16" spans="1:13" s="136" customFormat="1" ht="15.6">
      <c r="A16" s="559"/>
      <c r="B16" s="141"/>
      <c r="C16" s="51"/>
      <c r="D16" s="51"/>
      <c r="E16" s="241"/>
      <c r="F16" s="242"/>
      <c r="G16" s="241"/>
      <c r="H16" s="428"/>
      <c r="I16" s="560"/>
      <c r="J16" s="561"/>
      <c r="K16" s="489"/>
      <c r="L16" s="432"/>
    </row>
    <row r="17" spans="1:12" s="3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G25*0.05</f>
        <v>111.72000000000001</v>
      </c>
      <c r="H17" s="433">
        <f>+G17/G$47</f>
        <v>9.8587895185500932E-3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0.98587895185500929</v>
      </c>
    </row>
    <row r="18" spans="1:12" s="2" customFormat="1" ht="15.6">
      <c r="A18" s="616" t="s">
        <v>23</v>
      </c>
      <c r="B18" s="617"/>
      <c r="C18" s="145"/>
      <c r="D18" s="148"/>
      <c r="E18" s="148"/>
      <c r="F18" s="149"/>
      <c r="G18" s="129">
        <f>SUM(G17:G17)</f>
        <v>111.72000000000001</v>
      </c>
      <c r="H18" s="437">
        <f>SUM(H17:H17)</f>
        <v>9.8587895185500932E-3</v>
      </c>
      <c r="I18" s="434"/>
      <c r="J18" s="435"/>
      <c r="K18" s="431"/>
      <c r="L18" s="447">
        <f>SUM(L17:L17)</f>
        <v>0.98587895185500929</v>
      </c>
    </row>
    <row r="19" spans="1:12" s="2" customFormat="1" ht="15.6">
      <c r="A19" s="43" t="s">
        <v>24</v>
      </c>
      <c r="B19" s="44"/>
      <c r="C19" s="45"/>
      <c r="D19" s="45"/>
      <c r="E19" s="45"/>
      <c r="F19" s="45"/>
      <c r="G19" s="46"/>
      <c r="H19" s="441"/>
      <c r="I19" s="438"/>
      <c r="J19" s="439"/>
      <c r="K19" s="440"/>
      <c r="L19" s="443"/>
    </row>
    <row r="20" spans="1:12" s="2" customFormat="1" ht="15.6">
      <c r="A20" s="610" t="s">
        <v>4</v>
      </c>
      <c r="B20" s="611"/>
      <c r="C20" s="143" t="s">
        <v>5</v>
      </c>
      <c r="D20" s="143" t="s">
        <v>25</v>
      </c>
      <c r="E20" s="144" t="s">
        <v>7</v>
      </c>
      <c r="F20" s="143" t="s">
        <v>8</v>
      </c>
      <c r="G20" s="144" t="s">
        <v>9</v>
      </c>
      <c r="H20" s="441"/>
      <c r="I20" s="442"/>
      <c r="J20" s="442"/>
      <c r="K20" s="442"/>
      <c r="L20" s="443"/>
    </row>
    <row r="21" spans="1:12" s="2" customFormat="1" ht="15.6">
      <c r="A21" s="640"/>
      <c r="B21" s="641"/>
      <c r="C21" s="39" t="s">
        <v>15</v>
      </c>
      <c r="D21" s="39" t="s">
        <v>16</v>
      </c>
      <c r="E21" s="40" t="s">
        <v>17</v>
      </c>
      <c r="F21" s="41" t="s">
        <v>18</v>
      </c>
      <c r="G21" s="40" t="s">
        <v>19</v>
      </c>
      <c r="H21" s="428"/>
      <c r="I21" s="442"/>
      <c r="J21" s="442"/>
      <c r="K21" s="442"/>
      <c r="L21" s="432"/>
    </row>
    <row r="22" spans="1:12" s="2" customFormat="1" ht="15.6">
      <c r="A22" s="597" t="str">
        <f>'BASE DE DATOS'!F14</f>
        <v>Ayudante de electricista (Est. Ocp.E2)</v>
      </c>
      <c r="B22" s="598"/>
      <c r="C22" s="145">
        <v>2</v>
      </c>
      <c r="D22" s="145">
        <f>'BASE DE DATOS'!G14</f>
        <v>3.62</v>
      </c>
      <c r="E22" s="146">
        <f>IF(D22&gt;0,ROUND(D22*C22,2),"")</f>
        <v>7.24</v>
      </c>
      <c r="F22" s="147">
        <v>120</v>
      </c>
      <c r="G22" s="42">
        <f>E22*F22</f>
        <v>868.80000000000007</v>
      </c>
      <c r="H22" s="433">
        <f>+G22/G$47</f>
        <v>7.6667707963805232E-2</v>
      </c>
      <c r="I22" s="434">
        <f>'BASE DE DATOS'!I17</f>
        <v>546110011</v>
      </c>
      <c r="J22" s="435" t="s">
        <v>22</v>
      </c>
      <c r="K22" s="431">
        <v>100</v>
      </c>
      <c r="L22" s="436">
        <f>+H22*K22</f>
        <v>7.6667707963805229</v>
      </c>
    </row>
    <row r="23" spans="1:12" s="2" customFormat="1" ht="12.75" customHeight="1">
      <c r="A23" s="597" t="str">
        <f>'BASE DE DATOS'!F17</f>
        <v xml:space="preserve">Electricista (Est. Ocp.D2) </v>
      </c>
      <c r="B23" s="598"/>
      <c r="C23" s="145">
        <v>2</v>
      </c>
      <c r="D23" s="145">
        <f>'BASE DE DATOS'!G17</f>
        <v>3.66</v>
      </c>
      <c r="E23" s="146">
        <f>IF(D23&gt;0,ROUND(D23*C23,2),"")</f>
        <v>7.32</v>
      </c>
      <c r="F23" s="147">
        <f>F22</f>
        <v>120</v>
      </c>
      <c r="G23" s="42">
        <f>E23*F23</f>
        <v>878.40000000000009</v>
      </c>
      <c r="H23" s="433">
        <f>+G23/G$47</f>
        <v>7.7514864957880431E-2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7.7514864957880434</v>
      </c>
    </row>
    <row r="24" spans="1:12" s="3" customFormat="1" ht="15.6">
      <c r="A24" s="597" t="str">
        <f>'BASE DE DATOS'!F21</f>
        <v>Maestro electricista (Est. Ocp.C1)</v>
      </c>
      <c r="B24" s="598"/>
      <c r="C24" s="145">
        <v>1</v>
      </c>
      <c r="D24" s="145">
        <f>'BASE DE DATOS'!G21</f>
        <v>4.0599999999999996</v>
      </c>
      <c r="E24" s="146">
        <f>IF(D24&gt;0,ROUND(D24*C24,2),"")</f>
        <v>4.0599999999999996</v>
      </c>
      <c r="F24" s="147">
        <v>120</v>
      </c>
      <c r="G24" s="42">
        <f>E24*F24</f>
        <v>487.19999999999993</v>
      </c>
      <c r="H24" s="433">
        <f>+G24/G$47</f>
        <v>4.2993217449316182E-2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4.2993217449316186</v>
      </c>
    </row>
    <row r="25" spans="1:12" s="2" customFormat="1" ht="12.75" customHeight="1">
      <c r="A25" s="597" t="s">
        <v>26</v>
      </c>
      <c r="B25" s="598"/>
      <c r="C25" s="145"/>
      <c r="D25" s="148"/>
      <c r="E25" s="148"/>
      <c r="F25" s="149"/>
      <c r="G25" s="129">
        <f>SUM(G22:G24)</f>
        <v>2234.4</v>
      </c>
      <c r="H25" s="437">
        <f>SUM(H22:H24)</f>
        <v>0.19717579037100186</v>
      </c>
      <c r="I25" s="434"/>
      <c r="J25" s="435"/>
      <c r="K25" s="431"/>
      <c r="L25" s="447">
        <f>SUM(L22:L24)</f>
        <v>19.717579037100183</v>
      </c>
    </row>
    <row r="26" spans="1:12" s="2" customFormat="1" ht="12.75" customHeight="1">
      <c r="A26" s="47" t="s">
        <v>27</v>
      </c>
      <c r="B26" s="44"/>
      <c r="C26" s="45"/>
      <c r="D26" s="45"/>
      <c r="E26" s="45"/>
      <c r="F26" s="45"/>
      <c r="G26" s="46"/>
      <c r="H26" s="444"/>
      <c r="I26" s="429"/>
      <c r="J26" s="430"/>
      <c r="K26" s="431"/>
      <c r="L26" s="445"/>
    </row>
    <row r="27" spans="1:12" s="2" customFormat="1" ht="12.75" customHeight="1">
      <c r="A27" s="610" t="s">
        <v>4</v>
      </c>
      <c r="B27" s="611"/>
      <c r="C27" s="612"/>
      <c r="D27" s="143" t="s">
        <v>28</v>
      </c>
      <c r="E27" s="144" t="s">
        <v>5</v>
      </c>
      <c r="F27" s="143" t="s">
        <v>29</v>
      </c>
      <c r="G27" s="144" t="s">
        <v>9</v>
      </c>
      <c r="H27" s="444"/>
      <c r="I27" s="446"/>
      <c r="J27" s="431"/>
      <c r="K27" s="446"/>
      <c r="L27" s="445"/>
    </row>
    <row r="28" spans="1:12" s="2" customFormat="1" ht="12.75" customHeight="1">
      <c r="A28" s="613"/>
      <c r="B28" s="614"/>
      <c r="C28" s="615"/>
      <c r="D28" s="48"/>
      <c r="E28" s="39" t="s">
        <v>15</v>
      </c>
      <c r="F28" s="39" t="s">
        <v>16</v>
      </c>
      <c r="G28" s="40" t="s">
        <v>17</v>
      </c>
      <c r="H28" s="428"/>
      <c r="I28" s="446"/>
      <c r="J28" s="430"/>
      <c r="K28" s="431"/>
      <c r="L28" s="432"/>
    </row>
    <row r="29" spans="1:12" s="2" customFormat="1" ht="15.6">
      <c r="A29" s="616" t="s">
        <v>226</v>
      </c>
      <c r="B29" s="617"/>
      <c r="C29" s="618"/>
      <c r="D29" s="49" t="s">
        <v>39</v>
      </c>
      <c r="E29" s="50">
        <v>1</v>
      </c>
      <c r="F29" s="50">
        <v>1258</v>
      </c>
      <c r="G29" s="42">
        <f>E29*F29</f>
        <v>1258</v>
      </c>
      <c r="H29" s="433">
        <f>+G29/G$47</f>
        <v>0.11101286443193713</v>
      </c>
      <c r="I29" s="434">
        <v>462130000</v>
      </c>
      <c r="J29" s="435" t="s">
        <v>324</v>
      </c>
      <c r="K29" s="431">
        <v>40</v>
      </c>
      <c r="L29" s="436">
        <f>+H29*K29</f>
        <v>4.4405145772774848</v>
      </c>
    </row>
    <row r="30" spans="1:12" s="136" customFormat="1" ht="15.6">
      <c r="A30" s="616" t="s">
        <v>356</v>
      </c>
      <c r="B30" s="617"/>
      <c r="C30" s="618"/>
      <c r="D30" s="49" t="s">
        <v>39</v>
      </c>
      <c r="E30" s="50">
        <v>1</v>
      </c>
      <c r="F30" s="50">
        <v>3860</v>
      </c>
      <c r="G30" s="42">
        <f>E30*F30</f>
        <v>3860</v>
      </c>
      <c r="H30" s="433">
        <f t="shared" ref="H30:H40" si="0">+G30/G$47</f>
        <v>0.34062770803440168</v>
      </c>
      <c r="I30" s="434">
        <v>462110311</v>
      </c>
      <c r="J30" s="435" t="s">
        <v>30</v>
      </c>
      <c r="K30" s="431">
        <v>0</v>
      </c>
      <c r="L30" s="436">
        <f t="shared" ref="L30:L40" si="1">+H30*K30</f>
        <v>0</v>
      </c>
    </row>
    <row r="31" spans="1:12" s="136" customFormat="1" ht="15.6">
      <c r="A31" s="616" t="s">
        <v>227</v>
      </c>
      <c r="B31" s="617"/>
      <c r="C31" s="618"/>
      <c r="D31" s="49" t="s">
        <v>39</v>
      </c>
      <c r="E31" s="50">
        <v>4</v>
      </c>
      <c r="F31" s="50">
        <v>135</v>
      </c>
      <c r="G31" s="42">
        <f t="shared" ref="G31:G40" si="2">E31*F31</f>
        <v>540</v>
      </c>
      <c r="H31" s="433">
        <f t="shared" si="0"/>
        <v>4.7652580916729768E-2</v>
      </c>
      <c r="I31" s="434">
        <v>462110311</v>
      </c>
      <c r="J31" s="435" t="s">
        <v>30</v>
      </c>
      <c r="K31" s="431">
        <v>0</v>
      </c>
      <c r="L31" s="436">
        <f t="shared" si="1"/>
        <v>0</v>
      </c>
    </row>
    <row r="32" spans="1:12" s="136" customFormat="1" ht="15.6">
      <c r="A32" s="616" t="s">
        <v>228</v>
      </c>
      <c r="B32" s="617"/>
      <c r="C32" s="618"/>
      <c r="D32" s="49" t="s">
        <v>39</v>
      </c>
      <c r="E32" s="50">
        <v>6</v>
      </c>
      <c r="F32" s="50">
        <v>89</v>
      </c>
      <c r="G32" s="42">
        <f t="shared" si="2"/>
        <v>534</v>
      </c>
      <c r="H32" s="433">
        <f t="shared" si="0"/>
        <v>4.7123107795432773E-2</v>
      </c>
      <c r="I32" s="434">
        <v>462110311</v>
      </c>
      <c r="J32" s="435" t="s">
        <v>30</v>
      </c>
      <c r="K32" s="431">
        <v>0</v>
      </c>
      <c r="L32" s="436">
        <f t="shared" si="1"/>
        <v>0</v>
      </c>
    </row>
    <row r="33" spans="1:12" s="136" customFormat="1" ht="15.6">
      <c r="A33" s="616" t="s">
        <v>229</v>
      </c>
      <c r="B33" s="617"/>
      <c r="C33" s="618"/>
      <c r="D33" s="49" t="s">
        <v>39</v>
      </c>
      <c r="E33" s="50">
        <v>2</v>
      </c>
      <c r="F33" s="50">
        <v>80</v>
      </c>
      <c r="G33" s="42">
        <f t="shared" si="2"/>
        <v>160</v>
      </c>
      <c r="H33" s="433">
        <f t="shared" si="0"/>
        <v>1.4119283234586598E-2</v>
      </c>
      <c r="I33" s="434">
        <v>462110311</v>
      </c>
      <c r="J33" s="435" t="s">
        <v>30</v>
      </c>
      <c r="K33" s="431">
        <v>0</v>
      </c>
      <c r="L33" s="436">
        <f t="shared" si="1"/>
        <v>0</v>
      </c>
    </row>
    <row r="34" spans="1:12" s="136" customFormat="1" ht="15.6">
      <c r="A34" s="616" t="s">
        <v>230</v>
      </c>
      <c r="B34" s="617"/>
      <c r="C34" s="618"/>
      <c r="D34" s="49" t="s">
        <v>39</v>
      </c>
      <c r="E34" s="50">
        <v>1</v>
      </c>
      <c r="F34" s="50">
        <v>49.9</v>
      </c>
      <c r="G34" s="42">
        <f t="shared" si="2"/>
        <v>49.9</v>
      </c>
      <c r="H34" s="433">
        <f t="shared" si="0"/>
        <v>4.4034514587866953E-3</v>
      </c>
      <c r="I34" s="434">
        <v>462110311</v>
      </c>
      <c r="J34" s="435" t="s">
        <v>30</v>
      </c>
      <c r="K34" s="431">
        <v>0</v>
      </c>
      <c r="L34" s="436">
        <f t="shared" si="1"/>
        <v>0</v>
      </c>
    </row>
    <row r="35" spans="1:12" s="136" customFormat="1" ht="15.6">
      <c r="A35" s="616" t="s">
        <v>231</v>
      </c>
      <c r="B35" s="617"/>
      <c r="C35" s="618"/>
      <c r="D35" s="49" t="s">
        <v>39</v>
      </c>
      <c r="E35" s="50">
        <v>5</v>
      </c>
      <c r="F35" s="50">
        <v>98</v>
      </c>
      <c r="G35" s="42">
        <f t="shared" si="2"/>
        <v>490</v>
      </c>
      <c r="H35" s="433">
        <f t="shared" si="0"/>
        <v>4.3240304905921456E-2</v>
      </c>
      <c r="I35" s="434">
        <v>415120010</v>
      </c>
      <c r="J35" s="435" t="s">
        <v>324</v>
      </c>
      <c r="K35" s="431">
        <v>40</v>
      </c>
      <c r="L35" s="436">
        <f t="shared" si="1"/>
        <v>1.7296121962368582</v>
      </c>
    </row>
    <row r="36" spans="1:12" s="136" customFormat="1" ht="15.6">
      <c r="A36" s="616" t="s">
        <v>232</v>
      </c>
      <c r="B36" s="617"/>
      <c r="C36" s="618"/>
      <c r="D36" s="49" t="s">
        <v>39</v>
      </c>
      <c r="E36" s="50">
        <v>20</v>
      </c>
      <c r="F36" s="50">
        <v>5</v>
      </c>
      <c r="G36" s="42">
        <f t="shared" si="2"/>
        <v>100</v>
      </c>
      <c r="H36" s="433">
        <f t="shared" si="0"/>
        <v>8.8245520216166246E-3</v>
      </c>
      <c r="I36" s="434">
        <v>389993322</v>
      </c>
      <c r="J36" s="435" t="s">
        <v>324</v>
      </c>
      <c r="K36" s="431">
        <v>40</v>
      </c>
      <c r="L36" s="436">
        <f t="shared" si="1"/>
        <v>0.35298208086466498</v>
      </c>
    </row>
    <row r="37" spans="1:12" s="136" customFormat="1" ht="28.2" customHeight="1">
      <c r="A37" s="657" t="s">
        <v>233</v>
      </c>
      <c r="B37" s="658"/>
      <c r="C37" s="659"/>
      <c r="D37" s="49" t="s">
        <v>39</v>
      </c>
      <c r="E37" s="50">
        <v>50</v>
      </c>
      <c r="F37" s="50">
        <v>7.5</v>
      </c>
      <c r="G37" s="42">
        <f t="shared" si="2"/>
        <v>375</v>
      </c>
      <c r="H37" s="433">
        <f t="shared" si="0"/>
        <v>3.3092070081062339E-2</v>
      </c>
      <c r="I37" s="434">
        <v>452300034</v>
      </c>
      <c r="J37" s="435" t="s">
        <v>324</v>
      </c>
      <c r="K37" s="431">
        <v>40</v>
      </c>
      <c r="L37" s="436">
        <f t="shared" si="1"/>
        <v>1.3236828032424937</v>
      </c>
    </row>
    <row r="38" spans="1:12" s="136" customFormat="1" ht="15.6">
      <c r="A38" s="616" t="s">
        <v>234</v>
      </c>
      <c r="B38" s="617"/>
      <c r="C38" s="618"/>
      <c r="D38" s="49" t="s">
        <v>39</v>
      </c>
      <c r="E38" s="50">
        <v>2</v>
      </c>
      <c r="F38" s="50">
        <v>4.5</v>
      </c>
      <c r="G38" s="42">
        <f t="shared" si="2"/>
        <v>9</v>
      </c>
      <c r="H38" s="433">
        <f t="shared" si="0"/>
        <v>7.942096819454961E-4</v>
      </c>
      <c r="I38" s="434">
        <v>369200013</v>
      </c>
      <c r="J38" s="435" t="s">
        <v>324</v>
      </c>
      <c r="K38" s="431">
        <v>40</v>
      </c>
      <c r="L38" s="436">
        <f t="shared" si="1"/>
        <v>3.1768387277819846E-2</v>
      </c>
    </row>
    <row r="39" spans="1:12" s="136" customFormat="1" ht="15.6">
      <c r="A39" s="616" t="s">
        <v>113</v>
      </c>
      <c r="B39" s="617"/>
      <c r="C39" s="618"/>
      <c r="D39" s="49" t="s">
        <v>235</v>
      </c>
      <c r="E39" s="50">
        <v>1</v>
      </c>
      <c r="F39" s="50">
        <v>120</v>
      </c>
      <c r="G39" s="42">
        <f t="shared" si="2"/>
        <v>120</v>
      </c>
      <c r="H39" s="433">
        <f t="shared" si="0"/>
        <v>1.0589462425939949E-2</v>
      </c>
      <c r="I39" s="434">
        <v>462110311</v>
      </c>
      <c r="J39" s="435" t="s">
        <v>324</v>
      </c>
      <c r="K39" s="431">
        <v>40</v>
      </c>
      <c r="L39" s="436">
        <f t="shared" si="1"/>
        <v>0.42357849703759798</v>
      </c>
    </row>
    <row r="40" spans="1:12" s="136" customFormat="1" ht="15.6">
      <c r="A40" s="616" t="s">
        <v>244</v>
      </c>
      <c r="B40" s="617"/>
      <c r="C40" s="618"/>
      <c r="D40" s="49" t="s">
        <v>44</v>
      </c>
      <c r="E40" s="50">
        <v>1</v>
      </c>
      <c r="F40" s="50">
        <v>1490</v>
      </c>
      <c r="G40" s="42">
        <f t="shared" si="2"/>
        <v>1490</v>
      </c>
      <c r="H40" s="433">
        <f t="shared" si="0"/>
        <v>0.1314858251220877</v>
      </c>
      <c r="I40" s="434">
        <v>462110311</v>
      </c>
      <c r="J40" s="435" t="s">
        <v>30</v>
      </c>
      <c r="K40" s="431">
        <v>0</v>
      </c>
      <c r="L40" s="436">
        <f t="shared" si="1"/>
        <v>0</v>
      </c>
    </row>
    <row r="41" spans="1:12" s="2" customFormat="1" ht="12.75" customHeight="1">
      <c r="A41" s="619" t="s">
        <v>31</v>
      </c>
      <c r="B41" s="620"/>
      <c r="C41" s="54"/>
      <c r="D41" s="55"/>
      <c r="E41" s="55"/>
      <c r="F41" s="56"/>
      <c r="G41" s="129">
        <f>SUM(G29:G40)</f>
        <v>8985.9</v>
      </c>
      <c r="H41" s="437">
        <f>SUM(H29:H40)</f>
        <v>0.79296542011044813</v>
      </c>
      <c r="I41" s="429"/>
      <c r="J41" s="430"/>
      <c r="K41" s="431"/>
      <c r="L41" s="437">
        <f>SUM(L29:L40)</f>
        <v>8.3021385419369196</v>
      </c>
    </row>
    <row r="42" spans="1:12" s="3" customFormat="1" ht="15.6">
      <c r="A42" s="47" t="s">
        <v>32</v>
      </c>
      <c r="B42" s="44"/>
      <c r="C42" s="45"/>
      <c r="D42" s="45"/>
      <c r="E42" s="45"/>
      <c r="F42" s="45"/>
      <c r="G42" s="46"/>
      <c r="H42" s="444"/>
      <c r="I42" s="429"/>
      <c r="J42" s="430"/>
      <c r="K42" s="431"/>
      <c r="L42" s="445"/>
    </row>
    <row r="43" spans="1:12" s="2" customFormat="1" ht="12.75" customHeight="1">
      <c r="A43" s="610" t="s">
        <v>4</v>
      </c>
      <c r="B43" s="611"/>
      <c r="C43" s="612"/>
      <c r="D43" s="143" t="s">
        <v>28</v>
      </c>
      <c r="E43" s="144" t="s">
        <v>5</v>
      </c>
      <c r="F43" s="143" t="s">
        <v>6</v>
      </c>
      <c r="G43" s="144" t="s">
        <v>9</v>
      </c>
      <c r="H43" s="444"/>
      <c r="I43" s="429"/>
      <c r="J43" s="430"/>
      <c r="K43" s="431"/>
      <c r="L43" s="445"/>
    </row>
    <row r="44" spans="1:12" s="2" customFormat="1" ht="12.75" customHeight="1">
      <c r="A44" s="613"/>
      <c r="B44" s="614"/>
      <c r="C44" s="615"/>
      <c r="D44" s="48"/>
      <c r="E44" s="39" t="s">
        <v>15</v>
      </c>
      <c r="F44" s="39" t="s">
        <v>16</v>
      </c>
      <c r="G44" s="40" t="s">
        <v>17</v>
      </c>
      <c r="H44" s="444"/>
      <c r="I44" s="446"/>
      <c r="J44" s="430"/>
      <c r="K44" s="446"/>
      <c r="L44" s="445"/>
    </row>
    <row r="45" spans="1:12" s="2" customFormat="1" ht="15.6">
      <c r="A45" s="616"/>
      <c r="B45" s="617"/>
      <c r="C45" s="618"/>
      <c r="D45" s="51"/>
      <c r="E45" s="142"/>
      <c r="F45" s="57"/>
      <c r="G45" s="42"/>
      <c r="H45" s="428"/>
      <c r="I45" s="429"/>
      <c r="J45" s="430"/>
      <c r="K45" s="431"/>
      <c r="L45" s="432"/>
    </row>
    <row r="46" spans="1:12" s="2" customFormat="1" ht="12.75" customHeight="1" thickBot="1">
      <c r="A46" s="621" t="s">
        <v>33</v>
      </c>
      <c r="B46" s="622"/>
      <c r="C46" s="58"/>
      <c r="D46" s="148"/>
      <c r="E46" s="148"/>
      <c r="F46" s="145"/>
      <c r="G46" s="460">
        <f>+G45</f>
        <v>0</v>
      </c>
      <c r="H46" s="437">
        <f>+H45</f>
        <v>0</v>
      </c>
      <c r="I46" s="448"/>
      <c r="J46" s="439"/>
      <c r="K46" s="448"/>
      <c r="L46" s="447">
        <f>+L45</f>
        <v>0</v>
      </c>
    </row>
    <row r="47" spans="1:12" s="3" customFormat="1" ht="16.2" thickBot="1">
      <c r="A47" s="59"/>
      <c r="B47" s="60"/>
      <c r="C47" s="60"/>
      <c r="D47" s="623" t="s">
        <v>34</v>
      </c>
      <c r="E47" s="624"/>
      <c r="F47" s="624"/>
      <c r="G47" s="132">
        <f>+G46+G41+G25+G18</f>
        <v>11332.019999999999</v>
      </c>
      <c r="H47" s="449">
        <f>+H46+H41+H25+H18</f>
        <v>1</v>
      </c>
      <c r="I47" s="450"/>
      <c r="J47" s="451"/>
      <c r="K47" s="450"/>
      <c r="L47" s="563">
        <f>+L46+L41+L25+L18</f>
        <v>29.005596530892113</v>
      </c>
    </row>
    <row r="48" spans="1:12" s="2" customFormat="1" ht="12.75" customHeight="1">
      <c r="A48" s="59"/>
      <c r="B48" s="60"/>
      <c r="C48" s="60"/>
      <c r="D48" s="601" t="s">
        <v>35</v>
      </c>
      <c r="E48" s="602"/>
      <c r="F48" s="62">
        <f>+Datos!C5</f>
        <v>0.23</v>
      </c>
      <c r="G48" s="63">
        <f>+F48*G47</f>
        <v>2606.3645999999999</v>
      </c>
      <c r="H48" s="69"/>
      <c r="I48" s="69"/>
      <c r="J48" s="69"/>
      <c r="K48" s="69"/>
      <c r="L48" s="452"/>
    </row>
    <row r="49" spans="1:12" s="2" customFormat="1" ht="13.5" customHeight="1">
      <c r="A49" s="64"/>
      <c r="B49" s="141"/>
      <c r="C49" s="65"/>
      <c r="D49" s="601" t="s">
        <v>36</v>
      </c>
      <c r="E49" s="602"/>
      <c r="F49" s="602"/>
      <c r="G49" s="63">
        <v>0</v>
      </c>
      <c r="H49" s="69"/>
      <c r="I49" s="69"/>
      <c r="J49" s="69"/>
      <c r="K49" s="69"/>
      <c r="L49" s="452"/>
    </row>
    <row r="50" spans="1:12" s="2" customFormat="1" ht="12.75" customHeight="1">
      <c r="A50" s="32"/>
      <c r="B50" s="60"/>
      <c r="C50" s="31"/>
      <c r="D50" s="601" t="s">
        <v>37</v>
      </c>
      <c r="E50" s="602"/>
      <c r="F50" s="602"/>
      <c r="G50" s="66">
        <f>+G47+G48</f>
        <v>13938.384599999998</v>
      </c>
      <c r="H50" s="69"/>
      <c r="I50" s="69"/>
      <c r="J50" s="69"/>
      <c r="K50" s="69"/>
      <c r="L50" s="452"/>
    </row>
    <row r="51" spans="1:12" s="2" customFormat="1" ht="12.75" customHeight="1" thickBot="1">
      <c r="A51" s="606" t="str">
        <f>'BASE DE DATOS'!D6</f>
        <v>ING. LIZARDO SEGURA M.</v>
      </c>
      <c r="B51" s="607"/>
      <c r="C51" s="69"/>
      <c r="D51" s="603" t="s">
        <v>38</v>
      </c>
      <c r="E51" s="604"/>
      <c r="F51" s="604"/>
      <c r="G51" s="66">
        <f>ROUND((G50),2)</f>
        <v>13938.38</v>
      </c>
      <c r="H51" s="69"/>
      <c r="I51" s="69"/>
      <c r="J51" s="69"/>
      <c r="K51" s="69"/>
      <c r="L51" s="452"/>
    </row>
    <row r="52" spans="1:12" s="2" customFormat="1">
      <c r="A52" s="608" t="str">
        <f>'BASE DE DATOS'!F6</f>
        <v>TEC. DE PLANIFICACIÓN</v>
      </c>
      <c r="B52" s="609"/>
      <c r="C52" s="69"/>
      <c r="D52" s="69"/>
      <c r="E52" s="69"/>
      <c r="F52" s="72"/>
      <c r="G52" s="72"/>
      <c r="H52" s="31"/>
      <c r="I52" s="31"/>
      <c r="J52" s="462"/>
      <c r="K52" s="31"/>
      <c r="L52" s="461"/>
    </row>
    <row r="53" spans="1:12" s="2" customFormat="1">
      <c r="A53" s="608" t="str">
        <f>'BASE DE DATOS'!D7</f>
        <v>ESMERALDAS  - MARZO/2021</v>
      </c>
      <c r="B53" s="609"/>
      <c r="C53" s="314"/>
      <c r="D53" s="314"/>
      <c r="E53" s="314"/>
      <c r="F53" s="314"/>
      <c r="G53" s="314"/>
      <c r="H53" s="69"/>
      <c r="I53" s="69"/>
      <c r="J53" s="453"/>
      <c r="K53" s="69"/>
      <c r="L53" s="452"/>
    </row>
    <row r="54" spans="1:12">
      <c r="A54" s="73"/>
      <c r="B54" s="74"/>
      <c r="C54" s="75"/>
      <c r="D54" s="75"/>
      <c r="E54" s="75"/>
      <c r="F54" s="76"/>
      <c r="G54" s="76"/>
      <c r="H54" s="69"/>
      <c r="I54" s="69"/>
      <c r="J54" s="453"/>
      <c r="K54" s="69"/>
      <c r="L54" s="452"/>
    </row>
    <row r="55" spans="1:12">
      <c r="A55" s="170"/>
      <c r="B55" s="120"/>
      <c r="C55" s="77"/>
      <c r="D55" s="78"/>
      <c r="E55" s="78"/>
      <c r="F55" s="78"/>
      <c r="G55" s="78"/>
      <c r="H55" s="69"/>
      <c r="I55" s="69"/>
      <c r="J55" s="453"/>
      <c r="K55" s="69"/>
      <c r="L55" s="452"/>
    </row>
    <row r="56" spans="1:12">
      <c r="A56" s="79"/>
      <c r="B56" s="74"/>
      <c r="C56" s="74"/>
      <c r="D56" s="74"/>
      <c r="E56" s="74"/>
      <c r="F56" s="80"/>
      <c r="G56" s="76"/>
      <c r="H56" s="69"/>
      <c r="I56" s="69"/>
      <c r="J56" s="69"/>
      <c r="K56" s="69"/>
      <c r="L56" s="452"/>
    </row>
    <row r="57" spans="1:12">
      <c r="A57" s="73"/>
      <c r="B57" s="75"/>
      <c r="C57" s="81"/>
      <c r="D57" s="81"/>
      <c r="E57" s="81"/>
      <c r="F57" s="81"/>
      <c r="G57" s="81"/>
      <c r="H57" s="69"/>
      <c r="I57" s="69"/>
      <c r="J57" s="453"/>
      <c r="K57" s="69"/>
      <c r="L57" s="452"/>
    </row>
    <row r="58" spans="1:12" ht="13.8" thickBot="1">
      <c r="A58" s="82"/>
      <c r="B58" s="83"/>
      <c r="C58" s="84"/>
      <c r="D58" s="645"/>
      <c r="E58" s="645"/>
      <c r="F58" s="645"/>
      <c r="G58" s="84"/>
      <c r="H58" s="454"/>
      <c r="I58" s="454"/>
      <c r="J58" s="454"/>
      <c r="K58" s="454"/>
      <c r="L58" s="455"/>
    </row>
    <row r="59" spans="1:12" ht="13.8">
      <c r="A59" s="4"/>
      <c r="B59" s="4"/>
      <c r="C59" s="5"/>
      <c r="D59" s="600"/>
      <c r="E59" s="600"/>
      <c r="F59" s="600"/>
      <c r="G59" s="456">
        <v>13938.36</v>
      </c>
      <c r="H59" s="69"/>
      <c r="I59" s="69"/>
      <c r="J59" s="69"/>
      <c r="K59" s="69"/>
    </row>
    <row r="60" spans="1:12">
      <c r="D60" s="600"/>
      <c r="E60" s="600"/>
      <c r="F60" s="600"/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  <row r="63" spans="1:12">
      <c r="H63" s="69"/>
      <c r="I63" s="69"/>
      <c r="J63" s="69"/>
      <c r="K63" s="69"/>
    </row>
  </sheetData>
  <mergeCells count="45">
    <mergeCell ref="H2:L12"/>
    <mergeCell ref="A14:B14"/>
    <mergeCell ref="A15:B15"/>
    <mergeCell ref="A17:B17"/>
    <mergeCell ref="A18:B18"/>
    <mergeCell ref="A2:G2"/>
    <mergeCell ref="A4:G4"/>
    <mergeCell ref="A12:D12"/>
    <mergeCell ref="A22:B22"/>
    <mergeCell ref="A1:G1"/>
    <mergeCell ref="A20:B20"/>
    <mergeCell ref="A21:B21"/>
    <mergeCell ref="A51:B51"/>
    <mergeCell ref="A40:C40"/>
    <mergeCell ref="A30:C30"/>
    <mergeCell ref="A35:C35"/>
    <mergeCell ref="A36:C36"/>
    <mergeCell ref="A37:C37"/>
    <mergeCell ref="A38:C38"/>
    <mergeCell ref="A39:C39"/>
    <mergeCell ref="A32:C32"/>
    <mergeCell ref="A33:C33"/>
    <mergeCell ref="A34:C34"/>
    <mergeCell ref="A52:B52"/>
    <mergeCell ref="A53:B53"/>
    <mergeCell ref="D47:F47"/>
    <mergeCell ref="A23:B23"/>
    <mergeCell ref="A24:B24"/>
    <mergeCell ref="A25:B25"/>
    <mergeCell ref="A27:C27"/>
    <mergeCell ref="A28:C28"/>
    <mergeCell ref="A29:C29"/>
    <mergeCell ref="A41:B41"/>
    <mergeCell ref="A43:C43"/>
    <mergeCell ref="A44:C44"/>
    <mergeCell ref="A45:C45"/>
    <mergeCell ref="A46:B46"/>
    <mergeCell ref="A31:C31"/>
    <mergeCell ref="D59:F59"/>
    <mergeCell ref="D60:F60"/>
    <mergeCell ref="D48:E48"/>
    <mergeCell ref="D49:F49"/>
    <mergeCell ref="D50:F50"/>
    <mergeCell ref="D51:F51"/>
    <mergeCell ref="D58:F5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25" zoomScale="90" zoomScaleNormal="100" zoomScaleSheetLayoutView="90" workbookViewId="0">
      <selection activeCell="I36" sqref="I36"/>
    </sheetView>
  </sheetViews>
  <sheetFormatPr baseColWidth="10" defaultRowHeight="13.2"/>
  <cols>
    <col min="1" max="1" width="21.554687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246" customFormat="1" ht="27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'!A24</f>
        <v>21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'!C24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'!B24</f>
        <v>Suministro e instalación TDP2P del Edificio, Breaker principal 3P 1000 Amp. secundarios 2 de 2P-150 Amp, 6 de 3P 100 Amp,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74.8</v>
      </c>
      <c r="H17" s="433">
        <f>+G17/G$46</f>
        <v>1.0482062780269058E-2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1.0482062780269059</v>
      </c>
    </row>
    <row r="18" spans="1:12" s="137" customFormat="1" ht="15.6">
      <c r="A18" s="248"/>
      <c r="B18" s="249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74.8</v>
      </c>
      <c r="H19" s="437">
        <f>SUM(H17:H17)</f>
        <v>1.0482062780269058E-2</v>
      </c>
      <c r="I19" s="438"/>
      <c r="J19" s="439"/>
      <c r="K19" s="440"/>
      <c r="L19" s="447">
        <f>SUM(L17:L17)</f>
        <v>1.0482062780269059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2</v>
      </c>
      <c r="D23" s="145">
        <f>'BASE DE DATOS'!G14</f>
        <v>3.62</v>
      </c>
      <c r="E23" s="146">
        <f>IF(D23&gt;0,ROUND(D23*C23,2),"")</f>
        <v>7.24</v>
      </c>
      <c r="F23" s="147">
        <v>100</v>
      </c>
      <c r="G23" s="42">
        <f>E23*F23</f>
        <v>724</v>
      </c>
      <c r="H23" s="433">
        <f>+G23/G$46</f>
        <v>0.10145739910313901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10.145739910313901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100</v>
      </c>
      <c r="G24" s="42">
        <f>E24*F24</f>
        <v>366</v>
      </c>
      <c r="H24" s="433">
        <f>+G24/G$46</f>
        <v>5.1289237668161437E-2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5.1289237668161434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100</v>
      </c>
      <c r="G25" s="42">
        <f>E25*F25</f>
        <v>405.99999999999994</v>
      </c>
      <c r="H25" s="433">
        <f>+G25/G$46</f>
        <v>5.6894618834080708E-2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5.6894618834080708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1496</v>
      </c>
      <c r="H26" s="437">
        <f>SUM(H23:H25)</f>
        <v>0.20964125560538116</v>
      </c>
      <c r="I26" s="429"/>
      <c r="J26" s="430"/>
      <c r="K26" s="431"/>
      <c r="L26" s="447">
        <f>SUM(L23:L25)</f>
        <v>20.964125560538115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16" t="s">
        <v>226</v>
      </c>
      <c r="B30" s="617"/>
      <c r="C30" s="618"/>
      <c r="D30" s="49" t="s">
        <v>39</v>
      </c>
      <c r="E30" s="50">
        <v>1</v>
      </c>
      <c r="F30" s="50">
        <v>1258</v>
      </c>
      <c r="G30" s="42">
        <f t="shared" ref="G30:G38" si="0">E30*F30</f>
        <v>1258</v>
      </c>
      <c r="H30" s="433">
        <f>+G30/G$46</f>
        <v>0.17628923766816143</v>
      </c>
      <c r="I30" s="434">
        <v>462130000</v>
      </c>
      <c r="J30" s="435" t="s">
        <v>324</v>
      </c>
      <c r="K30" s="431">
        <v>40</v>
      </c>
      <c r="L30" s="436">
        <f>+H30*K30</f>
        <v>7.051569506726457</v>
      </c>
    </row>
    <row r="31" spans="1:12" s="136" customFormat="1" ht="15.6">
      <c r="A31" s="616" t="s">
        <v>357</v>
      </c>
      <c r="B31" s="617"/>
      <c r="C31" s="618"/>
      <c r="D31" s="49" t="s">
        <v>39</v>
      </c>
      <c r="E31" s="50">
        <v>1</v>
      </c>
      <c r="F31" s="50">
        <v>2475</v>
      </c>
      <c r="G31" s="42">
        <f t="shared" si="0"/>
        <v>2475</v>
      </c>
      <c r="H31" s="433">
        <f t="shared" ref="H31:H38" si="1">+G31/G$46</f>
        <v>0.3468329596412556</v>
      </c>
      <c r="I31" s="434">
        <v>462110311</v>
      </c>
      <c r="J31" s="435" t="s">
        <v>30</v>
      </c>
      <c r="K31" s="431">
        <v>0</v>
      </c>
      <c r="L31" s="436">
        <f t="shared" ref="L31:L38" si="2">+H31*K31</f>
        <v>0</v>
      </c>
    </row>
    <row r="32" spans="1:12" s="136" customFormat="1" ht="15.6">
      <c r="A32" s="616" t="s">
        <v>227</v>
      </c>
      <c r="B32" s="617"/>
      <c r="C32" s="618"/>
      <c r="D32" s="49" t="s">
        <v>39</v>
      </c>
      <c r="E32" s="50">
        <v>3</v>
      </c>
      <c r="F32" s="50">
        <v>135</v>
      </c>
      <c r="G32" s="42">
        <f t="shared" si="0"/>
        <v>405</v>
      </c>
      <c r="H32" s="433">
        <f t="shared" si="1"/>
        <v>5.6754484304932733E-2</v>
      </c>
      <c r="I32" s="434">
        <v>462110311</v>
      </c>
      <c r="J32" s="435" t="s">
        <v>30</v>
      </c>
      <c r="K32" s="431">
        <v>0</v>
      </c>
      <c r="L32" s="436">
        <f t="shared" si="2"/>
        <v>0</v>
      </c>
    </row>
    <row r="33" spans="1:12" s="136" customFormat="1" ht="15.6">
      <c r="A33" s="616" t="s">
        <v>228</v>
      </c>
      <c r="B33" s="617"/>
      <c r="C33" s="618"/>
      <c r="D33" s="49" t="s">
        <v>39</v>
      </c>
      <c r="E33" s="50">
        <v>5</v>
      </c>
      <c r="F33" s="50">
        <v>89</v>
      </c>
      <c r="G33" s="42">
        <f t="shared" si="0"/>
        <v>445</v>
      </c>
      <c r="H33" s="433">
        <f t="shared" si="1"/>
        <v>6.2359865470852018E-2</v>
      </c>
      <c r="I33" s="434">
        <v>462110311</v>
      </c>
      <c r="J33" s="435" t="s">
        <v>30</v>
      </c>
      <c r="K33" s="431">
        <v>0</v>
      </c>
      <c r="L33" s="436">
        <f t="shared" si="2"/>
        <v>0</v>
      </c>
    </row>
    <row r="34" spans="1:12" s="136" customFormat="1" ht="15.6">
      <c r="A34" s="248" t="s">
        <v>236</v>
      </c>
      <c r="B34" s="249"/>
      <c r="C34" s="250"/>
      <c r="D34" s="49" t="s">
        <v>39</v>
      </c>
      <c r="E34" s="50">
        <v>6</v>
      </c>
      <c r="F34" s="50">
        <v>66</v>
      </c>
      <c r="G34" s="42">
        <f t="shared" si="0"/>
        <v>396</v>
      </c>
      <c r="H34" s="433">
        <f t="shared" si="1"/>
        <v>5.5493273542600897E-2</v>
      </c>
      <c r="I34" s="434">
        <v>415120010</v>
      </c>
      <c r="J34" s="435" t="s">
        <v>324</v>
      </c>
      <c r="K34" s="431">
        <v>40</v>
      </c>
      <c r="L34" s="436">
        <f t="shared" si="2"/>
        <v>2.2197309417040358</v>
      </c>
    </row>
    <row r="35" spans="1:12" s="136" customFormat="1" ht="15.6">
      <c r="A35" s="248" t="s">
        <v>232</v>
      </c>
      <c r="B35" s="249"/>
      <c r="C35" s="250"/>
      <c r="D35" s="49" t="s">
        <v>39</v>
      </c>
      <c r="E35" s="50">
        <v>20</v>
      </c>
      <c r="F35" s="50">
        <v>5</v>
      </c>
      <c r="G35" s="42">
        <f t="shared" si="0"/>
        <v>100</v>
      </c>
      <c r="H35" s="433">
        <f t="shared" si="1"/>
        <v>1.4013452914798207E-2</v>
      </c>
      <c r="I35" s="434">
        <v>389993322</v>
      </c>
      <c r="J35" s="435" t="s">
        <v>324</v>
      </c>
      <c r="K35" s="431">
        <v>40</v>
      </c>
      <c r="L35" s="436">
        <f t="shared" si="2"/>
        <v>0.56053811659192831</v>
      </c>
    </row>
    <row r="36" spans="1:12" s="136" customFormat="1" ht="24.6" customHeight="1">
      <c r="A36" s="657" t="s">
        <v>233</v>
      </c>
      <c r="B36" s="658"/>
      <c r="C36" s="659"/>
      <c r="D36" s="49" t="s">
        <v>39</v>
      </c>
      <c r="E36" s="50">
        <v>50</v>
      </c>
      <c r="F36" s="50">
        <v>7.5</v>
      </c>
      <c r="G36" s="42">
        <f t="shared" si="0"/>
        <v>375</v>
      </c>
      <c r="H36" s="433">
        <f t="shared" si="1"/>
        <v>5.2550448430493273E-2</v>
      </c>
      <c r="I36" s="434">
        <v>452300034</v>
      </c>
      <c r="J36" s="435" t="s">
        <v>324</v>
      </c>
      <c r="K36" s="431">
        <v>40</v>
      </c>
      <c r="L36" s="436">
        <f t="shared" si="2"/>
        <v>2.1020179372197307</v>
      </c>
    </row>
    <row r="37" spans="1:12" s="136" customFormat="1" ht="15.6">
      <c r="A37" s="616" t="s">
        <v>234</v>
      </c>
      <c r="B37" s="617"/>
      <c r="C37" s="618"/>
      <c r="D37" s="49" t="s">
        <v>39</v>
      </c>
      <c r="E37" s="50">
        <v>2</v>
      </c>
      <c r="F37" s="50">
        <v>4.5</v>
      </c>
      <c r="G37" s="42">
        <f t="shared" si="0"/>
        <v>9</v>
      </c>
      <c r="H37" s="433">
        <f t="shared" si="1"/>
        <v>1.2612107623318385E-3</v>
      </c>
      <c r="I37" s="434">
        <v>369200013</v>
      </c>
      <c r="J37" s="435" t="s">
        <v>324</v>
      </c>
      <c r="K37" s="431">
        <v>40</v>
      </c>
      <c r="L37" s="436">
        <f t="shared" si="2"/>
        <v>5.0448430493273543E-2</v>
      </c>
    </row>
    <row r="38" spans="1:12" s="136" customFormat="1" ht="14.4" customHeight="1">
      <c r="A38" s="616" t="s">
        <v>113</v>
      </c>
      <c r="B38" s="617"/>
      <c r="C38" s="618"/>
      <c r="D38" s="49" t="s">
        <v>235</v>
      </c>
      <c r="E38" s="50">
        <v>1</v>
      </c>
      <c r="F38" s="50">
        <v>102.2</v>
      </c>
      <c r="G38" s="42">
        <f t="shared" si="0"/>
        <v>102.2</v>
      </c>
      <c r="H38" s="433">
        <f t="shared" si="1"/>
        <v>1.4321748878923768E-2</v>
      </c>
      <c r="I38" s="434">
        <v>462110311</v>
      </c>
      <c r="J38" s="435" t="s">
        <v>324</v>
      </c>
      <c r="K38" s="431">
        <v>40</v>
      </c>
      <c r="L38" s="436">
        <f t="shared" si="2"/>
        <v>0.57286995515695072</v>
      </c>
    </row>
    <row r="39" spans="1:12" s="136" customFormat="1" ht="15.6">
      <c r="A39" s="248"/>
      <c r="B39" s="249"/>
      <c r="C39" s="250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SUM(G30:G38)</f>
        <v>5565.2</v>
      </c>
      <c r="H40" s="437">
        <f>SUM(H30:H39)</f>
        <v>0.77987668161434975</v>
      </c>
      <c r="I40" s="434"/>
      <c r="J40" s="435"/>
      <c r="K40" s="431"/>
      <c r="L40" s="437">
        <f>SUM(L30:L39)</f>
        <v>12.557174887892376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+G45+G40+G26+G19</f>
        <v>7136</v>
      </c>
      <c r="H46" s="449">
        <f>+H45+H40+H26+H19</f>
        <v>1</v>
      </c>
      <c r="I46" s="450"/>
      <c r="J46" s="451"/>
      <c r="K46" s="450"/>
      <c r="L46" s="563">
        <f>+L45+L40+L26+L19</f>
        <v>34.569506726457398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1641.28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8777.2800000000007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8777.2800000000007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462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69"/>
      <c r="I52" s="69"/>
      <c r="J52" s="453"/>
      <c r="K52" s="69"/>
      <c r="L52" s="452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69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8777.2800000000007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0">
    <mergeCell ref="A50:B50"/>
    <mergeCell ref="A51:B51"/>
    <mergeCell ref="A52:B52"/>
    <mergeCell ref="D57:F57"/>
    <mergeCell ref="D58:F58"/>
    <mergeCell ref="D59:F59"/>
    <mergeCell ref="D46:F46"/>
    <mergeCell ref="D47:E47"/>
    <mergeCell ref="D48:F48"/>
    <mergeCell ref="D49:F49"/>
    <mergeCell ref="D50:F50"/>
    <mergeCell ref="A40:B40"/>
    <mergeCell ref="A42:C42"/>
    <mergeCell ref="A43:C43"/>
    <mergeCell ref="A44:C44"/>
    <mergeCell ref="A45:B45"/>
    <mergeCell ref="A37:C37"/>
    <mergeCell ref="A38:C38"/>
    <mergeCell ref="A31:C31"/>
    <mergeCell ref="A32:C32"/>
    <mergeCell ref="A33:C33"/>
    <mergeCell ref="A36:C36"/>
    <mergeCell ref="A30:C30"/>
    <mergeCell ref="A16:B16"/>
    <mergeCell ref="A17:B17"/>
    <mergeCell ref="A19:B19"/>
    <mergeCell ref="A21:B21"/>
    <mergeCell ref="A22:B22"/>
    <mergeCell ref="A23:B23"/>
    <mergeCell ref="A24:B24"/>
    <mergeCell ref="A25:B25"/>
    <mergeCell ref="A26:B26"/>
    <mergeCell ref="A28:C28"/>
    <mergeCell ref="A29:C29"/>
    <mergeCell ref="A15:B15"/>
    <mergeCell ref="A1:G1"/>
    <mergeCell ref="H2:L13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20" zoomScaleNormal="100" zoomScaleSheetLayoutView="100" workbookViewId="0">
      <selection activeCell="L46" sqref="L46"/>
    </sheetView>
  </sheetViews>
  <sheetFormatPr baseColWidth="10" defaultRowHeight="13.2"/>
  <cols>
    <col min="1" max="1" width="21.554687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246" customFormat="1" ht="27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'!A25</f>
        <v>22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'!C25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'!B25</f>
        <v xml:space="preserve">Suministro e instalación TDP3P del Edificio, Breaker principal 3P 750 Amp. secundarios 2 de 2P-150 Amp, 7 de 3P 100 Amp, 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59.84</v>
      </c>
      <c r="H17" s="433">
        <f>+G17/G$46</f>
        <v>1.2020336545318316E-2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1.2020336545318315</v>
      </c>
    </row>
    <row r="18" spans="1:12" s="137" customFormat="1" ht="15.6">
      <c r="A18" s="248"/>
      <c r="B18" s="249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59.84</v>
      </c>
      <c r="H19" s="437">
        <f>SUM(H17:H17)</f>
        <v>1.2020336545318316E-2</v>
      </c>
      <c r="I19" s="438"/>
      <c r="J19" s="439"/>
      <c r="K19" s="440"/>
      <c r="L19" s="447">
        <f>SUM(L17:L17)</f>
        <v>1.2020336545318315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2</v>
      </c>
      <c r="D23" s="145">
        <f>'BASE DE DATOS'!G14</f>
        <v>3.62</v>
      </c>
      <c r="E23" s="146">
        <f>IF(D23&gt;0,ROUND(D23*C23,2),"")</f>
        <v>7.24</v>
      </c>
      <c r="F23" s="147">
        <v>80</v>
      </c>
      <c r="G23" s="42">
        <f>E23*F23</f>
        <v>579.20000000000005</v>
      </c>
      <c r="H23" s="433">
        <f>+G23/G$46</f>
        <v>0.11634657297874948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11.634657297874949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80</v>
      </c>
      <c r="G24" s="42">
        <f>E24*F24</f>
        <v>292.8</v>
      </c>
      <c r="H24" s="433">
        <f>+G24/G$46</f>
        <v>5.8816085235113683E-2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5.8816085235113684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80</v>
      </c>
      <c r="G25" s="42">
        <f>E25*F25</f>
        <v>324.79999999999995</v>
      </c>
      <c r="H25" s="433">
        <f>+G25/G$46</f>
        <v>6.5244072692503138E-2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6.5244072692503137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1196.8</v>
      </c>
      <c r="H26" s="437">
        <f>SUM(H23:H25)</f>
        <v>0.24040673090636633</v>
      </c>
      <c r="I26" s="429"/>
      <c r="J26" s="430"/>
      <c r="K26" s="431"/>
      <c r="L26" s="447">
        <f>SUM(L23:L25)</f>
        <v>24.040673090636631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16" t="s">
        <v>226</v>
      </c>
      <c r="B30" s="617"/>
      <c r="C30" s="618"/>
      <c r="D30" s="49" t="s">
        <v>39</v>
      </c>
      <c r="E30" s="50">
        <v>1</v>
      </c>
      <c r="F30" s="50">
        <v>1258</v>
      </c>
      <c r="G30" s="42">
        <f>E30*F30</f>
        <v>1258</v>
      </c>
      <c r="H30" s="433">
        <f>+G30/G$46</f>
        <v>0.25270025691862369</v>
      </c>
      <c r="I30" s="434">
        <v>462130000</v>
      </c>
      <c r="J30" s="435" t="s">
        <v>324</v>
      </c>
      <c r="K30" s="431">
        <v>40</v>
      </c>
      <c r="L30" s="436">
        <f>+H30*K30</f>
        <v>10.108010276744947</v>
      </c>
    </row>
    <row r="31" spans="1:12" s="136" customFormat="1" ht="15.6">
      <c r="A31" s="616" t="s">
        <v>358</v>
      </c>
      <c r="B31" s="617"/>
      <c r="C31" s="618"/>
      <c r="D31" s="49" t="s">
        <v>39</v>
      </c>
      <c r="E31" s="50">
        <v>1</v>
      </c>
      <c r="F31" s="50">
        <v>855</v>
      </c>
      <c r="G31" s="42">
        <f t="shared" ref="G31:G38" si="0">E31*F31</f>
        <v>855</v>
      </c>
      <c r="H31" s="433">
        <f t="shared" ref="H31:H38" si="1">+G31/G$46</f>
        <v>0.171747789877125</v>
      </c>
      <c r="I31" s="434">
        <v>462110311</v>
      </c>
      <c r="J31" s="435" t="s">
        <v>30</v>
      </c>
      <c r="K31" s="431">
        <v>0</v>
      </c>
      <c r="L31" s="436">
        <f t="shared" ref="L31:L38" si="2">+H31*K31</f>
        <v>0</v>
      </c>
    </row>
    <row r="32" spans="1:12" s="136" customFormat="1" ht="15.6">
      <c r="A32" s="616" t="s">
        <v>227</v>
      </c>
      <c r="B32" s="617"/>
      <c r="C32" s="618"/>
      <c r="D32" s="49" t="s">
        <v>39</v>
      </c>
      <c r="E32" s="50">
        <v>3</v>
      </c>
      <c r="F32" s="50">
        <v>135</v>
      </c>
      <c r="G32" s="42">
        <f t="shared" si="0"/>
        <v>405</v>
      </c>
      <c r="H32" s="433">
        <f t="shared" si="1"/>
        <v>8.1354216257585515E-2</v>
      </c>
      <c r="I32" s="434">
        <v>462110311</v>
      </c>
      <c r="J32" s="435" t="s">
        <v>30</v>
      </c>
      <c r="K32" s="431">
        <v>0</v>
      </c>
      <c r="L32" s="436">
        <f t="shared" si="2"/>
        <v>0</v>
      </c>
    </row>
    <row r="33" spans="1:12" s="136" customFormat="1" ht="15.6">
      <c r="A33" s="616" t="s">
        <v>228</v>
      </c>
      <c r="B33" s="617"/>
      <c r="C33" s="618"/>
      <c r="D33" s="49" t="s">
        <v>39</v>
      </c>
      <c r="E33" s="50">
        <v>5</v>
      </c>
      <c r="F33" s="50">
        <v>89</v>
      </c>
      <c r="G33" s="42">
        <f t="shared" si="0"/>
        <v>445</v>
      </c>
      <c r="H33" s="433">
        <f t="shared" si="1"/>
        <v>8.9389200579322356E-2</v>
      </c>
      <c r="I33" s="434">
        <v>462110311</v>
      </c>
      <c r="J33" s="435" t="s">
        <v>30</v>
      </c>
      <c r="K33" s="431">
        <v>0</v>
      </c>
      <c r="L33" s="436">
        <f t="shared" si="2"/>
        <v>0</v>
      </c>
    </row>
    <row r="34" spans="1:12" s="136" customFormat="1" ht="15.6">
      <c r="A34" s="248" t="s">
        <v>237</v>
      </c>
      <c r="B34" s="249"/>
      <c r="C34" s="250"/>
      <c r="D34" s="49" t="s">
        <v>39</v>
      </c>
      <c r="E34" s="50">
        <v>6</v>
      </c>
      <c r="F34" s="50">
        <v>47</v>
      </c>
      <c r="G34" s="42">
        <f t="shared" si="0"/>
        <v>282</v>
      </c>
      <c r="H34" s="433">
        <f t="shared" si="1"/>
        <v>5.6646639468244733E-2</v>
      </c>
      <c r="I34" s="434">
        <v>415120010</v>
      </c>
      <c r="J34" s="435" t="s">
        <v>324</v>
      </c>
      <c r="K34" s="431">
        <v>40</v>
      </c>
      <c r="L34" s="436">
        <f t="shared" si="2"/>
        <v>2.2658655787297892</v>
      </c>
    </row>
    <row r="35" spans="1:12" s="136" customFormat="1" ht="15.6">
      <c r="A35" s="248" t="s">
        <v>232</v>
      </c>
      <c r="B35" s="249"/>
      <c r="C35" s="250"/>
      <c r="D35" s="49" t="s">
        <v>39</v>
      </c>
      <c r="E35" s="50">
        <v>20</v>
      </c>
      <c r="F35" s="50">
        <v>5</v>
      </c>
      <c r="G35" s="42">
        <f t="shared" si="0"/>
        <v>100</v>
      </c>
      <c r="H35" s="433">
        <f t="shared" si="1"/>
        <v>2.0087460804342105E-2</v>
      </c>
      <c r="I35" s="434">
        <v>389993322</v>
      </c>
      <c r="J35" s="435" t="s">
        <v>324</v>
      </c>
      <c r="K35" s="431">
        <v>40</v>
      </c>
      <c r="L35" s="436">
        <f t="shared" si="2"/>
        <v>0.80349843217368422</v>
      </c>
    </row>
    <row r="36" spans="1:12" s="136" customFormat="1" ht="24.6" customHeight="1">
      <c r="A36" s="657" t="s">
        <v>238</v>
      </c>
      <c r="B36" s="658"/>
      <c r="C36" s="659"/>
      <c r="D36" s="49" t="s">
        <v>39</v>
      </c>
      <c r="E36" s="50">
        <v>49</v>
      </c>
      <c r="F36" s="50">
        <v>5.5</v>
      </c>
      <c r="G36" s="42">
        <f t="shared" si="0"/>
        <v>269.5</v>
      </c>
      <c r="H36" s="433">
        <f t="shared" si="1"/>
        <v>5.4135706867701971E-2</v>
      </c>
      <c r="I36" s="434">
        <v>452300034</v>
      </c>
      <c r="J36" s="435" t="s">
        <v>324</v>
      </c>
      <c r="K36" s="431">
        <v>40</v>
      </c>
      <c r="L36" s="436">
        <f t="shared" si="2"/>
        <v>2.1654282747080789</v>
      </c>
    </row>
    <row r="37" spans="1:12" s="136" customFormat="1" ht="15.6">
      <c r="A37" s="616" t="s">
        <v>234</v>
      </c>
      <c r="B37" s="617"/>
      <c r="C37" s="618"/>
      <c r="D37" s="49" t="s">
        <v>39</v>
      </c>
      <c r="E37" s="50">
        <v>2</v>
      </c>
      <c r="F37" s="50">
        <v>4.5</v>
      </c>
      <c r="G37" s="42">
        <f t="shared" si="0"/>
        <v>9</v>
      </c>
      <c r="H37" s="433">
        <f t="shared" si="1"/>
        <v>1.8078714723907894E-3</v>
      </c>
      <c r="I37" s="434">
        <v>369200013</v>
      </c>
      <c r="J37" s="435" t="s">
        <v>324</v>
      </c>
      <c r="K37" s="431">
        <v>40</v>
      </c>
      <c r="L37" s="436">
        <f t="shared" si="2"/>
        <v>7.2314858895631579E-2</v>
      </c>
    </row>
    <row r="38" spans="1:12" s="136" customFormat="1" ht="15.6" customHeight="1">
      <c r="A38" s="616" t="s">
        <v>113</v>
      </c>
      <c r="B38" s="617"/>
      <c r="C38" s="618"/>
      <c r="D38" s="49" t="s">
        <v>235</v>
      </c>
      <c r="E38" s="50">
        <v>1</v>
      </c>
      <c r="F38" s="50">
        <v>98.09</v>
      </c>
      <c r="G38" s="42">
        <f t="shared" si="0"/>
        <v>98.09</v>
      </c>
      <c r="H38" s="433">
        <f t="shared" si="1"/>
        <v>1.9703790302979172E-2</v>
      </c>
      <c r="I38" s="434">
        <v>462110311</v>
      </c>
      <c r="J38" s="435" t="s">
        <v>324</v>
      </c>
      <c r="K38" s="431">
        <v>40</v>
      </c>
      <c r="L38" s="436">
        <f t="shared" si="2"/>
        <v>0.78815161211916684</v>
      </c>
    </row>
    <row r="39" spans="1:12" s="136" customFormat="1" ht="15.6">
      <c r="A39" s="248"/>
      <c r="B39" s="249"/>
      <c r="C39" s="250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SUM(G30:G38)</f>
        <v>3721.59</v>
      </c>
      <c r="H40" s="437">
        <f>SUM(H30:H39)</f>
        <v>0.74757293254831536</v>
      </c>
      <c r="I40" s="429"/>
      <c r="J40" s="430"/>
      <c r="K40" s="431"/>
      <c r="L40" s="437">
        <f>SUM(L30:L39)</f>
        <v>16.203269033371299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+G45+G40+G26+G19</f>
        <v>4978.2300000000005</v>
      </c>
      <c r="H46" s="449">
        <f>+H45+H40+H26+H19</f>
        <v>1</v>
      </c>
      <c r="I46" s="450"/>
      <c r="J46" s="451"/>
      <c r="K46" s="450"/>
      <c r="L46" s="563">
        <f>+L45+L40+L26+L19</f>
        <v>41.445975778539761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1144.9929000000002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6123.2229000000007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6123.22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462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69"/>
      <c r="I52" s="69"/>
      <c r="J52" s="453"/>
      <c r="K52" s="69"/>
      <c r="L52" s="452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69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6123.22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0">
    <mergeCell ref="A50:B50"/>
    <mergeCell ref="A51:B51"/>
    <mergeCell ref="A52:B52"/>
    <mergeCell ref="D57:F57"/>
    <mergeCell ref="D58:F58"/>
    <mergeCell ref="D59:F59"/>
    <mergeCell ref="D46:F46"/>
    <mergeCell ref="D47:E47"/>
    <mergeCell ref="D48:F48"/>
    <mergeCell ref="D49:F49"/>
    <mergeCell ref="D50:F50"/>
    <mergeCell ref="A40:B40"/>
    <mergeCell ref="A42:C42"/>
    <mergeCell ref="A43:C43"/>
    <mergeCell ref="A44:C44"/>
    <mergeCell ref="A45:B45"/>
    <mergeCell ref="A37:C37"/>
    <mergeCell ref="A38:C38"/>
    <mergeCell ref="A31:C31"/>
    <mergeCell ref="A32:C32"/>
    <mergeCell ref="A33:C33"/>
    <mergeCell ref="A36:C36"/>
    <mergeCell ref="A30:C30"/>
    <mergeCell ref="A16:B16"/>
    <mergeCell ref="A17:B17"/>
    <mergeCell ref="A19:B19"/>
    <mergeCell ref="A21:B21"/>
    <mergeCell ref="A22:B22"/>
    <mergeCell ref="A23:B23"/>
    <mergeCell ref="A24:B24"/>
    <mergeCell ref="A25:B25"/>
    <mergeCell ref="A26:B26"/>
    <mergeCell ref="A28:C28"/>
    <mergeCell ref="A29:C29"/>
    <mergeCell ref="A15:B15"/>
    <mergeCell ref="A1:G1"/>
    <mergeCell ref="H2:L13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16" zoomScale="90" zoomScaleNormal="100" zoomScaleSheetLayoutView="90" workbookViewId="0">
      <selection activeCell="I36" sqref="I36"/>
    </sheetView>
  </sheetViews>
  <sheetFormatPr baseColWidth="10" defaultRowHeight="13.2"/>
  <cols>
    <col min="1" max="1" width="21.554687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246" customFormat="1" ht="27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'!A26</f>
        <v>23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'!C26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'!B26</f>
        <v>Suministro e instalación TDP4P del Edificio, Breaker principal 3P 500 Amp. secundarios 2 de 2P-150 Amp, 6 de 3P 100 Amp.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50.116000000000007</v>
      </c>
      <c r="H17" s="433">
        <f>+G17/G$46</f>
        <v>1.1713188157984538E-2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1.1713188157984538</v>
      </c>
    </row>
    <row r="18" spans="1:12" s="137" customFormat="1" ht="15.6">
      <c r="A18" s="248"/>
      <c r="B18" s="249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50.116000000000007</v>
      </c>
      <c r="H19" s="437">
        <f>SUM(H17:H17)</f>
        <v>1.1713188157984538E-2</v>
      </c>
      <c r="I19" s="438"/>
      <c r="J19" s="439"/>
      <c r="K19" s="440"/>
      <c r="L19" s="447">
        <f>SUM(L17:L17)</f>
        <v>1.1713188157984538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2</v>
      </c>
      <c r="D23" s="145">
        <f>'BASE DE DATOS'!G14</f>
        <v>3.62</v>
      </c>
      <c r="E23" s="146">
        <f>IF(D23&gt;0,ROUND(D23*C23,2),"")</f>
        <v>7.24</v>
      </c>
      <c r="F23" s="147">
        <v>67</v>
      </c>
      <c r="G23" s="42">
        <f>E23*F23</f>
        <v>485.08000000000004</v>
      </c>
      <c r="H23" s="433">
        <f>+G23/G$46</f>
        <v>0.11337363939011771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11.337363939011771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67</v>
      </c>
      <c r="G24" s="42">
        <f>E24*F24</f>
        <v>245.22</v>
      </c>
      <c r="H24" s="433">
        <f>+G24/G$46</f>
        <v>5.7313193393346798E-2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5.7313193393346795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67</v>
      </c>
      <c r="G25" s="42">
        <f>E25*F25</f>
        <v>272.02</v>
      </c>
      <c r="H25" s="433">
        <f>+G25/G$46</f>
        <v>6.3576930376226221E-2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6.3576930376226217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1002.32</v>
      </c>
      <c r="H26" s="437">
        <f>SUM(H23:H25)</f>
        <v>0.23426376315969075</v>
      </c>
      <c r="I26" s="429"/>
      <c r="J26" s="430"/>
      <c r="K26" s="431"/>
      <c r="L26" s="447">
        <f>SUM(L23:L25)</f>
        <v>23.426376315969073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16" t="s">
        <v>240</v>
      </c>
      <c r="B30" s="617"/>
      <c r="C30" s="618"/>
      <c r="D30" s="49" t="s">
        <v>39</v>
      </c>
      <c r="E30" s="50">
        <v>1</v>
      </c>
      <c r="F30" s="50">
        <v>985</v>
      </c>
      <c r="G30" s="42">
        <f>E30*F30</f>
        <v>985</v>
      </c>
      <c r="H30" s="433">
        <f>+G30/G$46</f>
        <v>0.2302157062737403</v>
      </c>
      <c r="I30" s="434">
        <v>462130000</v>
      </c>
      <c r="J30" s="435" t="s">
        <v>324</v>
      </c>
      <c r="K30" s="431">
        <v>40</v>
      </c>
      <c r="L30" s="436">
        <f>+H30*K30</f>
        <v>9.2086282509496122</v>
      </c>
    </row>
    <row r="31" spans="1:12" s="136" customFormat="1" ht="15.6">
      <c r="A31" s="616" t="s">
        <v>359</v>
      </c>
      <c r="B31" s="617"/>
      <c r="C31" s="618"/>
      <c r="D31" s="49" t="s">
        <v>39</v>
      </c>
      <c r="E31" s="50">
        <v>1</v>
      </c>
      <c r="F31" s="50">
        <v>710</v>
      </c>
      <c r="G31" s="42">
        <f t="shared" ref="G31:G38" si="0">E31*F31</f>
        <v>710</v>
      </c>
      <c r="H31" s="433">
        <f t="shared" ref="H31:H38" si="1">+G31/G$46</f>
        <v>0.16594228574046255</v>
      </c>
      <c r="I31" s="434">
        <v>462110311</v>
      </c>
      <c r="J31" s="435" t="s">
        <v>30</v>
      </c>
      <c r="K31" s="431">
        <v>0</v>
      </c>
      <c r="L31" s="436">
        <f t="shared" ref="L31:L38" si="2">+H31*K31</f>
        <v>0</v>
      </c>
    </row>
    <row r="32" spans="1:12" s="136" customFormat="1" ht="15.6">
      <c r="A32" s="616" t="s">
        <v>227</v>
      </c>
      <c r="B32" s="617"/>
      <c r="C32" s="618"/>
      <c r="D32" s="49" t="s">
        <v>39</v>
      </c>
      <c r="E32" s="50">
        <v>3</v>
      </c>
      <c r="F32" s="50">
        <v>135</v>
      </c>
      <c r="G32" s="42">
        <f t="shared" si="0"/>
        <v>405</v>
      </c>
      <c r="H32" s="433">
        <f t="shared" si="1"/>
        <v>9.4657219330827227E-2</v>
      </c>
      <c r="I32" s="434">
        <v>462110311</v>
      </c>
      <c r="J32" s="435" t="s">
        <v>30</v>
      </c>
      <c r="K32" s="431">
        <v>0</v>
      </c>
      <c r="L32" s="436">
        <f t="shared" si="2"/>
        <v>0</v>
      </c>
    </row>
    <row r="33" spans="1:12" s="136" customFormat="1" ht="15.6">
      <c r="A33" s="616" t="s">
        <v>228</v>
      </c>
      <c r="B33" s="617"/>
      <c r="C33" s="618"/>
      <c r="D33" s="49" t="s">
        <v>39</v>
      </c>
      <c r="E33" s="50">
        <v>5</v>
      </c>
      <c r="F33" s="50">
        <v>89</v>
      </c>
      <c r="G33" s="42">
        <f t="shared" si="0"/>
        <v>445</v>
      </c>
      <c r="H33" s="433">
        <f t="shared" si="1"/>
        <v>0.10400608049930399</v>
      </c>
      <c r="I33" s="434">
        <v>462110311</v>
      </c>
      <c r="J33" s="435" t="s">
        <v>30</v>
      </c>
      <c r="K33" s="431">
        <v>0</v>
      </c>
      <c r="L33" s="436">
        <f t="shared" si="2"/>
        <v>0</v>
      </c>
    </row>
    <row r="34" spans="1:12" s="136" customFormat="1" ht="15.6">
      <c r="A34" s="248" t="s">
        <v>239</v>
      </c>
      <c r="B34" s="249"/>
      <c r="C34" s="250"/>
      <c r="D34" s="49" t="s">
        <v>39</v>
      </c>
      <c r="E34" s="50">
        <v>6</v>
      </c>
      <c r="F34" s="50">
        <v>34</v>
      </c>
      <c r="G34" s="42">
        <f t="shared" si="0"/>
        <v>204</v>
      </c>
      <c r="H34" s="433">
        <f t="shared" si="1"/>
        <v>4.7679191959231489E-2</v>
      </c>
      <c r="I34" s="434">
        <v>415120010</v>
      </c>
      <c r="J34" s="435" t="s">
        <v>324</v>
      </c>
      <c r="K34" s="431">
        <v>40</v>
      </c>
      <c r="L34" s="436">
        <f t="shared" si="2"/>
        <v>1.9071676783692595</v>
      </c>
    </row>
    <row r="35" spans="1:12" s="136" customFormat="1" ht="15.6">
      <c r="A35" s="248" t="s">
        <v>232</v>
      </c>
      <c r="B35" s="249"/>
      <c r="C35" s="250"/>
      <c r="D35" s="49" t="s">
        <v>39</v>
      </c>
      <c r="E35" s="50">
        <v>20</v>
      </c>
      <c r="F35" s="50">
        <v>5</v>
      </c>
      <c r="G35" s="42">
        <f t="shared" si="0"/>
        <v>100</v>
      </c>
      <c r="H35" s="433">
        <f t="shared" si="1"/>
        <v>2.3372152921191908E-2</v>
      </c>
      <c r="I35" s="434">
        <v>389993322</v>
      </c>
      <c r="J35" s="435" t="s">
        <v>324</v>
      </c>
      <c r="K35" s="431">
        <v>40</v>
      </c>
      <c r="L35" s="436">
        <f t="shared" si="2"/>
        <v>0.93488611684767631</v>
      </c>
    </row>
    <row r="36" spans="1:12" s="136" customFormat="1" ht="25.95" customHeight="1">
      <c r="A36" s="657" t="s">
        <v>238</v>
      </c>
      <c r="B36" s="658"/>
      <c r="C36" s="659"/>
      <c r="D36" s="49" t="s">
        <v>39</v>
      </c>
      <c r="E36" s="50">
        <v>50</v>
      </c>
      <c r="F36" s="50">
        <v>5.5</v>
      </c>
      <c r="G36" s="42">
        <f t="shared" si="0"/>
        <v>275</v>
      </c>
      <c r="H36" s="433">
        <f t="shared" si="1"/>
        <v>6.4273420533277739E-2</v>
      </c>
      <c r="I36" s="434">
        <v>452300034</v>
      </c>
      <c r="J36" s="435" t="s">
        <v>324</v>
      </c>
      <c r="K36" s="431">
        <v>40</v>
      </c>
      <c r="L36" s="436">
        <f t="shared" si="2"/>
        <v>2.5709368213311095</v>
      </c>
    </row>
    <row r="37" spans="1:12" s="136" customFormat="1" ht="15.6">
      <c r="A37" s="616" t="s">
        <v>234</v>
      </c>
      <c r="B37" s="617"/>
      <c r="C37" s="618"/>
      <c r="D37" s="49" t="s">
        <v>39</v>
      </c>
      <c r="E37" s="50">
        <v>2</v>
      </c>
      <c r="F37" s="50">
        <v>4.5</v>
      </c>
      <c r="G37" s="42">
        <f t="shared" si="0"/>
        <v>9</v>
      </c>
      <c r="H37" s="433">
        <f t="shared" si="1"/>
        <v>2.1034937629072718E-3</v>
      </c>
      <c r="I37" s="434">
        <v>369200013</v>
      </c>
      <c r="J37" s="435" t="s">
        <v>324</v>
      </c>
      <c r="K37" s="431">
        <v>40</v>
      </c>
      <c r="L37" s="436">
        <f t="shared" si="2"/>
        <v>8.413975051629087E-2</v>
      </c>
    </row>
    <row r="38" spans="1:12" s="136" customFormat="1" ht="17.399999999999999" customHeight="1">
      <c r="A38" s="616" t="s">
        <v>113</v>
      </c>
      <c r="B38" s="617"/>
      <c r="C38" s="618"/>
      <c r="D38" s="49" t="s">
        <v>235</v>
      </c>
      <c r="E38" s="50">
        <v>1</v>
      </c>
      <c r="F38" s="50">
        <v>93.16</v>
      </c>
      <c r="G38" s="42">
        <f t="shared" si="0"/>
        <v>93.16</v>
      </c>
      <c r="H38" s="433">
        <f t="shared" si="1"/>
        <v>2.1773497661382379E-2</v>
      </c>
      <c r="I38" s="434">
        <v>462110311</v>
      </c>
      <c r="J38" s="435" t="s">
        <v>324</v>
      </c>
      <c r="K38" s="431">
        <v>40</v>
      </c>
      <c r="L38" s="436">
        <f t="shared" si="2"/>
        <v>0.87093990645529518</v>
      </c>
    </row>
    <row r="39" spans="1:12" s="136" customFormat="1" ht="15.6">
      <c r="A39" s="248"/>
      <c r="B39" s="249"/>
      <c r="C39" s="250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SUM(G30:G38)</f>
        <v>3226.16</v>
      </c>
      <c r="H40" s="437">
        <f>SUM(H30:H39)</f>
        <v>0.75402304868232495</v>
      </c>
      <c r="I40" s="429"/>
      <c r="J40" s="430"/>
      <c r="K40" s="431"/>
      <c r="L40" s="437">
        <f>SUM(L30:L39)</f>
        <v>15.576698524469244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+G45+G40+G26+G19</f>
        <v>4278.5959999999995</v>
      </c>
      <c r="H46" s="449">
        <f>+H45+H40+H26+H19</f>
        <v>1.0000000000000002</v>
      </c>
      <c r="I46" s="450"/>
      <c r="J46" s="451"/>
      <c r="K46" s="450"/>
      <c r="L46" s="563">
        <f>+L45+L40+L26+L19</f>
        <v>40.174393656236767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984.07707999999991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5262.6730799999996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5262.67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462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69"/>
      <c r="I52" s="69"/>
      <c r="J52" s="453"/>
      <c r="K52" s="69"/>
      <c r="L52" s="452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69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5262.67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0">
    <mergeCell ref="A32:C32"/>
    <mergeCell ref="A31:C31"/>
    <mergeCell ref="D57:F57"/>
    <mergeCell ref="A40:B40"/>
    <mergeCell ref="A42:C42"/>
    <mergeCell ref="A43:C43"/>
    <mergeCell ref="A44:C44"/>
    <mergeCell ref="A45:B45"/>
    <mergeCell ref="A37:C37"/>
    <mergeCell ref="A38:C38"/>
    <mergeCell ref="A50:B50"/>
    <mergeCell ref="A51:B51"/>
    <mergeCell ref="A52:B52"/>
    <mergeCell ref="A36:C36"/>
    <mergeCell ref="A33:C33"/>
    <mergeCell ref="D58:F58"/>
    <mergeCell ref="D59:F59"/>
    <mergeCell ref="D46:F46"/>
    <mergeCell ref="D47:E47"/>
    <mergeCell ref="D48:F48"/>
    <mergeCell ref="D49:F49"/>
    <mergeCell ref="D50:F50"/>
    <mergeCell ref="A30:C30"/>
    <mergeCell ref="A16:B16"/>
    <mergeCell ref="A17:B17"/>
    <mergeCell ref="A19:B19"/>
    <mergeCell ref="A21:B21"/>
    <mergeCell ref="A22:B22"/>
    <mergeCell ref="A23:B23"/>
    <mergeCell ref="A24:B24"/>
    <mergeCell ref="A25:B25"/>
    <mergeCell ref="A26:B26"/>
    <mergeCell ref="A28:C28"/>
    <mergeCell ref="A29:C29"/>
    <mergeCell ref="A15:B15"/>
    <mergeCell ref="A1:G1"/>
    <mergeCell ref="H2:L13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19" zoomScale="90" zoomScaleNormal="100" zoomScaleSheetLayoutView="90" workbookViewId="0">
      <selection activeCell="I35" sqref="I35:I36"/>
    </sheetView>
  </sheetViews>
  <sheetFormatPr baseColWidth="10" defaultRowHeight="13.2"/>
  <cols>
    <col min="1" max="1" width="21.554687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246" customFormat="1" ht="27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'!A27</f>
        <v>24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'!C27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'!B27</f>
        <v>Suministro e instalación TDP5P del Edificio, Breaker principal 3P 250 Amp. secundarios 2 de 3P-100 Amp, 4 de 3P 75 Amp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33.660000000000004</v>
      </c>
      <c r="H17" s="433">
        <f>+G17/G$46</f>
        <v>1.121626124625125E-2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1.1216261246251251</v>
      </c>
    </row>
    <row r="18" spans="1:12" s="137" customFormat="1" ht="15.6">
      <c r="A18" s="248"/>
      <c r="B18" s="249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33.660000000000004</v>
      </c>
      <c r="H19" s="437">
        <f>SUM(H17:H17)</f>
        <v>1.121626124625125E-2</v>
      </c>
      <c r="I19" s="438"/>
      <c r="J19" s="439"/>
      <c r="K19" s="440"/>
      <c r="L19" s="447">
        <f>SUM(L17:L17)</f>
        <v>1.1216261246251251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2</v>
      </c>
      <c r="D23" s="145">
        <f>'BASE DE DATOS'!G14</f>
        <v>3.62</v>
      </c>
      <c r="E23" s="146">
        <f>IF(D23&gt;0,ROUND(D23*C23,2),"")</f>
        <v>7.24</v>
      </c>
      <c r="F23" s="147">
        <v>45</v>
      </c>
      <c r="G23" s="42">
        <f>E23*F23</f>
        <v>325.8</v>
      </c>
      <c r="H23" s="433">
        <f>+G23/G$46</f>
        <v>0.10856381206264579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10.856381206264579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45</v>
      </c>
      <c r="G24" s="42">
        <f>E24*F24</f>
        <v>164.70000000000002</v>
      </c>
      <c r="H24" s="433">
        <f>+G24/G$46</f>
        <v>5.4881706097967352E-2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5.4881706097967351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45</v>
      </c>
      <c r="G25" s="42">
        <f>E25*F25</f>
        <v>182.7</v>
      </c>
      <c r="H25" s="433">
        <f>+G25/G$46</f>
        <v>6.0879706764411859E-2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6.0879706764411861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673.2</v>
      </c>
      <c r="H26" s="437">
        <f>SUM(H23:H25)</f>
        <v>0.22432522492502499</v>
      </c>
      <c r="I26" s="429"/>
      <c r="J26" s="430"/>
      <c r="K26" s="431"/>
      <c r="L26" s="447">
        <f>SUM(L23:L25)</f>
        <v>22.4325224925025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16" t="s">
        <v>240</v>
      </c>
      <c r="B30" s="617"/>
      <c r="C30" s="618"/>
      <c r="D30" s="49" t="s">
        <v>39</v>
      </c>
      <c r="E30" s="50">
        <v>1</v>
      </c>
      <c r="F30" s="50">
        <v>990</v>
      </c>
      <c r="G30" s="42">
        <f>E30*F30</f>
        <v>990</v>
      </c>
      <c r="H30" s="433">
        <f>+G30/G$46</f>
        <v>0.32989003665444849</v>
      </c>
      <c r="I30" s="434">
        <v>462130000</v>
      </c>
      <c r="J30" s="435" t="s">
        <v>324</v>
      </c>
      <c r="K30" s="431">
        <v>40</v>
      </c>
      <c r="L30" s="436">
        <f>+H30*K30</f>
        <v>13.195601466177941</v>
      </c>
    </row>
    <row r="31" spans="1:12" s="136" customFormat="1" ht="15.6">
      <c r="A31" s="616" t="s">
        <v>360</v>
      </c>
      <c r="B31" s="617"/>
      <c r="C31" s="618"/>
      <c r="D31" s="49" t="s">
        <v>39</v>
      </c>
      <c r="E31" s="50">
        <v>1</v>
      </c>
      <c r="F31" s="50">
        <v>300</v>
      </c>
      <c r="G31" s="42">
        <f t="shared" ref="G31:G38" si="0">E31*F31</f>
        <v>300</v>
      </c>
      <c r="H31" s="433">
        <f t="shared" ref="H31:H38" si="1">+G31/G$46</f>
        <v>9.9966677774075308E-2</v>
      </c>
      <c r="I31" s="434">
        <v>462110311</v>
      </c>
      <c r="J31" s="435" t="s">
        <v>30</v>
      </c>
      <c r="K31" s="431">
        <v>0</v>
      </c>
      <c r="L31" s="436">
        <f t="shared" ref="L31:L38" si="2">+H31*K31</f>
        <v>0</v>
      </c>
    </row>
    <row r="32" spans="1:12" s="136" customFormat="1" ht="15.6">
      <c r="A32" s="616" t="s">
        <v>228</v>
      </c>
      <c r="B32" s="617"/>
      <c r="C32" s="618"/>
      <c r="D32" s="49" t="s">
        <v>39</v>
      </c>
      <c r="E32" s="50">
        <v>3</v>
      </c>
      <c r="F32" s="50">
        <v>89</v>
      </c>
      <c r="G32" s="42">
        <f t="shared" si="0"/>
        <v>267</v>
      </c>
      <c r="H32" s="433">
        <f t="shared" si="1"/>
        <v>8.8970343218927023E-2</v>
      </c>
      <c r="I32" s="434">
        <v>462110311</v>
      </c>
      <c r="J32" s="435" t="s">
        <v>30</v>
      </c>
      <c r="K32" s="431">
        <v>0</v>
      </c>
      <c r="L32" s="436">
        <f t="shared" si="2"/>
        <v>0</v>
      </c>
    </row>
    <row r="33" spans="1:12" s="136" customFormat="1" ht="15.6">
      <c r="A33" s="616" t="s">
        <v>229</v>
      </c>
      <c r="B33" s="617"/>
      <c r="C33" s="618"/>
      <c r="D33" s="49" t="s">
        <v>39</v>
      </c>
      <c r="E33" s="50">
        <v>5</v>
      </c>
      <c r="F33" s="50">
        <v>75</v>
      </c>
      <c r="G33" s="42">
        <f t="shared" si="0"/>
        <v>375</v>
      </c>
      <c r="H33" s="433">
        <f t="shared" si="1"/>
        <v>0.12495834721759413</v>
      </c>
      <c r="I33" s="434">
        <v>462110311</v>
      </c>
      <c r="J33" s="435" t="s">
        <v>30</v>
      </c>
      <c r="K33" s="431">
        <v>0</v>
      </c>
      <c r="L33" s="436">
        <f t="shared" si="2"/>
        <v>0</v>
      </c>
    </row>
    <row r="34" spans="1:12" s="136" customFormat="1" ht="15.6">
      <c r="A34" s="248" t="s">
        <v>241</v>
      </c>
      <c r="B34" s="249"/>
      <c r="C34" s="250"/>
      <c r="D34" s="49" t="s">
        <v>39</v>
      </c>
      <c r="E34" s="50">
        <v>5</v>
      </c>
      <c r="F34" s="50">
        <v>13</v>
      </c>
      <c r="G34" s="42">
        <f t="shared" si="0"/>
        <v>65</v>
      </c>
      <c r="H34" s="433">
        <f t="shared" si="1"/>
        <v>2.165944685104965E-2</v>
      </c>
      <c r="I34" s="434">
        <v>415120010</v>
      </c>
      <c r="J34" s="435" t="s">
        <v>324</v>
      </c>
      <c r="K34" s="431">
        <v>40</v>
      </c>
      <c r="L34" s="436">
        <f t="shared" si="2"/>
        <v>0.86637787404198596</v>
      </c>
    </row>
    <row r="35" spans="1:12" s="136" customFormat="1" ht="15.6">
      <c r="A35" s="248" t="s">
        <v>232</v>
      </c>
      <c r="B35" s="249"/>
      <c r="C35" s="250"/>
      <c r="D35" s="49" t="s">
        <v>39</v>
      </c>
      <c r="E35" s="50">
        <v>20</v>
      </c>
      <c r="F35" s="50">
        <v>5</v>
      </c>
      <c r="G35" s="42">
        <f t="shared" si="0"/>
        <v>100</v>
      </c>
      <c r="H35" s="433">
        <f t="shared" si="1"/>
        <v>3.3322225924691772E-2</v>
      </c>
      <c r="I35" s="434">
        <v>389993322</v>
      </c>
      <c r="J35" s="435" t="s">
        <v>324</v>
      </c>
      <c r="K35" s="431">
        <v>40</v>
      </c>
      <c r="L35" s="436">
        <f t="shared" si="2"/>
        <v>1.3328890369876709</v>
      </c>
    </row>
    <row r="36" spans="1:12" s="136" customFormat="1" ht="26.4" customHeight="1">
      <c r="A36" s="657" t="s">
        <v>242</v>
      </c>
      <c r="B36" s="658"/>
      <c r="C36" s="659"/>
      <c r="D36" s="49" t="s">
        <v>39</v>
      </c>
      <c r="E36" s="50">
        <v>50</v>
      </c>
      <c r="F36" s="50">
        <v>2.5</v>
      </c>
      <c r="G36" s="42">
        <f t="shared" si="0"/>
        <v>125</v>
      </c>
      <c r="H36" s="433">
        <f t="shared" si="1"/>
        <v>4.1652782405864709E-2</v>
      </c>
      <c r="I36" s="434">
        <v>452300034</v>
      </c>
      <c r="J36" s="435" t="s">
        <v>324</v>
      </c>
      <c r="K36" s="431">
        <v>40</v>
      </c>
      <c r="L36" s="436">
        <f t="shared" si="2"/>
        <v>1.6661112962345883</v>
      </c>
    </row>
    <row r="37" spans="1:12" s="136" customFormat="1" ht="15.6">
      <c r="A37" s="616" t="s">
        <v>234</v>
      </c>
      <c r="B37" s="617"/>
      <c r="C37" s="618"/>
      <c r="D37" s="49" t="s">
        <v>39</v>
      </c>
      <c r="E37" s="50">
        <v>2</v>
      </c>
      <c r="F37" s="50">
        <v>4.07</v>
      </c>
      <c r="G37" s="42">
        <f t="shared" si="0"/>
        <v>8.14</v>
      </c>
      <c r="H37" s="433">
        <f t="shared" si="1"/>
        <v>2.7124291902699102E-3</v>
      </c>
      <c r="I37" s="434">
        <v>369200013</v>
      </c>
      <c r="J37" s="435" t="s">
        <v>324</v>
      </c>
      <c r="K37" s="431">
        <v>40</v>
      </c>
      <c r="L37" s="436">
        <f t="shared" si="2"/>
        <v>0.10849716761079641</v>
      </c>
    </row>
    <row r="38" spans="1:12" s="136" customFormat="1" ht="16.2" customHeight="1">
      <c r="A38" s="616" t="s">
        <v>113</v>
      </c>
      <c r="B38" s="617"/>
      <c r="C38" s="618"/>
      <c r="D38" s="49" t="s">
        <v>235</v>
      </c>
      <c r="E38" s="50">
        <v>1</v>
      </c>
      <c r="F38" s="50">
        <v>64</v>
      </c>
      <c r="G38" s="42">
        <f t="shared" si="0"/>
        <v>64</v>
      </c>
      <c r="H38" s="433">
        <f t="shared" si="1"/>
        <v>2.1326224591802733E-2</v>
      </c>
      <c r="I38" s="434">
        <v>462110311</v>
      </c>
      <c r="J38" s="435" t="s">
        <v>324</v>
      </c>
      <c r="K38" s="431">
        <v>40</v>
      </c>
      <c r="L38" s="436">
        <f t="shared" si="2"/>
        <v>0.85304898367210935</v>
      </c>
    </row>
    <row r="39" spans="1:12" s="136" customFormat="1" ht="15.6">
      <c r="A39" s="248"/>
      <c r="B39" s="249"/>
      <c r="C39" s="250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SUM(G30:G38)</f>
        <v>2294.14</v>
      </c>
      <c r="H40" s="437">
        <f>SUM(H30:H39)</f>
        <v>0.76445851382872387</v>
      </c>
      <c r="I40" s="429"/>
      <c r="J40" s="430"/>
      <c r="K40" s="431"/>
      <c r="L40" s="437">
        <f>SUM(L30:L39)</f>
        <v>18.022525824725093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+G45+G40+G26+G19</f>
        <v>3001</v>
      </c>
      <c r="H46" s="449">
        <f>+H45+H40+H26+H19</f>
        <v>1</v>
      </c>
      <c r="I46" s="450"/>
      <c r="J46" s="451"/>
      <c r="K46" s="450"/>
      <c r="L46" s="563">
        <f>+L45+L40+L26+L19</f>
        <v>41.576674441852717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690.23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3691.23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3691.23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462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69"/>
      <c r="I52" s="69"/>
      <c r="J52" s="453"/>
      <c r="K52" s="69"/>
      <c r="L52" s="452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69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3691.24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0">
    <mergeCell ref="A50:B50"/>
    <mergeCell ref="A51:B51"/>
    <mergeCell ref="A52:B52"/>
    <mergeCell ref="D57:F57"/>
    <mergeCell ref="D58:F58"/>
    <mergeCell ref="D59:F59"/>
    <mergeCell ref="D46:F46"/>
    <mergeCell ref="D47:E47"/>
    <mergeCell ref="D48:F48"/>
    <mergeCell ref="D49:F49"/>
    <mergeCell ref="D50:F50"/>
    <mergeCell ref="A40:B40"/>
    <mergeCell ref="A42:C42"/>
    <mergeCell ref="A43:C43"/>
    <mergeCell ref="A44:C44"/>
    <mergeCell ref="A45:B45"/>
    <mergeCell ref="A37:C37"/>
    <mergeCell ref="A38:C38"/>
    <mergeCell ref="A31:C31"/>
    <mergeCell ref="A32:C32"/>
    <mergeCell ref="A33:C33"/>
    <mergeCell ref="A36:C36"/>
    <mergeCell ref="A30:C30"/>
    <mergeCell ref="A16:B16"/>
    <mergeCell ref="A17:B17"/>
    <mergeCell ref="A19:B19"/>
    <mergeCell ref="A21:B21"/>
    <mergeCell ref="A22:B22"/>
    <mergeCell ref="A23:B23"/>
    <mergeCell ref="A24:B24"/>
    <mergeCell ref="A25:B25"/>
    <mergeCell ref="A26:B26"/>
    <mergeCell ref="A28:C28"/>
    <mergeCell ref="A29:C29"/>
    <mergeCell ref="A15:B15"/>
    <mergeCell ref="A1:G1"/>
    <mergeCell ref="H2:L13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22" zoomScale="90" zoomScaleNormal="100" zoomScaleSheetLayoutView="90" workbookViewId="0">
      <selection activeCell="L46" sqref="L46"/>
    </sheetView>
  </sheetViews>
  <sheetFormatPr baseColWidth="10" defaultRowHeight="13.2"/>
  <cols>
    <col min="1" max="1" width="21.554687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246" customFormat="1" ht="27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'!A28</f>
        <v>25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'!C28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'!B28</f>
        <v>Suministro e instalación Tablero de control de Bomba de SCI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28.35</v>
      </c>
      <c r="H17" s="433">
        <f>+G17/G$46</f>
        <v>1.0041263038588912E-2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1.0041263038588912</v>
      </c>
    </row>
    <row r="18" spans="1:12" s="137" customFormat="1" ht="15.6">
      <c r="A18" s="253"/>
      <c r="B18" s="254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28.35</v>
      </c>
      <c r="H19" s="437">
        <f>SUM(H17:H17)</f>
        <v>1.0041263038588912E-2</v>
      </c>
      <c r="I19" s="438"/>
      <c r="J19" s="439"/>
      <c r="K19" s="440"/>
      <c r="L19" s="447">
        <f>SUM(L17:L17)</f>
        <v>1.0041263038588912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50</v>
      </c>
      <c r="G23" s="42">
        <f>E23*F23</f>
        <v>181</v>
      </c>
      <c r="H23" s="433">
        <f>+G23/G$46</f>
        <v>6.4108240211096748E-2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6.4108240211096748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50</v>
      </c>
      <c r="G24" s="42">
        <f>E24*F24</f>
        <v>183</v>
      </c>
      <c r="H24" s="433">
        <f>+G24/G$46</f>
        <v>6.4816618555970748E-2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6.4816618555970749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50</v>
      </c>
      <c r="G25" s="42">
        <f>E25*F25</f>
        <v>202.99999999999997</v>
      </c>
      <c r="H25" s="433">
        <f>+G25/G$46</f>
        <v>7.1900402004710706E-2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7.1900402004710706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567</v>
      </c>
      <c r="H26" s="437">
        <f>SUM(H23:H25)</f>
        <v>0.2008252607717782</v>
      </c>
      <c r="I26" s="429"/>
      <c r="J26" s="430"/>
      <c r="K26" s="431"/>
      <c r="L26" s="447">
        <f>SUM(L23:L25)</f>
        <v>20.082526077177821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16" t="s">
        <v>291</v>
      </c>
      <c r="B30" s="617"/>
      <c r="C30" s="618"/>
      <c r="D30" s="49" t="s">
        <v>39</v>
      </c>
      <c r="E30" s="50">
        <v>1</v>
      </c>
      <c r="F30" s="50">
        <v>2228</v>
      </c>
      <c r="G30" s="42">
        <f>E30*F30</f>
        <v>2228</v>
      </c>
      <c r="H30" s="433">
        <f>+G30/G$46</f>
        <v>0.78913347618963292</v>
      </c>
      <c r="I30" s="434">
        <v>462130000</v>
      </c>
      <c r="J30" s="435" t="s">
        <v>324</v>
      </c>
      <c r="K30" s="431">
        <v>40</v>
      </c>
      <c r="L30" s="436">
        <f>+H30*K30</f>
        <v>31.565339047585319</v>
      </c>
    </row>
    <row r="31" spans="1:12" s="136" customFormat="1" ht="15.6">
      <c r="A31" s="253"/>
      <c r="B31" s="254"/>
      <c r="C31" s="255"/>
      <c r="D31" s="49"/>
      <c r="E31" s="50"/>
      <c r="F31" s="50"/>
      <c r="G31" s="42"/>
      <c r="H31" s="433"/>
      <c r="I31" s="434"/>
      <c r="J31" s="435"/>
      <c r="K31" s="431"/>
      <c r="L31" s="436"/>
    </row>
    <row r="32" spans="1:12" s="136" customFormat="1" ht="15.6">
      <c r="A32" s="274"/>
      <c r="B32" s="275"/>
      <c r="C32" s="276"/>
      <c r="D32" s="49"/>
      <c r="E32" s="50"/>
      <c r="F32" s="50"/>
      <c r="G32" s="42"/>
      <c r="H32" s="433"/>
      <c r="I32" s="434"/>
      <c r="J32" s="435"/>
      <c r="K32" s="431"/>
      <c r="L32" s="436"/>
    </row>
    <row r="33" spans="1:12" s="136" customFormat="1" ht="15.6">
      <c r="A33" s="274"/>
      <c r="B33" s="275"/>
      <c r="C33" s="276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2" s="136" customFormat="1" ht="15.6">
      <c r="A34" s="274"/>
      <c r="B34" s="275"/>
      <c r="C34" s="276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2" s="136" customFormat="1" ht="15.6">
      <c r="A35" s="274"/>
      <c r="B35" s="275"/>
      <c r="C35" s="276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2" s="136" customFormat="1" ht="15.6">
      <c r="A36" s="274"/>
      <c r="B36" s="275"/>
      <c r="C36" s="276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2" s="136" customFormat="1" ht="15.6">
      <c r="A37" s="274"/>
      <c r="B37" s="275"/>
      <c r="C37" s="276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2" s="136" customFormat="1" ht="15.6">
      <c r="A38" s="274"/>
      <c r="B38" s="275"/>
      <c r="C38" s="276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2" s="136" customFormat="1" ht="15.6">
      <c r="A39" s="274"/>
      <c r="B39" s="275"/>
      <c r="C39" s="276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SUM(G30:G30)</f>
        <v>2228</v>
      </c>
      <c r="H40" s="437">
        <f>SUM(H30:H39)</f>
        <v>0.78913347618963292</v>
      </c>
      <c r="I40" s="429"/>
      <c r="J40" s="430"/>
      <c r="K40" s="431"/>
      <c r="L40" s="437">
        <f>SUM(L30:L39)</f>
        <v>31.565339047585319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+G45+G40+G26+G19</f>
        <v>2823.35</v>
      </c>
      <c r="H46" s="449">
        <f>+H45+H40+H26+H19</f>
        <v>1</v>
      </c>
      <c r="I46" s="450"/>
      <c r="J46" s="451"/>
      <c r="K46" s="450"/>
      <c r="L46" s="563">
        <f>+L45+L40+L26+L19</f>
        <v>52.651991428622033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649.37049999999999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3472.7204999999999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3472.72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462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69"/>
      <c r="I52" s="69"/>
      <c r="J52" s="453"/>
      <c r="K52" s="69"/>
      <c r="L52" s="452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69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3472.73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34">
    <mergeCell ref="A50:B50"/>
    <mergeCell ref="A51:B51"/>
    <mergeCell ref="A52:B52"/>
    <mergeCell ref="D57:F57"/>
    <mergeCell ref="D58:F58"/>
    <mergeCell ref="D59:F59"/>
    <mergeCell ref="D46:F46"/>
    <mergeCell ref="D47:E47"/>
    <mergeCell ref="D48:F48"/>
    <mergeCell ref="D49:F49"/>
    <mergeCell ref="D50:F50"/>
    <mergeCell ref="A45:B45"/>
    <mergeCell ref="A24:B24"/>
    <mergeCell ref="A25:B25"/>
    <mergeCell ref="A26:B26"/>
    <mergeCell ref="A28:C28"/>
    <mergeCell ref="A29:C29"/>
    <mergeCell ref="A30:C30"/>
    <mergeCell ref="A40:B40"/>
    <mergeCell ref="A42:C42"/>
    <mergeCell ref="A43:C43"/>
    <mergeCell ref="A44:C44"/>
    <mergeCell ref="A23:B23"/>
    <mergeCell ref="A1:G1"/>
    <mergeCell ref="H2:L13"/>
    <mergeCell ref="A15:B15"/>
    <mergeCell ref="A16:B16"/>
    <mergeCell ref="A17:B17"/>
    <mergeCell ref="A19:B19"/>
    <mergeCell ref="A21:B21"/>
    <mergeCell ref="A22:B22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</sheetPr>
  <dimension ref="A1:M101"/>
  <sheetViews>
    <sheetView view="pageBreakPreview" topLeftCell="D1" zoomScale="70" zoomScaleNormal="85" zoomScaleSheetLayoutView="70" workbookViewId="0">
      <selection activeCell="G4" sqref="G4:H92"/>
    </sheetView>
  </sheetViews>
  <sheetFormatPr baseColWidth="10" defaultColWidth="11.44140625" defaultRowHeight="13.8"/>
  <cols>
    <col min="1" max="1" width="10.33203125" style="328" customWidth="1"/>
    <col min="2" max="2" width="18.6640625" style="328" customWidth="1"/>
    <col min="3" max="3" width="86.88671875" style="581" customWidth="1"/>
    <col min="4" max="4" width="67.88671875" style="329" customWidth="1"/>
    <col min="5" max="5" width="9.109375" style="330" customWidth="1"/>
    <col min="6" max="6" width="14.44140625" style="361" customWidth="1"/>
    <col min="7" max="7" width="16.109375" style="331" customWidth="1"/>
    <col min="8" max="8" width="19.33203125" style="331" customWidth="1"/>
    <col min="9" max="9" width="23.88671875" style="329" customWidth="1"/>
    <col min="10" max="10" width="15.33203125" style="567" customWidth="1"/>
    <col min="11" max="11" width="33.6640625" style="329" customWidth="1"/>
    <col min="12" max="12" width="23.44140625" style="329" customWidth="1"/>
    <col min="13" max="16384" width="11.44140625" style="329"/>
  </cols>
  <sheetData>
    <row r="1" spans="1:11" ht="14.4" thickBot="1"/>
    <row r="2" spans="1:11" ht="23.4" thickBot="1">
      <c r="A2" s="332"/>
      <c r="B2" s="333"/>
      <c r="C2" s="582"/>
      <c r="D2" s="334"/>
      <c r="E2" s="335"/>
      <c r="F2" s="362"/>
      <c r="G2" s="336" t="s">
        <v>326</v>
      </c>
      <c r="H2" s="337"/>
      <c r="I2" s="334"/>
      <c r="J2" s="568"/>
      <c r="K2" s="338"/>
    </row>
    <row r="3" spans="1:11" ht="14.4" thickBot="1">
      <c r="A3" s="339" t="s">
        <v>327</v>
      </c>
      <c r="B3" s="340" t="s">
        <v>328</v>
      </c>
      <c r="C3" s="583" t="s">
        <v>329</v>
      </c>
      <c r="D3" s="341" t="s">
        <v>4</v>
      </c>
      <c r="E3" s="342" t="s">
        <v>330</v>
      </c>
      <c r="F3" s="363" t="s">
        <v>331</v>
      </c>
      <c r="G3" s="343" t="s">
        <v>332</v>
      </c>
      <c r="H3" s="344" t="s">
        <v>333</v>
      </c>
      <c r="I3" s="342" t="s">
        <v>334</v>
      </c>
      <c r="J3" s="569" t="s">
        <v>335</v>
      </c>
      <c r="K3" s="345" t="s">
        <v>336</v>
      </c>
    </row>
    <row r="4" spans="1:11" ht="27.6">
      <c r="A4" s="349">
        <v>1</v>
      </c>
      <c r="B4" s="346">
        <v>542520410</v>
      </c>
      <c r="C4" s="584" t="s">
        <v>401</v>
      </c>
      <c r="D4" s="366" t="s">
        <v>353</v>
      </c>
      <c r="E4" s="168" t="str">
        <f>'Presupuesto '!C4</f>
        <v>glb</v>
      </c>
      <c r="F4" s="414">
        <f>'Presupuesto '!D4</f>
        <v>1</v>
      </c>
      <c r="G4" s="169">
        <f>'Presupuesto '!E4</f>
        <v>745.14</v>
      </c>
      <c r="H4" s="551">
        <f>F4*G4</f>
        <v>745.14</v>
      </c>
      <c r="I4" s="348">
        <f t="shared" ref="I4:I35" si="0">H4*100/$H$93</f>
        <v>8.3031767356474218E-2</v>
      </c>
      <c r="J4" s="570">
        <f>'1'!L46</f>
        <v>77.338140184416673</v>
      </c>
      <c r="K4" s="347">
        <f t="shared" ref="K4:K67" si="1">I4*J4/100</f>
        <v>6.4215224635748747E-2</v>
      </c>
    </row>
    <row r="5" spans="1:11">
      <c r="A5" s="349">
        <v>2</v>
      </c>
      <c r="B5" s="346">
        <v>4612100122</v>
      </c>
      <c r="C5" s="584" t="s">
        <v>347</v>
      </c>
      <c r="D5" s="366" t="s">
        <v>271</v>
      </c>
      <c r="E5" s="168" t="str">
        <f>'Presupuesto '!C5</f>
        <v>glb</v>
      </c>
      <c r="F5" s="414">
        <f>'Presupuesto '!D5</f>
        <v>1</v>
      </c>
      <c r="G5" s="169">
        <f>'Presupuesto '!E5</f>
        <v>16739.25</v>
      </c>
      <c r="H5" s="551">
        <f t="shared" ref="H5:H68" si="2">F5*G5</f>
        <v>16739.25</v>
      </c>
      <c r="I5" s="348">
        <f t="shared" si="0"/>
        <v>1.865272984569156</v>
      </c>
      <c r="J5" s="570">
        <f>'2'!L46</f>
        <v>39.72449418222299</v>
      </c>
      <c r="K5" s="347">
        <f t="shared" si="1"/>
        <v>0.74097025823775153</v>
      </c>
    </row>
    <row r="6" spans="1:11">
      <c r="A6" s="349">
        <v>3</v>
      </c>
      <c r="B6" s="360">
        <v>375100021</v>
      </c>
      <c r="C6" s="585" t="s">
        <v>338</v>
      </c>
      <c r="D6" s="366" t="s">
        <v>92</v>
      </c>
      <c r="E6" s="168" t="str">
        <f>'Presupuesto '!C6</f>
        <v>glb</v>
      </c>
      <c r="F6" s="414">
        <f>'Presupuesto '!D6</f>
        <v>1</v>
      </c>
      <c r="G6" s="169">
        <f>'Presupuesto '!E6</f>
        <v>930.8</v>
      </c>
      <c r="H6" s="551">
        <f t="shared" si="2"/>
        <v>930.8</v>
      </c>
      <c r="I6" s="348">
        <f t="shared" si="0"/>
        <v>0.10372006476018761</v>
      </c>
      <c r="J6" s="570">
        <f>'3'!L46</f>
        <v>66.414271555996038</v>
      </c>
      <c r="K6" s="347">
        <f t="shared" si="1"/>
        <v>6.8884925467885952E-2</v>
      </c>
    </row>
    <row r="7" spans="1:11" ht="41.4">
      <c r="A7" s="349">
        <v>4</v>
      </c>
      <c r="B7" s="350">
        <v>4612200117</v>
      </c>
      <c r="C7" s="586" t="s">
        <v>339</v>
      </c>
      <c r="D7" s="366" t="s">
        <v>155</v>
      </c>
      <c r="E7" s="168" t="str">
        <f>'Presupuesto '!C7</f>
        <v>m</v>
      </c>
      <c r="F7" s="414">
        <f>'Presupuesto '!D7</f>
        <v>35</v>
      </c>
      <c r="G7" s="169">
        <f>'Presupuesto '!E7</f>
        <v>587.47</v>
      </c>
      <c r="H7" s="551">
        <f t="shared" si="2"/>
        <v>20561.45</v>
      </c>
      <c r="I7" s="348">
        <f t="shared" si="0"/>
        <v>2.2911849221780827</v>
      </c>
      <c r="J7" s="570">
        <f>'4'!L46</f>
        <v>48.732137809742156</v>
      </c>
      <c r="K7" s="347">
        <f t="shared" si="1"/>
        <v>1.116543393751857</v>
      </c>
    </row>
    <row r="8" spans="1:11">
      <c r="A8" s="349">
        <v>5</v>
      </c>
      <c r="B8" s="350">
        <v>4391300172</v>
      </c>
      <c r="C8" s="586" t="s">
        <v>342</v>
      </c>
      <c r="D8" s="366" t="s">
        <v>71</v>
      </c>
      <c r="E8" s="168" t="str">
        <f>'Presupuesto '!C8</f>
        <v>u</v>
      </c>
      <c r="F8" s="414">
        <f>'Presupuesto '!D8</f>
        <v>1</v>
      </c>
      <c r="G8" s="169">
        <f>'Presupuesto '!E8</f>
        <v>14529.56</v>
      </c>
      <c r="H8" s="551">
        <f t="shared" si="2"/>
        <v>14529.56</v>
      </c>
      <c r="I8" s="348">
        <f t="shared" si="0"/>
        <v>1.6190448046164927</v>
      </c>
      <c r="J8" s="570">
        <f>'5'!L46</f>
        <v>46.895912432857997</v>
      </c>
      <c r="K8" s="347">
        <f t="shared" si="1"/>
        <v>0.75926583382168733</v>
      </c>
    </row>
    <row r="9" spans="1:11" ht="26.4">
      <c r="A9" s="349">
        <v>6</v>
      </c>
      <c r="B9" s="580">
        <v>429430000</v>
      </c>
      <c r="C9" s="574" t="s">
        <v>351</v>
      </c>
      <c r="D9" s="366" t="s">
        <v>270</v>
      </c>
      <c r="E9" s="168" t="str">
        <f>'Presupuesto '!C9</f>
        <v>ml</v>
      </c>
      <c r="F9" s="414">
        <f>'Presupuesto '!D9</f>
        <v>25</v>
      </c>
      <c r="G9" s="169">
        <f>'Presupuesto '!E9</f>
        <v>55.7</v>
      </c>
      <c r="H9" s="551">
        <f t="shared" si="2"/>
        <v>1392.5</v>
      </c>
      <c r="I9" s="348">
        <f t="shared" si="0"/>
        <v>0.15516780208268291</v>
      </c>
      <c r="J9" s="570">
        <f>'6'!L46</f>
        <v>57.987479712497098</v>
      </c>
      <c r="K9" s="347">
        <f t="shared" si="1"/>
        <v>8.9977897753023409E-2</v>
      </c>
    </row>
    <row r="10" spans="1:11">
      <c r="A10" s="349">
        <v>7</v>
      </c>
      <c r="B10" s="352" t="s">
        <v>345</v>
      </c>
      <c r="C10" s="587" t="s">
        <v>346</v>
      </c>
      <c r="D10" s="369" t="s">
        <v>145</v>
      </c>
      <c r="E10" s="168" t="str">
        <f>'Presupuesto '!C10</f>
        <v>u</v>
      </c>
      <c r="F10" s="414">
        <f>'Presupuesto '!D10</f>
        <v>5</v>
      </c>
      <c r="G10" s="169">
        <f>'Presupuesto '!E10</f>
        <v>15625.38</v>
      </c>
      <c r="H10" s="551">
        <f t="shared" si="2"/>
        <v>78126.899999999994</v>
      </c>
      <c r="I10" s="348">
        <f t="shared" si="0"/>
        <v>8.7057661447278694</v>
      </c>
      <c r="J10" s="570">
        <f>'7'!L47</f>
        <v>5.5642670243616745</v>
      </c>
      <c r="K10" s="347">
        <f t="shared" si="1"/>
        <v>0.48441207480913545</v>
      </c>
    </row>
    <row r="11" spans="1:11">
      <c r="A11" s="349">
        <v>8</v>
      </c>
      <c r="B11" s="352" t="s">
        <v>345</v>
      </c>
      <c r="C11" s="587" t="s">
        <v>346</v>
      </c>
      <c r="D11" s="369" t="s">
        <v>308</v>
      </c>
      <c r="E11" s="168" t="str">
        <f>'Presupuesto '!C11</f>
        <v>u</v>
      </c>
      <c r="F11" s="414">
        <f>'Presupuesto '!D11</f>
        <v>1</v>
      </c>
      <c r="G11" s="169">
        <f>'Presupuesto '!E11</f>
        <v>11550.38</v>
      </c>
      <c r="H11" s="551">
        <f t="shared" si="2"/>
        <v>11550.38</v>
      </c>
      <c r="I11" s="348">
        <f t="shared" si="0"/>
        <v>1.2870715101039705</v>
      </c>
      <c r="J11" s="570">
        <f>'8'!L46</f>
        <v>4.1818636821059467</v>
      </c>
      <c r="K11" s="347">
        <f t="shared" si="1"/>
        <v>5.3823576043770513E-2</v>
      </c>
    </row>
    <row r="12" spans="1:11">
      <c r="A12" s="349">
        <v>9</v>
      </c>
      <c r="B12" s="350">
        <v>4391300172</v>
      </c>
      <c r="C12" s="586" t="s">
        <v>342</v>
      </c>
      <c r="D12" s="369" t="s">
        <v>146</v>
      </c>
      <c r="E12" s="168" t="str">
        <f>'Presupuesto '!C12</f>
        <v>u</v>
      </c>
      <c r="F12" s="414">
        <f>'Presupuesto '!D12</f>
        <v>5</v>
      </c>
      <c r="G12" s="169">
        <f>'Presupuesto '!E12</f>
        <v>3350.6</v>
      </c>
      <c r="H12" s="551">
        <f t="shared" si="2"/>
        <v>16753</v>
      </c>
      <c r="I12" s="348">
        <f t="shared" si="0"/>
        <v>1.8668051621480695</v>
      </c>
      <c r="J12" s="570">
        <f>'9'!L47</f>
        <v>44.843766404729408</v>
      </c>
      <c r="K12" s="347">
        <f t="shared" si="1"/>
        <v>0.83714574614511039</v>
      </c>
    </row>
    <row r="13" spans="1:11">
      <c r="A13" s="349">
        <v>10</v>
      </c>
      <c r="B13" s="350">
        <v>4391300173</v>
      </c>
      <c r="C13" s="586" t="s">
        <v>342</v>
      </c>
      <c r="D13" s="369" t="s">
        <v>307</v>
      </c>
      <c r="E13" s="168" t="str">
        <f>'Presupuesto '!C13</f>
        <v>u</v>
      </c>
      <c r="F13" s="414">
        <f>'Presupuesto '!D13</f>
        <v>1</v>
      </c>
      <c r="G13" s="169">
        <f>'Presupuesto '!E13</f>
        <v>2252.4299999999998</v>
      </c>
      <c r="H13" s="551">
        <f t="shared" si="2"/>
        <v>2252.4299999999998</v>
      </c>
      <c r="I13" s="348">
        <f t="shared" si="0"/>
        <v>0.25099074502340929</v>
      </c>
      <c r="J13" s="570">
        <f>'10'!L46</f>
        <v>46.175991647217245</v>
      </c>
      <c r="K13" s="347">
        <f t="shared" si="1"/>
        <v>0.11589746545729782</v>
      </c>
    </row>
    <row r="14" spans="1:11" ht="27.6">
      <c r="A14" s="349">
        <v>11</v>
      </c>
      <c r="B14" s="352" t="s">
        <v>345</v>
      </c>
      <c r="C14" s="587" t="s">
        <v>346</v>
      </c>
      <c r="D14" s="370" t="s">
        <v>177</v>
      </c>
      <c r="E14" s="168" t="str">
        <f>'Presupuesto '!C14</f>
        <v>u</v>
      </c>
      <c r="F14" s="414">
        <f>'Presupuesto '!D14</f>
        <v>1</v>
      </c>
      <c r="G14" s="169">
        <f>'Presupuesto '!E14</f>
        <v>101189.34</v>
      </c>
      <c r="H14" s="551">
        <f t="shared" si="2"/>
        <v>101189.34</v>
      </c>
      <c r="I14" s="348">
        <f t="shared" si="0"/>
        <v>11.275639125312251</v>
      </c>
      <c r="J14" s="570">
        <f>'11'!L46</f>
        <v>13.047259656693209</v>
      </c>
      <c r="K14" s="347">
        <f t="shared" si="1"/>
        <v>1.4711619146311805</v>
      </c>
    </row>
    <row r="15" spans="1:11">
      <c r="A15" s="349">
        <v>12</v>
      </c>
      <c r="B15" s="350">
        <v>4391300172</v>
      </c>
      <c r="C15" s="586" t="s">
        <v>342</v>
      </c>
      <c r="D15" s="370" t="s">
        <v>182</v>
      </c>
      <c r="E15" s="168" t="str">
        <f>'Presupuesto '!C15</f>
        <v>u</v>
      </c>
      <c r="F15" s="414">
        <f>'Presupuesto '!D15</f>
        <v>1</v>
      </c>
      <c r="G15" s="169">
        <f>'Presupuesto '!E15</f>
        <v>18262.990000000002</v>
      </c>
      <c r="H15" s="551">
        <f t="shared" si="2"/>
        <v>18262.990000000002</v>
      </c>
      <c r="I15" s="348">
        <f t="shared" si="0"/>
        <v>2.035065003775955</v>
      </c>
      <c r="J15" s="570">
        <f>'12'!L46</f>
        <v>47.909813873421001</v>
      </c>
      <c r="K15" s="347">
        <f t="shared" si="1"/>
        <v>0.97499585551218815</v>
      </c>
    </row>
    <row r="16" spans="1:11" ht="27.6">
      <c r="A16" s="349">
        <v>13</v>
      </c>
      <c r="B16" s="351">
        <v>429120103</v>
      </c>
      <c r="C16" s="588" t="s">
        <v>348</v>
      </c>
      <c r="D16" s="370" t="s">
        <v>225</v>
      </c>
      <c r="E16" s="168" t="str">
        <f>'Presupuesto '!C16</f>
        <v>m</v>
      </c>
      <c r="F16" s="414">
        <f>'Presupuesto '!D16</f>
        <v>40</v>
      </c>
      <c r="G16" s="169">
        <f>'Presupuesto '!E16</f>
        <v>35.69</v>
      </c>
      <c r="H16" s="551">
        <f t="shared" si="2"/>
        <v>1427.6</v>
      </c>
      <c r="I16" s="348">
        <f t="shared" si="0"/>
        <v>0.15907903357503636</v>
      </c>
      <c r="J16" s="570">
        <f>'13'!L46</f>
        <v>54.035822284252149</v>
      </c>
      <c r="K16" s="347">
        <f t="shared" si="1"/>
        <v>8.5959663874112455E-2</v>
      </c>
    </row>
    <row r="17" spans="1:11" ht="27.6">
      <c r="A17" s="349">
        <v>14</v>
      </c>
      <c r="B17" s="351">
        <v>429120104</v>
      </c>
      <c r="C17" s="588" t="s">
        <v>348</v>
      </c>
      <c r="D17" s="370" t="s">
        <v>179</v>
      </c>
      <c r="E17" s="168" t="str">
        <f>'Presupuesto '!C17</f>
        <v>m</v>
      </c>
      <c r="F17" s="414">
        <f>'Presupuesto '!D17</f>
        <v>220</v>
      </c>
      <c r="G17" s="169">
        <f>'Presupuesto '!E17</f>
        <v>32.33</v>
      </c>
      <c r="H17" s="551">
        <f t="shared" si="2"/>
        <v>7112.5999999999995</v>
      </c>
      <c r="I17" s="348">
        <f t="shared" si="0"/>
        <v>0.79256481802031631</v>
      </c>
      <c r="J17" s="570">
        <f>'14'!L46</f>
        <v>55.49342386807794</v>
      </c>
      <c r="K17" s="347">
        <f t="shared" si="1"/>
        <v>0.4398213538932747</v>
      </c>
    </row>
    <row r="18" spans="1:11" ht="27.6">
      <c r="A18" s="349">
        <v>15</v>
      </c>
      <c r="B18" s="351">
        <v>429120105</v>
      </c>
      <c r="C18" s="588" t="s">
        <v>348</v>
      </c>
      <c r="D18" s="370" t="s">
        <v>180</v>
      </c>
      <c r="E18" s="168" t="str">
        <f>'Presupuesto '!C18</f>
        <v>m</v>
      </c>
      <c r="F18" s="414">
        <f>'Presupuesto '!D18</f>
        <v>210</v>
      </c>
      <c r="G18" s="169">
        <f>'Presupuesto '!E18</f>
        <v>27.95</v>
      </c>
      <c r="H18" s="551">
        <f t="shared" si="2"/>
        <v>5869.5</v>
      </c>
      <c r="I18" s="348">
        <f t="shared" si="0"/>
        <v>0.65404482177688139</v>
      </c>
      <c r="J18" s="570">
        <f>'15'!L46</f>
        <v>54.340994515989898</v>
      </c>
      <c r="K18" s="347">
        <f t="shared" si="1"/>
        <v>0.35541446073389105</v>
      </c>
    </row>
    <row r="19" spans="1:11" ht="27.6">
      <c r="A19" s="349">
        <v>16</v>
      </c>
      <c r="B19" s="351">
        <v>429120106</v>
      </c>
      <c r="C19" s="588" t="s">
        <v>348</v>
      </c>
      <c r="D19" s="370" t="s">
        <v>181</v>
      </c>
      <c r="E19" s="168" t="str">
        <f>'Presupuesto '!C19</f>
        <v>m</v>
      </c>
      <c r="F19" s="414">
        <f>'Presupuesto '!D19</f>
        <v>40</v>
      </c>
      <c r="G19" s="169">
        <f>'Presupuesto '!E19</f>
        <v>25.02</v>
      </c>
      <c r="H19" s="551">
        <f t="shared" si="2"/>
        <v>1000.8</v>
      </c>
      <c r="I19" s="348">
        <f t="shared" si="0"/>
        <v>0.11152024152556485</v>
      </c>
      <c r="J19" s="570">
        <f>'16'!L46</f>
        <v>56.018996489779056</v>
      </c>
      <c r="K19" s="347">
        <f t="shared" si="1"/>
        <v>6.2472520185599303E-2</v>
      </c>
    </row>
    <row r="20" spans="1:11">
      <c r="A20" s="349">
        <v>17</v>
      </c>
      <c r="B20" s="358">
        <v>375700015</v>
      </c>
      <c r="C20" s="589" t="s">
        <v>340</v>
      </c>
      <c r="D20" s="369" t="s">
        <v>186</v>
      </c>
      <c r="E20" s="168" t="str">
        <f>'Presupuesto '!C20</f>
        <v>m</v>
      </c>
      <c r="F20" s="414">
        <f>'Presupuesto '!D20</f>
        <v>1995</v>
      </c>
      <c r="G20" s="169">
        <f>'Presupuesto '!E20</f>
        <v>3.02</v>
      </c>
      <c r="H20" s="551">
        <f t="shared" si="2"/>
        <v>6024.9</v>
      </c>
      <c r="I20" s="348">
        <f t="shared" si="0"/>
        <v>0.6713612141960188</v>
      </c>
      <c r="J20" s="570">
        <f>'17'!L46</f>
        <v>60.858567867499524</v>
      </c>
      <c r="K20" s="347">
        <f t="shared" si="1"/>
        <v>0.40858082017755293</v>
      </c>
    </row>
    <row r="21" spans="1:11">
      <c r="A21" s="349">
        <v>18</v>
      </c>
      <c r="B21" s="358">
        <v>375700015</v>
      </c>
      <c r="C21" s="589" t="s">
        <v>340</v>
      </c>
      <c r="D21" s="369" t="s">
        <v>187</v>
      </c>
      <c r="E21" s="168" t="str">
        <f>'Presupuesto '!C21</f>
        <v>m</v>
      </c>
      <c r="F21" s="414">
        <f>'Presupuesto '!D21</f>
        <v>1500</v>
      </c>
      <c r="G21" s="169">
        <f>'Presupuesto '!E21</f>
        <v>3.95</v>
      </c>
      <c r="H21" s="551">
        <f t="shared" si="2"/>
        <v>5925</v>
      </c>
      <c r="I21" s="348">
        <f t="shared" si="0"/>
        <v>0.660229247640859</v>
      </c>
      <c r="J21" s="570">
        <f>'18'!L46</f>
        <v>56.673175562676938</v>
      </c>
      <c r="K21" s="347">
        <f t="shared" si="1"/>
        <v>0.37417288063164511</v>
      </c>
    </row>
    <row r="22" spans="1:11">
      <c r="A22" s="349">
        <v>19</v>
      </c>
      <c r="B22" s="358">
        <v>375700015</v>
      </c>
      <c r="C22" s="589" t="s">
        <v>340</v>
      </c>
      <c r="D22" s="369" t="s">
        <v>277</v>
      </c>
      <c r="E22" s="168" t="str">
        <f>'Presupuesto '!C22</f>
        <v>m</v>
      </c>
      <c r="F22" s="414">
        <f>'Presupuesto '!D22</f>
        <v>60</v>
      </c>
      <c r="G22" s="169">
        <f>'Presupuesto '!E22</f>
        <v>16.079999999999998</v>
      </c>
      <c r="H22" s="551">
        <f t="shared" si="2"/>
        <v>964.8</v>
      </c>
      <c r="I22" s="348">
        <f t="shared" si="0"/>
        <v>0.10750872204622798</v>
      </c>
      <c r="J22" s="570">
        <f>'19'!L46</f>
        <v>64.930068859984701</v>
      </c>
      <c r="K22" s="347">
        <f t="shared" si="1"/>
        <v>6.9805487255105381E-2</v>
      </c>
    </row>
    <row r="23" spans="1:11" ht="41.4">
      <c r="A23" s="349">
        <v>20</v>
      </c>
      <c r="B23" s="350">
        <v>4391300172</v>
      </c>
      <c r="C23" s="586" t="s">
        <v>342</v>
      </c>
      <c r="D23" s="366" t="s">
        <v>243</v>
      </c>
      <c r="E23" s="168" t="str">
        <f>'Presupuesto '!C23</f>
        <v>u</v>
      </c>
      <c r="F23" s="414">
        <f>'Presupuesto '!D23</f>
        <v>1</v>
      </c>
      <c r="G23" s="169">
        <f>'Presupuesto '!E23</f>
        <v>13938.38</v>
      </c>
      <c r="H23" s="551">
        <f t="shared" si="2"/>
        <v>13938.38</v>
      </c>
      <c r="I23" s="348">
        <f t="shared" si="0"/>
        <v>1.5531689688999826</v>
      </c>
      <c r="J23" s="570">
        <f>'20'!L47</f>
        <v>29.005596530892113</v>
      </c>
      <c r="K23" s="347">
        <f t="shared" si="1"/>
        <v>0.45050592456214616</v>
      </c>
    </row>
    <row r="24" spans="1:11" ht="27.6">
      <c r="A24" s="349">
        <v>21</v>
      </c>
      <c r="B24" s="350">
        <v>4391300172</v>
      </c>
      <c r="C24" s="586" t="s">
        <v>342</v>
      </c>
      <c r="D24" s="366" t="s">
        <v>249</v>
      </c>
      <c r="E24" s="168" t="str">
        <f>'Presupuesto '!C24</f>
        <v>u</v>
      </c>
      <c r="F24" s="414">
        <f>'Presupuesto '!D24</f>
        <v>1</v>
      </c>
      <c r="G24" s="169">
        <f>'Presupuesto '!E24</f>
        <v>8777.2800000000007</v>
      </c>
      <c r="H24" s="551">
        <f t="shared" si="2"/>
        <v>8777.2800000000007</v>
      </c>
      <c r="I24" s="348">
        <f t="shared" si="0"/>
        <v>0.97806193598871893</v>
      </c>
      <c r="J24" s="570">
        <f>'21'!L46</f>
        <v>34.569506726457398</v>
      </c>
      <c r="K24" s="347">
        <f t="shared" si="1"/>
        <v>0.33811118675053964</v>
      </c>
    </row>
    <row r="25" spans="1:11" ht="27.6">
      <c r="A25" s="349">
        <v>22</v>
      </c>
      <c r="B25" s="350">
        <v>4391300172</v>
      </c>
      <c r="C25" s="586" t="s">
        <v>342</v>
      </c>
      <c r="D25" s="366" t="s">
        <v>250</v>
      </c>
      <c r="E25" s="168" t="str">
        <f>'Presupuesto '!C25</f>
        <v>u</v>
      </c>
      <c r="F25" s="414">
        <f>'Presupuesto '!D25</f>
        <v>1</v>
      </c>
      <c r="G25" s="169">
        <f>'Presupuesto '!E25</f>
        <v>6123.22</v>
      </c>
      <c r="H25" s="551">
        <f t="shared" si="2"/>
        <v>6123.22</v>
      </c>
      <c r="I25" s="348">
        <f t="shared" si="0"/>
        <v>0.68231711961847441</v>
      </c>
      <c r="J25" s="570">
        <f>'22'!L46</f>
        <v>41.445975778539761</v>
      </c>
      <c r="K25" s="347">
        <f t="shared" si="1"/>
        <v>0.28279298812990311</v>
      </c>
    </row>
    <row r="26" spans="1:11" ht="27.6">
      <c r="A26" s="349">
        <v>23</v>
      </c>
      <c r="B26" s="350">
        <v>4391300172</v>
      </c>
      <c r="C26" s="586" t="s">
        <v>342</v>
      </c>
      <c r="D26" s="366" t="s">
        <v>251</v>
      </c>
      <c r="E26" s="168" t="str">
        <f>'Presupuesto '!C26</f>
        <v>u</v>
      </c>
      <c r="F26" s="414">
        <f>'Presupuesto '!D26</f>
        <v>1</v>
      </c>
      <c r="G26" s="169">
        <f>'Presupuesto '!E26</f>
        <v>5262.67</v>
      </c>
      <c r="H26" s="551">
        <f t="shared" si="2"/>
        <v>5262.67</v>
      </c>
      <c r="I26" s="348">
        <f t="shared" si="0"/>
        <v>0.58642508939782612</v>
      </c>
      <c r="J26" s="570">
        <f>'23'!L46</f>
        <v>40.174393656236767</v>
      </c>
      <c r="K26" s="347">
        <f t="shared" si="1"/>
        <v>0.23559272391362104</v>
      </c>
    </row>
    <row r="27" spans="1:11" ht="27.6">
      <c r="A27" s="349">
        <v>24</v>
      </c>
      <c r="B27" s="350">
        <v>4391300172</v>
      </c>
      <c r="C27" s="586" t="s">
        <v>342</v>
      </c>
      <c r="D27" s="366" t="s">
        <v>252</v>
      </c>
      <c r="E27" s="168" t="str">
        <f>'Presupuesto '!C27</f>
        <v>u</v>
      </c>
      <c r="F27" s="414">
        <f>'Presupuesto '!D27</f>
        <v>1</v>
      </c>
      <c r="G27" s="169">
        <f>'Presupuesto '!E27</f>
        <v>3691.23</v>
      </c>
      <c r="H27" s="551">
        <f t="shared" si="2"/>
        <v>3691.23</v>
      </c>
      <c r="I27" s="348">
        <f t="shared" si="0"/>
        <v>0.41131780688090602</v>
      </c>
      <c r="J27" s="570">
        <f>'24'!L46</f>
        <v>41.576674441852717</v>
      </c>
      <c r="K27" s="347">
        <f t="shared" si="1"/>
        <v>0.17101226548824275</v>
      </c>
    </row>
    <row r="28" spans="1:11">
      <c r="A28" s="349">
        <v>25</v>
      </c>
      <c r="B28" s="350">
        <v>4391300172</v>
      </c>
      <c r="C28" s="586" t="s">
        <v>342</v>
      </c>
      <c r="D28" s="366" t="s">
        <v>289</v>
      </c>
      <c r="E28" s="168" t="str">
        <f>'Presupuesto '!C28</f>
        <v>u</v>
      </c>
      <c r="F28" s="414">
        <f>'Presupuesto '!D28</f>
        <v>1</v>
      </c>
      <c r="G28" s="169">
        <f>'Presupuesto '!E28</f>
        <v>3472.72</v>
      </c>
      <c r="H28" s="551">
        <f t="shared" si="2"/>
        <v>3472.72</v>
      </c>
      <c r="I28" s="348">
        <f t="shared" si="0"/>
        <v>0.38696899795229772</v>
      </c>
      <c r="J28" s="570">
        <f>'25'!L46</f>
        <v>52.651991428622033</v>
      </c>
      <c r="K28" s="347">
        <f t="shared" si="1"/>
        <v>0.20374688363326837</v>
      </c>
    </row>
    <row r="29" spans="1:11">
      <c r="A29" s="349">
        <v>26</v>
      </c>
      <c r="B29" s="350">
        <v>4391300172</v>
      </c>
      <c r="C29" s="586" t="s">
        <v>342</v>
      </c>
      <c r="D29" s="366" t="s">
        <v>290</v>
      </c>
      <c r="E29" s="168" t="str">
        <f>'Presupuesto '!C29</f>
        <v>u</v>
      </c>
      <c r="F29" s="414">
        <f>'Presupuesto '!D29</f>
        <v>1</v>
      </c>
      <c r="G29" s="169">
        <f>'Presupuesto '!E29</f>
        <v>1030.4100000000001</v>
      </c>
      <c r="H29" s="551">
        <f t="shared" si="2"/>
        <v>1030.4100000000001</v>
      </c>
      <c r="I29" s="348">
        <f t="shared" si="0"/>
        <v>0.11481971629731944</v>
      </c>
      <c r="J29" s="570">
        <f>'26'!L46</f>
        <v>52.791992694587194</v>
      </c>
      <c r="K29" s="347">
        <f t="shared" si="1"/>
        <v>6.0615616239626621E-2</v>
      </c>
    </row>
    <row r="30" spans="1:11">
      <c r="A30" s="349">
        <v>27</v>
      </c>
      <c r="B30" s="350">
        <v>462120911</v>
      </c>
      <c r="C30" s="586" t="s">
        <v>341</v>
      </c>
      <c r="D30" s="371" t="s">
        <v>245</v>
      </c>
      <c r="E30" s="168" t="str">
        <f>'Presupuesto '!C30</f>
        <v>u</v>
      </c>
      <c r="F30" s="414">
        <f>'Presupuesto '!D30</f>
        <v>1</v>
      </c>
      <c r="G30" s="169">
        <f>'Presupuesto '!E30</f>
        <v>6083.99</v>
      </c>
      <c r="H30" s="551">
        <f t="shared" si="2"/>
        <v>6083.99</v>
      </c>
      <c r="I30" s="348">
        <f t="shared" si="0"/>
        <v>0.67794567769696368</v>
      </c>
      <c r="J30" s="570">
        <f>'27'!L46</f>
        <v>53.015636830097435</v>
      </c>
      <c r="K30" s="347">
        <f t="shared" si="1"/>
        <v>0.35941721839316515</v>
      </c>
    </row>
    <row r="31" spans="1:11">
      <c r="A31" s="349">
        <v>28</v>
      </c>
      <c r="B31" s="350">
        <v>462120911</v>
      </c>
      <c r="C31" s="586" t="s">
        <v>341</v>
      </c>
      <c r="D31" s="371" t="s">
        <v>246</v>
      </c>
      <c r="E31" s="168" t="str">
        <f>'Presupuesto '!C31</f>
        <v>u</v>
      </c>
      <c r="F31" s="414">
        <f>'Presupuesto '!D31</f>
        <v>1</v>
      </c>
      <c r="G31" s="169">
        <f>'Presupuesto '!E31</f>
        <v>28550.1</v>
      </c>
      <c r="H31" s="551">
        <f t="shared" si="2"/>
        <v>28550.1</v>
      </c>
      <c r="I31" s="348">
        <f t="shared" si="0"/>
        <v>3.1813689524170954</v>
      </c>
      <c r="J31" s="570">
        <f>'28'!L46</f>
        <v>46.444540757022608</v>
      </c>
      <c r="K31" s="347">
        <f t="shared" si="1"/>
        <v>1.4775721997366211</v>
      </c>
    </row>
    <row r="32" spans="1:11">
      <c r="A32" s="349">
        <v>29</v>
      </c>
      <c r="B32" s="346">
        <v>462120617</v>
      </c>
      <c r="C32" s="584" t="s">
        <v>337</v>
      </c>
      <c r="D32" s="371" t="s">
        <v>247</v>
      </c>
      <c r="E32" s="168" t="str">
        <f>'Presupuesto '!C32</f>
        <v>u</v>
      </c>
      <c r="F32" s="414">
        <f>'Presupuesto '!D32</f>
        <v>12</v>
      </c>
      <c r="G32" s="169">
        <f>'Presupuesto '!E32</f>
        <v>212.48</v>
      </c>
      <c r="H32" s="551">
        <f t="shared" si="2"/>
        <v>2549.7599999999998</v>
      </c>
      <c r="I32" s="348">
        <f t="shared" si="0"/>
        <v>0.28412255298983236</v>
      </c>
      <c r="J32" s="570">
        <f>'29'!L46</f>
        <v>37.909735829833544</v>
      </c>
      <c r="K32" s="347">
        <f t="shared" si="1"/>
        <v>0.10771010927142427</v>
      </c>
    </row>
    <row r="33" spans="1:13">
      <c r="A33" s="349">
        <v>30</v>
      </c>
      <c r="B33" s="346">
        <v>462120618</v>
      </c>
      <c r="C33" s="584" t="s">
        <v>337</v>
      </c>
      <c r="D33" s="371" t="s">
        <v>248</v>
      </c>
      <c r="E33" s="168" t="str">
        <f>'Presupuesto '!C33</f>
        <v>u</v>
      </c>
      <c r="F33" s="414">
        <f>'Presupuesto '!D33</f>
        <v>6</v>
      </c>
      <c r="G33" s="169">
        <f>'Presupuesto '!E33</f>
        <v>225.92</v>
      </c>
      <c r="H33" s="551">
        <f t="shared" si="2"/>
        <v>1355.52</v>
      </c>
      <c r="I33" s="348">
        <f t="shared" si="0"/>
        <v>0.15104708012863075</v>
      </c>
      <c r="J33" s="570">
        <f>'30'!L46</f>
        <v>35.653873480020792</v>
      </c>
      <c r="K33" s="347">
        <f t="shared" si="1"/>
        <v>5.3854134844327634E-2</v>
      </c>
    </row>
    <row r="34" spans="1:13">
      <c r="A34" s="349">
        <v>31</v>
      </c>
      <c r="B34" s="350">
        <v>4391300172</v>
      </c>
      <c r="C34" s="586" t="s">
        <v>339</v>
      </c>
      <c r="D34" s="371" t="s">
        <v>310</v>
      </c>
      <c r="E34" s="168" t="str">
        <f>'Presupuesto '!C34</f>
        <v>u</v>
      </c>
      <c r="F34" s="414">
        <f>'Presupuesto '!D34</f>
        <v>1</v>
      </c>
      <c r="G34" s="169">
        <f>'Presupuesto '!E34</f>
        <v>1730.57</v>
      </c>
      <c r="H34" s="551">
        <f t="shared" si="2"/>
        <v>1730.57</v>
      </c>
      <c r="I34" s="348">
        <f t="shared" si="0"/>
        <v>0.19283931292655551</v>
      </c>
      <c r="J34" s="570">
        <f>'31'!L46</f>
        <v>67.67047344494955</v>
      </c>
      <c r="K34" s="347">
        <f t="shared" si="1"/>
        <v>0.13049527604538791</v>
      </c>
    </row>
    <row r="35" spans="1:13">
      <c r="A35" s="349">
        <v>32</v>
      </c>
      <c r="B35" s="350">
        <v>4391300172</v>
      </c>
      <c r="C35" s="586" t="s">
        <v>339</v>
      </c>
      <c r="D35" s="371" t="s">
        <v>256</v>
      </c>
      <c r="E35" s="168" t="str">
        <f>'Presupuesto '!C35</f>
        <v>u</v>
      </c>
      <c r="F35" s="414">
        <f>'Presupuesto '!D35</f>
        <v>100</v>
      </c>
      <c r="G35" s="169">
        <f>'Presupuesto '!E35</f>
        <v>12.94</v>
      </c>
      <c r="H35" s="551">
        <f t="shared" si="2"/>
        <v>1294</v>
      </c>
      <c r="I35" s="348">
        <f t="shared" si="0"/>
        <v>0.14419183906283065</v>
      </c>
      <c r="J35" s="570">
        <f>'32'!L46</f>
        <v>53.333079800913673</v>
      </c>
      <c r="K35" s="347">
        <f t="shared" si="1"/>
        <v>7.6901948593784478E-2</v>
      </c>
    </row>
    <row r="36" spans="1:13">
      <c r="A36" s="349">
        <v>33</v>
      </c>
      <c r="B36" s="346">
        <v>462120618</v>
      </c>
      <c r="C36" s="584" t="s">
        <v>337</v>
      </c>
      <c r="D36" s="369" t="s">
        <v>257</v>
      </c>
      <c r="E36" s="168" t="str">
        <f>'Presupuesto '!C36</f>
        <v>u</v>
      </c>
      <c r="F36" s="414">
        <f>'Presupuesto '!D36</f>
        <v>1</v>
      </c>
      <c r="G36" s="169">
        <f>'Presupuesto '!E36</f>
        <v>2481.91</v>
      </c>
      <c r="H36" s="551">
        <f t="shared" si="2"/>
        <v>2481.91</v>
      </c>
      <c r="I36" s="348">
        <f t="shared" ref="I36:I67" si="3">H36*100/$H$93</f>
        <v>0.27656195308224885</v>
      </c>
      <c r="J36" s="570">
        <f>'33'!L46</f>
        <v>15.46941393012438</v>
      </c>
      <c r="K36" s="347">
        <f t="shared" si="1"/>
        <v>4.2782513295529456E-2</v>
      </c>
    </row>
    <row r="37" spans="1:13">
      <c r="A37" s="349">
        <v>34</v>
      </c>
      <c r="B37" s="346">
        <v>462120618</v>
      </c>
      <c r="C37" s="585" t="s">
        <v>337</v>
      </c>
      <c r="D37" s="369" t="s">
        <v>268</v>
      </c>
      <c r="E37" s="168" t="str">
        <f>'Presupuesto '!C37</f>
        <v>u</v>
      </c>
      <c r="F37" s="414">
        <f>'Presupuesto '!D37</f>
        <v>36</v>
      </c>
      <c r="G37" s="169">
        <f>'Presupuesto '!E37</f>
        <v>39.1</v>
      </c>
      <c r="H37" s="551">
        <f t="shared" si="2"/>
        <v>1407.6000000000001</v>
      </c>
      <c r="I37" s="348">
        <f t="shared" si="3"/>
        <v>0.15685041164207142</v>
      </c>
      <c r="J37" s="570">
        <f>'34'!L46</f>
        <v>58.055759767490933</v>
      </c>
      <c r="K37" s="347">
        <f t="shared" si="1"/>
        <v>9.106069817724162E-2</v>
      </c>
    </row>
    <row r="38" spans="1:13">
      <c r="A38" s="349">
        <v>35</v>
      </c>
      <c r="B38" s="346">
        <v>462120618</v>
      </c>
      <c r="C38" s="585" t="s">
        <v>337</v>
      </c>
      <c r="D38" s="369" t="s">
        <v>269</v>
      </c>
      <c r="E38" s="168" t="str">
        <f>'Presupuesto '!C38</f>
        <v>u</v>
      </c>
      <c r="F38" s="414">
        <f>'Presupuesto '!D38</f>
        <v>29</v>
      </c>
      <c r="G38" s="169">
        <f>'Presupuesto '!E38</f>
        <v>154.93</v>
      </c>
      <c r="H38" s="551">
        <f t="shared" si="2"/>
        <v>4492.97</v>
      </c>
      <c r="I38" s="348">
        <f t="shared" si="3"/>
        <v>0.50065657430767097</v>
      </c>
      <c r="J38" s="570">
        <f>'35'!L46</f>
        <v>17.213456385829115</v>
      </c>
      <c r="K38" s="347">
        <f t="shared" si="1"/>
        <v>8.6180301061237086E-2</v>
      </c>
    </row>
    <row r="39" spans="1:13">
      <c r="A39" s="349">
        <v>36</v>
      </c>
      <c r="B39" s="350">
        <v>4612200117</v>
      </c>
      <c r="C39" s="586" t="s">
        <v>339</v>
      </c>
      <c r="D39" s="372" t="s">
        <v>293</v>
      </c>
      <c r="E39" s="168" t="str">
        <f>'Presupuesto '!C39</f>
        <v>u</v>
      </c>
      <c r="F39" s="414">
        <f>'Presupuesto '!D39</f>
        <v>85</v>
      </c>
      <c r="G39" s="169">
        <f>'Presupuesto '!E39</f>
        <v>44.38</v>
      </c>
      <c r="H39" s="551">
        <f t="shared" si="2"/>
        <v>3772.3</v>
      </c>
      <c r="I39" s="348">
        <f t="shared" si="3"/>
        <v>0.42035152588617936</v>
      </c>
      <c r="J39" s="570">
        <f>'36'!L46</f>
        <v>54.094365978581401</v>
      </c>
      <c r="K39" s="347">
        <f t="shared" si="1"/>
        <v>0.22738649280942119</v>
      </c>
    </row>
    <row r="40" spans="1:13" ht="27.6">
      <c r="A40" s="349">
        <v>37</v>
      </c>
      <c r="B40" s="350">
        <v>4612200117</v>
      </c>
      <c r="C40" s="586" t="s">
        <v>339</v>
      </c>
      <c r="D40" s="366" t="s">
        <v>214</v>
      </c>
      <c r="E40" s="168" t="str">
        <f>'Presupuesto '!C40</f>
        <v>m</v>
      </c>
      <c r="F40" s="414">
        <f>'Presupuesto '!D40</f>
        <v>9</v>
      </c>
      <c r="G40" s="169">
        <f>'Presupuesto '!E40</f>
        <v>508.61</v>
      </c>
      <c r="H40" s="551">
        <f t="shared" si="2"/>
        <v>4577.49</v>
      </c>
      <c r="I40" s="348">
        <f t="shared" si="3"/>
        <v>0.51007473059638075</v>
      </c>
      <c r="J40" s="570">
        <f>'37'!L44</f>
        <v>48.992293913410705</v>
      </c>
      <c r="K40" s="347">
        <f t="shared" si="1"/>
        <v>0.24989731119181668</v>
      </c>
    </row>
    <row r="41" spans="1:13" ht="27.6">
      <c r="A41" s="349">
        <v>38</v>
      </c>
      <c r="B41" s="350">
        <v>4612200117</v>
      </c>
      <c r="C41" s="586" t="s">
        <v>339</v>
      </c>
      <c r="D41" s="366" t="s">
        <v>215</v>
      </c>
      <c r="E41" s="168" t="str">
        <f>'Presupuesto '!C41</f>
        <v>m</v>
      </c>
      <c r="F41" s="414">
        <f>'Presupuesto '!D41</f>
        <v>9</v>
      </c>
      <c r="G41" s="169">
        <f>'Presupuesto '!E41</f>
        <v>363.5</v>
      </c>
      <c r="H41" s="551">
        <f t="shared" si="2"/>
        <v>3271.5</v>
      </c>
      <c r="I41" s="348">
        <f t="shared" si="3"/>
        <v>0.36454683268473759</v>
      </c>
      <c r="J41" s="570">
        <f>'38'!L46</f>
        <v>51.496792161627361</v>
      </c>
      <c r="K41" s="347">
        <f t="shared" si="1"/>
        <v>0.18772992475945474</v>
      </c>
    </row>
    <row r="42" spans="1:13" ht="27.6">
      <c r="A42" s="349">
        <v>39</v>
      </c>
      <c r="B42" s="350">
        <v>4612200117</v>
      </c>
      <c r="C42" s="586" t="s">
        <v>339</v>
      </c>
      <c r="D42" s="366" t="s">
        <v>216</v>
      </c>
      <c r="E42" s="168" t="str">
        <f>'Presupuesto '!C42</f>
        <v>m</v>
      </c>
      <c r="F42" s="414">
        <f>'Presupuesto '!D42</f>
        <v>9</v>
      </c>
      <c r="G42" s="169">
        <f>'Presupuesto '!E42</f>
        <v>229.39</v>
      </c>
      <c r="H42" s="551">
        <f t="shared" si="2"/>
        <v>2064.5099999999998</v>
      </c>
      <c r="I42" s="348">
        <f t="shared" si="3"/>
        <v>0.23005061334127083</v>
      </c>
      <c r="J42" s="570">
        <f>'39'!L46</f>
        <v>52.652301249194942</v>
      </c>
      <c r="K42" s="347">
        <f t="shared" si="1"/>
        <v>0.12112694196206658</v>
      </c>
    </row>
    <row r="43" spans="1:13" ht="27.6">
      <c r="A43" s="349">
        <v>40</v>
      </c>
      <c r="B43" s="350">
        <v>4612200117</v>
      </c>
      <c r="C43" s="586" t="s">
        <v>339</v>
      </c>
      <c r="D43" s="366" t="s">
        <v>217</v>
      </c>
      <c r="E43" s="168" t="str">
        <f>'Presupuesto '!C43</f>
        <v>m</v>
      </c>
      <c r="F43" s="414">
        <f>'Presupuesto '!D43</f>
        <v>9</v>
      </c>
      <c r="G43" s="169">
        <f>'Presupuesto '!E43</f>
        <v>101.34</v>
      </c>
      <c r="H43" s="551">
        <f t="shared" si="2"/>
        <v>912.06000000000006</v>
      </c>
      <c r="I43" s="348">
        <f t="shared" si="3"/>
        <v>0.10163184600899948</v>
      </c>
      <c r="J43" s="570">
        <f>'40'!L46</f>
        <v>52.107140186988481</v>
      </c>
      <c r="K43" s="347">
        <f t="shared" si="1"/>
        <v>5.2957448474533618E-2</v>
      </c>
    </row>
    <row r="44" spans="1:13" ht="27.6">
      <c r="A44" s="349">
        <v>41</v>
      </c>
      <c r="B44" s="350">
        <v>4612200117</v>
      </c>
      <c r="C44" s="586" t="s">
        <v>339</v>
      </c>
      <c r="D44" s="366" t="s">
        <v>221</v>
      </c>
      <c r="E44" s="168" t="str">
        <f>'Presupuesto '!C44</f>
        <v>m</v>
      </c>
      <c r="F44" s="414">
        <f>'Presupuesto '!D44</f>
        <v>110</v>
      </c>
      <c r="G44" s="169">
        <f>'Presupuesto '!E44</f>
        <v>40.74</v>
      </c>
      <c r="H44" s="551">
        <f t="shared" si="2"/>
        <v>4481.4000000000005</v>
      </c>
      <c r="I44" s="348">
        <f t="shared" si="3"/>
        <v>0.49936731651945082</v>
      </c>
      <c r="J44" s="570">
        <f>'41'!L46</f>
        <v>52.227852824629714</v>
      </c>
      <c r="K44" s="347">
        <f t="shared" si="1"/>
        <v>0.26080882712608161</v>
      </c>
    </row>
    <row r="45" spans="1:13" ht="27.6">
      <c r="A45" s="349">
        <v>42</v>
      </c>
      <c r="B45" s="350">
        <v>4612200117</v>
      </c>
      <c r="C45" s="586" t="s">
        <v>339</v>
      </c>
      <c r="D45" s="366" t="s">
        <v>222</v>
      </c>
      <c r="E45" s="168" t="str">
        <f>'Presupuesto '!C45</f>
        <v>m</v>
      </c>
      <c r="F45" s="414">
        <f>'Presupuesto '!D45</f>
        <v>60</v>
      </c>
      <c r="G45" s="169">
        <f>'Presupuesto '!E45</f>
        <v>21.99</v>
      </c>
      <c r="H45" s="551">
        <f t="shared" si="2"/>
        <v>1319.3999999999999</v>
      </c>
      <c r="I45" s="348">
        <f t="shared" si="3"/>
        <v>0.14702218891769611</v>
      </c>
      <c r="J45" s="570">
        <f>'42'!L46</f>
        <v>52.492842013583463</v>
      </c>
      <c r="K45" s="347">
        <f t="shared" si="1"/>
        <v>7.7176125353478439E-2</v>
      </c>
    </row>
    <row r="46" spans="1:13" ht="27.6">
      <c r="A46" s="349">
        <v>43</v>
      </c>
      <c r="B46" s="350">
        <v>4612200117</v>
      </c>
      <c r="C46" s="586" t="s">
        <v>339</v>
      </c>
      <c r="D46" s="366" t="s">
        <v>223</v>
      </c>
      <c r="E46" s="168" t="str">
        <f>'Presupuesto '!C46</f>
        <v>m</v>
      </c>
      <c r="F46" s="414">
        <f>'Presupuesto '!D46</f>
        <v>55</v>
      </c>
      <c r="G46" s="169">
        <f>'Presupuesto '!E46</f>
        <v>21.99</v>
      </c>
      <c r="H46" s="551">
        <f t="shared" si="2"/>
        <v>1209.4499999999998</v>
      </c>
      <c r="I46" s="348">
        <f t="shared" si="3"/>
        <v>0.13477033984122141</v>
      </c>
      <c r="J46" s="570">
        <f>'43'!L46</f>
        <v>52.492842013583463</v>
      </c>
      <c r="K46" s="347">
        <f t="shared" si="1"/>
        <v>7.0744781574021892E-2</v>
      </c>
      <c r="L46" s="566">
        <v>4315100117</v>
      </c>
      <c r="M46" s="329" t="s">
        <v>396</v>
      </c>
    </row>
    <row r="47" spans="1:13" ht="27.6">
      <c r="A47" s="349">
        <v>44</v>
      </c>
      <c r="B47" s="350">
        <v>4612200117</v>
      </c>
      <c r="C47" s="586" t="s">
        <v>339</v>
      </c>
      <c r="D47" s="366" t="s">
        <v>287</v>
      </c>
      <c r="E47" s="168" t="str">
        <f>'Presupuesto '!C47</f>
        <v>m</v>
      </c>
      <c r="F47" s="414">
        <f>'Presupuesto '!D47</f>
        <v>30</v>
      </c>
      <c r="G47" s="169">
        <f>'Presupuesto '!E47</f>
        <v>30.73</v>
      </c>
      <c r="H47" s="551">
        <f t="shared" si="2"/>
        <v>921.9</v>
      </c>
      <c r="I47" s="348">
        <f t="shared" si="3"/>
        <v>0.10272832800001822</v>
      </c>
      <c r="J47" s="570">
        <f>'44'!L46</f>
        <v>52.023165515267095</v>
      </c>
      <c r="K47" s="347">
        <f t="shared" si="1"/>
        <v>5.3442528106515945E-2</v>
      </c>
    </row>
    <row r="48" spans="1:13">
      <c r="A48" s="349">
        <v>45</v>
      </c>
      <c r="B48" s="350">
        <v>4612200117</v>
      </c>
      <c r="C48" s="586" t="s">
        <v>339</v>
      </c>
      <c r="D48" s="369" t="s">
        <v>286</v>
      </c>
      <c r="E48" s="168" t="str">
        <f>'Presupuesto '!C48</f>
        <v>m</v>
      </c>
      <c r="F48" s="414">
        <f>'Presupuesto '!D48</f>
        <v>100</v>
      </c>
      <c r="G48" s="169">
        <f>'Presupuesto '!E48</f>
        <v>5.65</v>
      </c>
      <c r="H48" s="551">
        <f t="shared" si="2"/>
        <v>565</v>
      </c>
      <c r="I48" s="348">
        <f t="shared" si="3"/>
        <v>6.2958569606259132E-2</v>
      </c>
      <c r="J48" s="570">
        <f>'45'!L46</f>
        <v>58.868424660664509</v>
      </c>
      <c r="K48" s="347">
        <f t="shared" si="1"/>
        <v>3.7062718116092686E-2</v>
      </c>
    </row>
    <row r="49" spans="1:11">
      <c r="A49" s="349">
        <v>46</v>
      </c>
      <c r="B49" s="350">
        <v>4612200117</v>
      </c>
      <c r="C49" s="586" t="s">
        <v>339</v>
      </c>
      <c r="D49" s="369" t="s">
        <v>267</v>
      </c>
      <c r="E49" s="168" t="str">
        <f>'Presupuesto '!C49</f>
        <v>m</v>
      </c>
      <c r="F49" s="414">
        <f>'Presupuesto '!D49</f>
        <v>2500</v>
      </c>
      <c r="G49" s="169">
        <f>'Presupuesto '!E49</f>
        <v>3.86</v>
      </c>
      <c r="H49" s="551">
        <f t="shared" si="2"/>
        <v>9650</v>
      </c>
      <c r="I49" s="348">
        <f t="shared" si="3"/>
        <v>1.0753100826555764</v>
      </c>
      <c r="J49" s="570">
        <f>'46'!L46</f>
        <v>62.747158276817274</v>
      </c>
      <c r="K49" s="347">
        <f t="shared" si="1"/>
        <v>0.67472651953046925</v>
      </c>
    </row>
    <row r="50" spans="1:11">
      <c r="A50" s="349">
        <v>47</v>
      </c>
      <c r="B50" s="350">
        <v>4612200117</v>
      </c>
      <c r="C50" s="586" t="s">
        <v>339</v>
      </c>
      <c r="D50" s="373" t="s">
        <v>147</v>
      </c>
      <c r="E50" s="168" t="str">
        <f>'Presupuesto '!C50</f>
        <v>u</v>
      </c>
      <c r="F50" s="414">
        <f>'Presupuesto '!D50</f>
        <v>1350</v>
      </c>
      <c r="G50" s="169">
        <f>'Presupuesto '!E50</f>
        <v>37.26</v>
      </c>
      <c r="H50" s="551">
        <f t="shared" si="2"/>
        <v>50301</v>
      </c>
      <c r="I50" s="348">
        <f t="shared" si="3"/>
        <v>5.6050955925034343</v>
      </c>
      <c r="J50" s="570">
        <f>'47'!L46</f>
        <v>51.817044736929837</v>
      </c>
      <c r="K50" s="347">
        <f t="shared" si="1"/>
        <v>2.9043948907151873</v>
      </c>
    </row>
    <row r="51" spans="1:11">
      <c r="A51" s="349">
        <v>48</v>
      </c>
      <c r="B51" s="350">
        <v>4612200117</v>
      </c>
      <c r="C51" s="586" t="s">
        <v>339</v>
      </c>
      <c r="D51" s="373" t="s">
        <v>151</v>
      </c>
      <c r="E51" s="168" t="str">
        <f>'Presupuesto '!C51</f>
        <v>u</v>
      </c>
      <c r="F51" s="414">
        <f>'Presupuesto '!D51</f>
        <v>150</v>
      </c>
      <c r="G51" s="169">
        <f>'Presupuesto '!E51</f>
        <v>45.37</v>
      </c>
      <c r="H51" s="551">
        <f t="shared" si="2"/>
        <v>6805.5</v>
      </c>
      <c r="I51" s="348">
        <f t="shared" si="3"/>
        <v>0.75834432823963982</v>
      </c>
      <c r="J51" s="570">
        <f>'48'!L46</f>
        <v>49.704070631602441</v>
      </c>
      <c r="K51" s="347">
        <f t="shared" si="1"/>
        <v>0.37692800053898162</v>
      </c>
    </row>
    <row r="52" spans="1:11">
      <c r="A52" s="349">
        <v>49</v>
      </c>
      <c r="B52" s="350">
        <v>4612200117</v>
      </c>
      <c r="C52" s="586" t="s">
        <v>339</v>
      </c>
      <c r="D52" s="366" t="s">
        <v>272</v>
      </c>
      <c r="E52" s="168" t="str">
        <f>'Presupuesto '!C52</f>
        <v>u</v>
      </c>
      <c r="F52" s="414">
        <f>'Presupuesto '!D52</f>
        <v>590</v>
      </c>
      <c r="G52" s="169">
        <f>'Presupuesto '!E52</f>
        <v>39.450000000000003</v>
      </c>
      <c r="H52" s="551">
        <f t="shared" si="2"/>
        <v>23275.5</v>
      </c>
      <c r="I52" s="348">
        <f t="shared" si="3"/>
        <v>2.5936144900362557</v>
      </c>
      <c r="J52" s="570">
        <f>'49'!L47</f>
        <v>57.959356886794779</v>
      </c>
      <c r="K52" s="347">
        <f t="shared" si="1"/>
        <v>1.503242278547736</v>
      </c>
    </row>
    <row r="53" spans="1:11">
      <c r="A53" s="349">
        <v>50</v>
      </c>
      <c r="B53" s="350">
        <v>4612200117</v>
      </c>
      <c r="C53" s="586" t="s">
        <v>339</v>
      </c>
      <c r="D53" s="366" t="s">
        <v>273</v>
      </c>
      <c r="E53" s="168" t="str">
        <f>'Presupuesto '!C53</f>
        <v>u</v>
      </c>
      <c r="F53" s="414">
        <f>'Presupuesto '!D53</f>
        <v>485</v>
      </c>
      <c r="G53" s="169">
        <f>'Presupuesto '!E53</f>
        <v>44.3</v>
      </c>
      <c r="H53" s="551">
        <f t="shared" si="2"/>
        <v>21485.5</v>
      </c>
      <c r="I53" s="348">
        <f t="shared" si="3"/>
        <v>2.3941528270358949</v>
      </c>
      <c r="J53" s="570">
        <f>'50'!L47</f>
        <v>55.90976476563057</v>
      </c>
      <c r="K53" s="347">
        <f t="shared" si="1"/>
        <v>1.3385652137254629</v>
      </c>
    </row>
    <row r="54" spans="1:11">
      <c r="A54" s="349">
        <v>51</v>
      </c>
      <c r="B54" s="350">
        <v>4612200117</v>
      </c>
      <c r="C54" s="586" t="s">
        <v>339</v>
      </c>
      <c r="D54" s="366" t="s">
        <v>154</v>
      </c>
      <c r="E54" s="168" t="str">
        <f>'Presupuesto '!C54</f>
        <v>u</v>
      </c>
      <c r="F54" s="414">
        <f>'Presupuesto '!D54</f>
        <v>15</v>
      </c>
      <c r="G54" s="169">
        <f>'Presupuesto '!E54</f>
        <v>149.63</v>
      </c>
      <c r="H54" s="551">
        <f t="shared" si="2"/>
        <v>2244.4499999999998</v>
      </c>
      <c r="I54" s="348">
        <f t="shared" si="3"/>
        <v>0.25010152487215626</v>
      </c>
      <c r="J54" s="570">
        <f>'51'!L46</f>
        <v>49.44314169327474</v>
      </c>
      <c r="K54" s="347">
        <f t="shared" si="1"/>
        <v>0.12365805131958098</v>
      </c>
    </row>
    <row r="55" spans="1:11">
      <c r="A55" s="349">
        <v>52</v>
      </c>
      <c r="B55" s="350">
        <v>4612200117</v>
      </c>
      <c r="C55" s="586" t="s">
        <v>341</v>
      </c>
      <c r="D55" s="369" t="s">
        <v>161</v>
      </c>
      <c r="E55" s="168" t="str">
        <f>'Presupuesto '!C55</f>
        <v>u</v>
      </c>
      <c r="F55" s="414">
        <f>'Presupuesto '!D55</f>
        <v>1700</v>
      </c>
      <c r="G55" s="169">
        <f>'Presupuesto '!E55</f>
        <v>3.91</v>
      </c>
      <c r="H55" s="551">
        <f t="shared" si="2"/>
        <v>6647</v>
      </c>
      <c r="I55" s="348">
        <f t="shared" si="3"/>
        <v>0.74068249942089281</v>
      </c>
      <c r="J55" s="570">
        <f>'52'!L46</f>
        <v>69.650318891576859</v>
      </c>
      <c r="K55" s="347">
        <f t="shared" si="1"/>
        <v>0.51588772282075379</v>
      </c>
    </row>
    <row r="56" spans="1:11">
      <c r="A56" s="349">
        <v>53</v>
      </c>
      <c r="B56" s="577">
        <v>4391300172</v>
      </c>
      <c r="C56" s="590" t="s">
        <v>342</v>
      </c>
      <c r="D56" s="369" t="s">
        <v>169</v>
      </c>
      <c r="E56" s="168" t="str">
        <f>'Presupuesto '!C56</f>
        <v>u</v>
      </c>
      <c r="F56" s="414">
        <f>'Presupuesto '!D56</f>
        <v>1</v>
      </c>
      <c r="G56" s="169">
        <f>'Presupuesto '!E56</f>
        <v>113.15</v>
      </c>
      <c r="H56" s="551">
        <f t="shared" si="2"/>
        <v>113.15</v>
      </c>
      <c r="I56" s="348">
        <f t="shared" si="3"/>
        <v>1.2608428585749063E-2</v>
      </c>
      <c r="J56" s="570">
        <f>'53'!L46</f>
        <v>26.567107390849426</v>
      </c>
      <c r="K56" s="347">
        <f t="shared" si="1"/>
        <v>3.3496947626745111E-3</v>
      </c>
    </row>
    <row r="57" spans="1:11">
      <c r="A57" s="349">
        <v>54</v>
      </c>
      <c r="B57" s="577">
        <v>4391300172</v>
      </c>
      <c r="C57" s="590" t="s">
        <v>342</v>
      </c>
      <c r="D57" s="369" t="s">
        <v>162</v>
      </c>
      <c r="E57" s="168" t="str">
        <f>'Presupuesto '!C57</f>
        <v>u</v>
      </c>
      <c r="F57" s="414">
        <f>'Presupuesto '!D57</f>
        <v>1</v>
      </c>
      <c r="G57" s="169">
        <f>'Presupuesto '!E57</f>
        <v>163.72</v>
      </c>
      <c r="H57" s="551">
        <f t="shared" si="2"/>
        <v>163.72</v>
      </c>
      <c r="I57" s="348">
        <f t="shared" si="3"/>
        <v>1.8243499143250876E-2</v>
      </c>
      <c r="J57" s="570">
        <f>'54'!L46</f>
        <v>22.032357548279009</v>
      </c>
      <c r="K57" s="347">
        <f t="shared" si="1"/>
        <v>4.0194729605582506E-3</v>
      </c>
    </row>
    <row r="58" spans="1:11">
      <c r="A58" s="349">
        <v>55</v>
      </c>
      <c r="B58" s="577">
        <v>4391300172</v>
      </c>
      <c r="C58" s="590" t="s">
        <v>342</v>
      </c>
      <c r="D58" s="369" t="s">
        <v>163</v>
      </c>
      <c r="E58" s="168" t="str">
        <f>'Presupuesto '!C58</f>
        <v>u</v>
      </c>
      <c r="F58" s="414">
        <f>'Presupuesto '!D58</f>
        <v>2</v>
      </c>
      <c r="G58" s="169">
        <f>'Presupuesto '!E58</f>
        <v>267.16000000000003</v>
      </c>
      <c r="H58" s="551">
        <f t="shared" si="2"/>
        <v>534.32000000000005</v>
      </c>
      <c r="I58" s="348">
        <f t="shared" si="3"/>
        <v>5.9539863561090943E-2</v>
      </c>
      <c r="J58" s="570">
        <f>'55'!L47</f>
        <v>20.253131046421551</v>
      </c>
      <c r="K58" s="347">
        <f t="shared" si="1"/>
        <v>1.2058686591888341E-2</v>
      </c>
    </row>
    <row r="59" spans="1:11">
      <c r="A59" s="349">
        <v>56</v>
      </c>
      <c r="B59" s="577">
        <v>4391300172</v>
      </c>
      <c r="C59" s="590" t="s">
        <v>342</v>
      </c>
      <c r="D59" s="369" t="s">
        <v>164</v>
      </c>
      <c r="E59" s="168" t="str">
        <f>'Presupuesto '!C59</f>
        <v>u</v>
      </c>
      <c r="F59" s="414">
        <f>'Presupuesto '!D59</f>
        <v>12</v>
      </c>
      <c r="G59" s="169">
        <f>'Presupuesto '!E59</f>
        <v>320.64999999999998</v>
      </c>
      <c r="H59" s="551">
        <f t="shared" si="2"/>
        <v>3847.7999999999997</v>
      </c>
      <c r="I59" s="348">
        <f t="shared" si="3"/>
        <v>0.42876457368312193</v>
      </c>
      <c r="J59" s="570">
        <f>'56'!L46</f>
        <v>18.749100952271355</v>
      </c>
      <c r="K59" s="347">
        <f t="shared" si="1"/>
        <v>8.0389502767424445E-2</v>
      </c>
    </row>
    <row r="60" spans="1:11">
      <c r="A60" s="349">
        <v>57</v>
      </c>
      <c r="B60" s="577">
        <v>4391300172</v>
      </c>
      <c r="C60" s="590" t="s">
        <v>342</v>
      </c>
      <c r="D60" s="369" t="s">
        <v>165</v>
      </c>
      <c r="E60" s="168" t="str">
        <f>'Presupuesto '!C60</f>
        <v>u</v>
      </c>
      <c r="F60" s="414">
        <f>'Presupuesto '!D60</f>
        <v>5</v>
      </c>
      <c r="G60" s="169">
        <f>'Presupuesto '!E60</f>
        <v>453.85</v>
      </c>
      <c r="H60" s="551">
        <f t="shared" si="2"/>
        <v>2269.25</v>
      </c>
      <c r="I60" s="348">
        <f t="shared" si="3"/>
        <v>0.25286501606903283</v>
      </c>
      <c r="J60" s="570">
        <f>'57'!L46</f>
        <v>14.571110904839692</v>
      </c>
      <c r="K60" s="347">
        <f t="shared" si="1"/>
        <v>3.6845241930959484E-2</v>
      </c>
    </row>
    <row r="61" spans="1:11">
      <c r="A61" s="349">
        <v>58</v>
      </c>
      <c r="B61" s="359">
        <v>4391300172</v>
      </c>
      <c r="C61" s="586" t="s">
        <v>343</v>
      </c>
      <c r="D61" s="369" t="s">
        <v>200</v>
      </c>
      <c r="E61" s="168" t="str">
        <f>'Presupuesto '!C61</f>
        <v>u</v>
      </c>
      <c r="F61" s="414">
        <f>'Presupuesto '!D61</f>
        <v>280</v>
      </c>
      <c r="G61" s="169">
        <f>'Presupuesto '!E61</f>
        <v>11.58</v>
      </c>
      <c r="H61" s="551">
        <f t="shared" si="2"/>
        <v>3242.4</v>
      </c>
      <c r="I61" s="348">
        <f t="shared" si="3"/>
        <v>0.36130418777227363</v>
      </c>
      <c r="J61" s="570">
        <f>'58'!L46</f>
        <v>41.985005355230271</v>
      </c>
      <c r="K61" s="347">
        <f t="shared" si="1"/>
        <v>0.15169358258486032</v>
      </c>
    </row>
    <row r="62" spans="1:11">
      <c r="A62" s="349">
        <v>59</v>
      </c>
      <c r="B62" s="359">
        <v>4391300172</v>
      </c>
      <c r="C62" s="586" t="s">
        <v>343</v>
      </c>
      <c r="D62" s="369" t="s">
        <v>202</v>
      </c>
      <c r="E62" s="168" t="str">
        <f>'Presupuesto '!C62</f>
        <v>u</v>
      </c>
      <c r="F62" s="414">
        <f>'Presupuesto '!D62</f>
        <v>145</v>
      </c>
      <c r="G62" s="169">
        <f>'Presupuesto '!E62</f>
        <v>21.71</v>
      </c>
      <c r="H62" s="551">
        <f t="shared" si="2"/>
        <v>3147.9500000000003</v>
      </c>
      <c r="I62" s="348">
        <f t="shared" si="3"/>
        <v>0.35077952069384677</v>
      </c>
      <c r="J62" s="570">
        <f>'59'!L47</f>
        <v>27.450918180726248</v>
      </c>
      <c r="K62" s="347">
        <f t="shared" si="1"/>
        <v>9.6292199220411573E-2</v>
      </c>
    </row>
    <row r="63" spans="1:11">
      <c r="A63" s="349">
        <v>60</v>
      </c>
      <c r="B63" s="350">
        <v>4621103110</v>
      </c>
      <c r="C63" s="586" t="s">
        <v>343</v>
      </c>
      <c r="D63" s="369" t="s">
        <v>201</v>
      </c>
      <c r="E63" s="168" t="str">
        <f>'Presupuesto '!C63</f>
        <v>u</v>
      </c>
      <c r="F63" s="414">
        <f>'Presupuesto '!D63</f>
        <v>5</v>
      </c>
      <c r="G63" s="169">
        <f>'Presupuesto '!E63</f>
        <v>52.31</v>
      </c>
      <c r="H63" s="551">
        <f t="shared" si="2"/>
        <v>261.55</v>
      </c>
      <c r="I63" s="348">
        <f t="shared" si="3"/>
        <v>2.9144803328348807E-2</v>
      </c>
      <c r="J63" s="570">
        <f>'60'!L46</f>
        <v>15.588400576538277</v>
      </c>
      <c r="K63" s="347">
        <f t="shared" si="1"/>
        <v>4.5432086900672724E-3</v>
      </c>
    </row>
    <row r="64" spans="1:11">
      <c r="A64" s="349">
        <v>61</v>
      </c>
      <c r="B64" s="350">
        <v>4621103110</v>
      </c>
      <c r="C64" s="586" t="s">
        <v>339</v>
      </c>
      <c r="D64" s="366" t="s">
        <v>288</v>
      </c>
      <c r="E64" s="168" t="str">
        <f>'Presupuesto '!C64</f>
        <v>u</v>
      </c>
      <c r="F64" s="414">
        <f>'Presupuesto '!D64</f>
        <v>40</v>
      </c>
      <c r="G64" s="169">
        <f>'Presupuesto '!E64</f>
        <v>195.58</v>
      </c>
      <c r="H64" s="551">
        <f t="shared" si="2"/>
        <v>7823.2000000000007</v>
      </c>
      <c r="I64" s="348">
        <f t="shared" si="3"/>
        <v>0.87174775529856019</v>
      </c>
      <c r="J64" s="570">
        <f>'61'!L46</f>
        <v>51.078415591683779</v>
      </c>
      <c r="K64" s="347">
        <f t="shared" si="1"/>
        <v>0.44527494136257312</v>
      </c>
    </row>
    <row r="65" spans="1:11">
      <c r="A65" s="349">
        <v>62</v>
      </c>
      <c r="B65" s="350">
        <v>4621103110</v>
      </c>
      <c r="C65" s="586" t="s">
        <v>339</v>
      </c>
      <c r="D65" s="366" t="s">
        <v>206</v>
      </c>
      <c r="E65" s="168" t="str">
        <f>'Presupuesto '!C65</f>
        <v>u</v>
      </c>
      <c r="F65" s="414">
        <f>'Presupuesto '!D65</f>
        <v>85</v>
      </c>
      <c r="G65" s="169">
        <f>'Presupuesto '!E65</f>
        <v>265.89999999999998</v>
      </c>
      <c r="H65" s="551">
        <f t="shared" si="2"/>
        <v>22601.499999999996</v>
      </c>
      <c r="I65" s="348">
        <f t="shared" si="3"/>
        <v>2.5185099308953371</v>
      </c>
      <c r="J65" s="570">
        <f>'61'!L46</f>
        <v>51.078415591683779</v>
      </c>
      <c r="K65" s="347">
        <f t="shared" si="1"/>
        <v>1.2864149692205482</v>
      </c>
    </row>
    <row r="66" spans="1:11">
      <c r="A66" s="349">
        <v>63</v>
      </c>
      <c r="B66" s="350">
        <v>4612200117</v>
      </c>
      <c r="C66" s="586" t="s">
        <v>339</v>
      </c>
      <c r="D66" s="366" t="s">
        <v>207</v>
      </c>
      <c r="E66" s="168" t="str">
        <f>'Presupuesto '!C66</f>
        <v>u</v>
      </c>
      <c r="F66" s="414">
        <f>'Presupuesto '!D66</f>
        <v>125</v>
      </c>
      <c r="G66" s="169">
        <f>'Presupuesto '!E66</f>
        <v>153.68</v>
      </c>
      <c r="H66" s="551">
        <f t="shared" si="2"/>
        <v>19210</v>
      </c>
      <c r="I66" s="348">
        <f t="shared" si="3"/>
        <v>2.1405913666128105</v>
      </c>
      <c r="J66" s="570">
        <f>'63'!L46</f>
        <v>50.082290048802875</v>
      </c>
      <c r="K66" s="347">
        <f t="shared" si="1"/>
        <v>1.0720571769866611</v>
      </c>
    </row>
    <row r="67" spans="1:11">
      <c r="A67" s="349">
        <v>64</v>
      </c>
      <c r="B67" s="578">
        <v>465390010</v>
      </c>
      <c r="C67" s="591" t="s">
        <v>399</v>
      </c>
      <c r="D67" s="547" t="s">
        <v>373</v>
      </c>
      <c r="E67" s="168" t="str">
        <f>'Presupuesto '!C67</f>
        <v>u</v>
      </c>
      <c r="F67" s="414">
        <f>'Presupuesto '!D67</f>
        <v>59</v>
      </c>
      <c r="G67" s="169">
        <f>'Presupuesto '!E67</f>
        <v>239.43</v>
      </c>
      <c r="H67" s="551">
        <f t="shared" si="2"/>
        <v>14126.37</v>
      </c>
      <c r="I67" s="348">
        <f t="shared" si="3"/>
        <v>1.5741169007588864</v>
      </c>
      <c r="J67" s="570">
        <f>'64'!L46</f>
        <v>8.305309477928386</v>
      </c>
      <c r="K67" s="347">
        <f t="shared" si="1"/>
        <v>0.13073528015240035</v>
      </c>
    </row>
    <row r="68" spans="1:11">
      <c r="A68" s="349">
        <v>65</v>
      </c>
      <c r="B68" s="578">
        <v>465390010</v>
      </c>
      <c r="C68" s="591" t="s">
        <v>399</v>
      </c>
      <c r="D68" s="547" t="s">
        <v>374</v>
      </c>
      <c r="E68" s="168" t="str">
        <f>'Presupuesto '!C68</f>
        <v>u</v>
      </c>
      <c r="F68" s="414">
        <f>'Presupuesto '!D68</f>
        <v>949</v>
      </c>
      <c r="G68" s="169">
        <f>'Presupuesto '!E68</f>
        <v>139.79</v>
      </c>
      <c r="H68" s="551">
        <f t="shared" si="2"/>
        <v>132660.71</v>
      </c>
      <c r="I68" s="348">
        <f t="shared" ref="I68:I92" si="4">H68*100/$H$93</f>
        <v>14.782528397434968</v>
      </c>
      <c r="J68" s="570">
        <f>'65'!L46</f>
        <v>11.480690282820435</v>
      </c>
      <c r="K68" s="347">
        <f t="shared" ref="K68:K92" si="5">I68*J68/100</f>
        <v>1.6971363012794876</v>
      </c>
    </row>
    <row r="69" spans="1:11">
      <c r="A69" s="349">
        <v>66</v>
      </c>
      <c r="B69" s="578">
        <v>465390010</v>
      </c>
      <c r="C69" s="591" t="s">
        <v>399</v>
      </c>
      <c r="D69" s="547" t="s">
        <v>375</v>
      </c>
      <c r="E69" s="168" t="str">
        <f>'Presupuesto '!C69</f>
        <v>u</v>
      </c>
      <c r="F69" s="414">
        <f>'Presupuesto '!D69</f>
        <v>134</v>
      </c>
      <c r="G69" s="169">
        <f>'Presupuesto '!E69</f>
        <v>235.96</v>
      </c>
      <c r="H69" s="551">
        <f t="shared" ref="H69:H92" si="6">F69*G69</f>
        <v>31618.639999999999</v>
      </c>
      <c r="I69" s="348">
        <f t="shared" si="4"/>
        <v>3.5232997297261051</v>
      </c>
      <c r="J69" s="570">
        <f>'66'!L46</f>
        <v>8.4273952302754438</v>
      </c>
      <c r="K69" s="347">
        <f t="shared" si="5"/>
        <v>0.29692239337124537</v>
      </c>
    </row>
    <row r="70" spans="1:11">
      <c r="A70" s="349">
        <v>67</v>
      </c>
      <c r="B70" s="578">
        <v>465390010</v>
      </c>
      <c r="C70" s="591" t="s">
        <v>399</v>
      </c>
      <c r="D70" s="547" t="s">
        <v>392</v>
      </c>
      <c r="E70" s="168" t="str">
        <f>'Presupuesto '!C70</f>
        <v>u</v>
      </c>
      <c r="F70" s="414">
        <f>'Presupuesto '!D70</f>
        <v>59</v>
      </c>
      <c r="G70" s="169">
        <f>'Presupuesto '!E70</f>
        <v>235.96</v>
      </c>
      <c r="H70" s="551">
        <f t="shared" si="6"/>
        <v>13921.640000000001</v>
      </c>
      <c r="I70" s="348">
        <f t="shared" si="4"/>
        <v>1.5513036123420911</v>
      </c>
      <c r="J70" s="570">
        <f>'67'!L46</f>
        <v>8.4273952302754438</v>
      </c>
      <c r="K70" s="347">
        <f t="shared" si="5"/>
        <v>0.13073448663360807</v>
      </c>
    </row>
    <row r="71" spans="1:11">
      <c r="A71" s="349">
        <v>68</v>
      </c>
      <c r="B71" s="578">
        <v>465390010</v>
      </c>
      <c r="C71" s="591" t="s">
        <v>399</v>
      </c>
      <c r="D71" s="366" t="s">
        <v>81</v>
      </c>
      <c r="E71" s="168" t="str">
        <f>'Presupuesto '!C71</f>
        <v>u</v>
      </c>
      <c r="F71" s="414">
        <f>'Presupuesto '!D71</f>
        <v>75</v>
      </c>
      <c r="G71" s="169">
        <f>'Presupuesto '!E71</f>
        <v>42.63</v>
      </c>
      <c r="H71" s="551">
        <f t="shared" si="6"/>
        <v>3197.25</v>
      </c>
      <c r="I71" s="348">
        <f t="shared" si="4"/>
        <v>0.35627307375860534</v>
      </c>
      <c r="J71" s="570">
        <f>'68'!L46</f>
        <v>38.844343303703702</v>
      </c>
      <c r="K71" s="347">
        <f t="shared" si="5"/>
        <v>0.13839193586945017</v>
      </c>
    </row>
    <row r="72" spans="1:11">
      <c r="A72" s="349">
        <v>69</v>
      </c>
      <c r="B72" s="578">
        <v>465390010</v>
      </c>
      <c r="C72" s="591" t="s">
        <v>399</v>
      </c>
      <c r="D72" s="366" t="s">
        <v>114</v>
      </c>
      <c r="E72" s="168" t="str">
        <f>'Presupuesto '!C72</f>
        <v>u</v>
      </c>
      <c r="F72" s="414">
        <f>'Presupuesto '!D72</f>
        <v>75</v>
      </c>
      <c r="G72" s="169">
        <f>'Presupuesto '!E72</f>
        <v>42.63</v>
      </c>
      <c r="H72" s="551">
        <f t="shared" si="6"/>
        <v>3197.25</v>
      </c>
      <c r="I72" s="348">
        <f t="shared" si="4"/>
        <v>0.35627307375860534</v>
      </c>
      <c r="J72" s="570">
        <f>'69'!L46</f>
        <v>38.844343303703702</v>
      </c>
      <c r="K72" s="347">
        <f t="shared" si="5"/>
        <v>0.13839193586945017</v>
      </c>
    </row>
    <row r="73" spans="1:11">
      <c r="A73" s="349">
        <v>70</v>
      </c>
      <c r="B73" s="578">
        <v>465390010</v>
      </c>
      <c r="C73" s="591" t="s">
        <v>399</v>
      </c>
      <c r="D73" s="547" t="s">
        <v>376</v>
      </c>
      <c r="E73" s="168" t="str">
        <f>'Presupuesto '!C73</f>
        <v>u</v>
      </c>
      <c r="F73" s="414">
        <f>'Presupuesto '!D73</f>
        <v>9</v>
      </c>
      <c r="G73" s="169">
        <f>'Presupuesto '!E73</f>
        <v>38.119999999999997</v>
      </c>
      <c r="H73" s="551">
        <f t="shared" si="6"/>
        <v>343.08</v>
      </c>
      <c r="I73" s="348">
        <f t="shared" si="4"/>
        <v>3.8229780638080323E-2</v>
      </c>
      <c r="J73" s="570">
        <f>'70'!L46</f>
        <v>44.89998667413947</v>
      </c>
      <c r="K73" s="347">
        <f t="shared" si="5"/>
        <v>1.7165166412050816E-2</v>
      </c>
    </row>
    <row r="74" spans="1:11">
      <c r="A74" s="349">
        <v>71</v>
      </c>
      <c r="B74" s="578">
        <v>465390010</v>
      </c>
      <c r="C74" s="591" t="s">
        <v>399</v>
      </c>
      <c r="D74" s="547" t="s">
        <v>377</v>
      </c>
      <c r="E74" s="168" t="str">
        <f>'Presupuesto '!C74</f>
        <v>u</v>
      </c>
      <c r="F74" s="414">
        <f>'Presupuesto '!D74</f>
        <v>54</v>
      </c>
      <c r="G74" s="169">
        <f>'Presupuesto '!E74</f>
        <v>143.35</v>
      </c>
      <c r="H74" s="551">
        <f t="shared" si="6"/>
        <v>7740.9</v>
      </c>
      <c r="I74" s="348">
        <f t="shared" si="4"/>
        <v>0.86257697604440942</v>
      </c>
      <c r="J74" s="570">
        <f>'71'!L46</f>
        <v>10.23490190584975</v>
      </c>
      <c r="K74" s="347">
        <f t="shared" si="5"/>
        <v>8.82839073605904E-2</v>
      </c>
    </row>
    <row r="75" spans="1:11">
      <c r="A75" s="349">
        <v>72</v>
      </c>
      <c r="B75" s="578">
        <v>465390010</v>
      </c>
      <c r="C75" s="591" t="s">
        <v>399</v>
      </c>
      <c r="D75" s="366" t="s">
        <v>315</v>
      </c>
      <c r="E75" s="168" t="str">
        <f>'Presupuesto '!C75</f>
        <v>u</v>
      </c>
      <c r="F75" s="414">
        <f>'Presupuesto '!D75</f>
        <v>12</v>
      </c>
      <c r="G75" s="169">
        <f>'Presupuesto '!E75</f>
        <v>85.02</v>
      </c>
      <c r="H75" s="551">
        <f t="shared" si="6"/>
        <v>1020.24</v>
      </c>
      <c r="I75" s="348">
        <f t="shared" si="4"/>
        <v>0.11368646204440676</v>
      </c>
      <c r="J75" s="570">
        <f>'72'!L46</f>
        <v>25.906368449986978</v>
      </c>
      <c r="K75" s="347">
        <f t="shared" si="5"/>
        <v>2.9452033734978612E-2</v>
      </c>
    </row>
    <row r="76" spans="1:11">
      <c r="A76" s="349">
        <v>73</v>
      </c>
      <c r="B76" s="578">
        <v>465390010</v>
      </c>
      <c r="C76" s="591" t="s">
        <v>399</v>
      </c>
      <c r="D76" s="366" t="s">
        <v>316</v>
      </c>
      <c r="E76" s="168" t="str">
        <f>'Presupuesto '!C76</f>
        <v>u</v>
      </c>
      <c r="F76" s="414">
        <f>'Presupuesto '!D76</f>
        <v>1</v>
      </c>
      <c r="G76" s="169">
        <f>'Presupuesto '!E76</f>
        <v>254.31</v>
      </c>
      <c r="H76" s="551">
        <f t="shared" si="6"/>
        <v>254.31</v>
      </c>
      <c r="I76" s="348">
        <f t="shared" si="4"/>
        <v>2.8338042188615502E-2</v>
      </c>
      <c r="J76" s="570">
        <f>'73'!L46</f>
        <v>17.27663608355622</v>
      </c>
      <c r="K76" s="347">
        <f t="shared" si="5"/>
        <v>4.8958604221317308E-3</v>
      </c>
    </row>
    <row r="77" spans="1:11">
      <c r="A77" s="349">
        <v>74</v>
      </c>
      <c r="B77" s="578">
        <v>465390010</v>
      </c>
      <c r="C77" s="591" t="s">
        <v>399</v>
      </c>
      <c r="D77" s="547" t="s">
        <v>378</v>
      </c>
      <c r="E77" s="168" t="str">
        <f>'Presupuesto '!C77</f>
        <v>u</v>
      </c>
      <c r="F77" s="414">
        <f>'Presupuesto '!D77</f>
        <v>50</v>
      </c>
      <c r="G77" s="169">
        <f>'Presupuesto '!E77</f>
        <v>56.91</v>
      </c>
      <c r="H77" s="551">
        <f t="shared" si="6"/>
        <v>2845.5</v>
      </c>
      <c r="I77" s="348">
        <f t="shared" si="4"/>
        <v>0.31707718551258468</v>
      </c>
      <c r="J77" s="570">
        <f>'74'!L46</f>
        <v>39.874004516819213</v>
      </c>
      <c r="K77" s="347">
        <f t="shared" si="5"/>
        <v>0.12643137127309123</v>
      </c>
    </row>
    <row r="78" spans="1:11">
      <c r="A78" s="349">
        <v>75</v>
      </c>
      <c r="B78" s="578">
        <v>465390010</v>
      </c>
      <c r="C78" s="591" t="s">
        <v>399</v>
      </c>
      <c r="D78" s="366" t="s">
        <v>159</v>
      </c>
      <c r="E78" s="168" t="str">
        <f>'Presupuesto '!C78</f>
        <v>u</v>
      </c>
      <c r="F78" s="414">
        <f>'Presupuesto '!D78</f>
        <v>7</v>
      </c>
      <c r="G78" s="169">
        <f>'Presupuesto '!E78</f>
        <v>56.87</v>
      </c>
      <c r="H78" s="551">
        <f t="shared" si="6"/>
        <v>398.09</v>
      </c>
      <c r="I78" s="348">
        <f t="shared" si="4"/>
        <v>4.4359605264700348E-2</v>
      </c>
      <c r="J78" s="570">
        <f>'75'!L46</f>
        <v>39.010196287367634</v>
      </c>
      <c r="K78" s="347">
        <f t="shared" si="5"/>
        <v>1.7304769086061073E-2</v>
      </c>
    </row>
    <row r="79" spans="1:11">
      <c r="A79" s="349">
        <v>76</v>
      </c>
      <c r="B79" s="578">
        <v>465390010</v>
      </c>
      <c r="C79" s="591" t="s">
        <v>399</v>
      </c>
      <c r="D79" s="366" t="s">
        <v>197</v>
      </c>
      <c r="E79" s="168" t="str">
        <f>'Presupuesto '!C79</f>
        <v>u</v>
      </c>
      <c r="F79" s="414">
        <f>'Presupuesto '!D79</f>
        <v>14</v>
      </c>
      <c r="G79" s="169">
        <f>'Presupuesto '!E79</f>
        <v>644.20000000000005</v>
      </c>
      <c r="H79" s="551">
        <f t="shared" si="6"/>
        <v>9018.8000000000011</v>
      </c>
      <c r="I79" s="348">
        <f t="shared" si="4"/>
        <v>1.0049747744512034</v>
      </c>
      <c r="J79" s="570">
        <f>'76'!L46</f>
        <v>6.136687477478608</v>
      </c>
      <c r="K79" s="347">
        <f t="shared" si="5"/>
        <v>6.1672161135565888E-2</v>
      </c>
    </row>
    <row r="80" spans="1:11" ht="27.6">
      <c r="A80" s="349">
        <v>77</v>
      </c>
      <c r="B80" s="351">
        <v>375100020</v>
      </c>
      <c r="C80" s="585" t="s">
        <v>398</v>
      </c>
      <c r="D80" s="379" t="s">
        <v>295</v>
      </c>
      <c r="E80" s="168" t="str">
        <f>'Presupuesto '!C80</f>
        <v>u</v>
      </c>
      <c r="F80" s="414">
        <f>'Presupuesto '!D80</f>
        <v>6</v>
      </c>
      <c r="G80" s="169">
        <f>'Presupuesto '!E80</f>
        <v>249.6</v>
      </c>
      <c r="H80" s="551">
        <f t="shared" si="6"/>
        <v>1497.6</v>
      </c>
      <c r="I80" s="348">
        <f t="shared" si="4"/>
        <v>0.16687921034041359</v>
      </c>
      <c r="J80" s="570">
        <f>'77'!L46</f>
        <v>32.099196013461096</v>
      </c>
      <c r="K80" s="347">
        <f t="shared" si="5"/>
        <v>5.3566884832885402E-2</v>
      </c>
    </row>
    <row r="81" spans="1:11">
      <c r="A81" s="349">
        <v>78</v>
      </c>
      <c r="B81" s="579">
        <v>363206020</v>
      </c>
      <c r="C81" s="590" t="s">
        <v>400</v>
      </c>
      <c r="D81" s="379" t="s">
        <v>296</v>
      </c>
      <c r="E81" s="168" t="str">
        <f>'Presupuesto '!C81</f>
        <v>m</v>
      </c>
      <c r="F81" s="414">
        <f>'Presupuesto '!D81</f>
        <v>18</v>
      </c>
      <c r="G81" s="169">
        <f>'Presupuesto '!E81</f>
        <v>24.72</v>
      </c>
      <c r="H81" s="551">
        <f t="shared" si="6"/>
        <v>444.96</v>
      </c>
      <c r="I81" s="348">
        <f t="shared" si="4"/>
        <v>4.9582380764603654E-2</v>
      </c>
      <c r="J81" s="570">
        <f>'78'!L46</f>
        <v>56.823782075268895</v>
      </c>
      <c r="K81" s="347">
        <f t="shared" si="5"/>
        <v>2.8174583993408425E-2</v>
      </c>
    </row>
    <row r="82" spans="1:11">
      <c r="A82" s="349">
        <v>79</v>
      </c>
      <c r="B82" s="579">
        <v>363206020</v>
      </c>
      <c r="C82" s="590" t="s">
        <v>400</v>
      </c>
      <c r="D82" s="572" t="s">
        <v>297</v>
      </c>
      <c r="E82" s="168" t="str">
        <f>'Presupuesto '!C82</f>
        <v>m</v>
      </c>
      <c r="F82" s="414">
        <f>'Presupuesto '!D82</f>
        <v>17</v>
      </c>
      <c r="G82" s="169">
        <f>'Presupuesto '!E82</f>
        <v>18.02</v>
      </c>
      <c r="H82" s="551">
        <f t="shared" si="6"/>
        <v>306.33999999999997</v>
      </c>
      <c r="I82" s="348">
        <f t="shared" si="4"/>
        <v>3.4135802147223754E-2</v>
      </c>
      <c r="J82" s="570">
        <f>'79'!L46</f>
        <v>65.868117135160887</v>
      </c>
      <c r="K82" s="347">
        <f t="shared" si="5"/>
        <v>2.2484610143360107E-2</v>
      </c>
    </row>
    <row r="83" spans="1:11">
      <c r="A83" s="349">
        <v>80</v>
      </c>
      <c r="B83" s="360">
        <v>363201011</v>
      </c>
      <c r="C83" s="586" t="s">
        <v>339</v>
      </c>
      <c r="D83" s="572" t="s">
        <v>313</v>
      </c>
      <c r="E83" s="168" t="str">
        <f>'Presupuesto '!C83</f>
        <v>u</v>
      </c>
      <c r="F83" s="414">
        <f>'Presupuesto '!D83</f>
        <v>300</v>
      </c>
      <c r="G83" s="169">
        <f>'Presupuesto '!E83</f>
        <v>3.28</v>
      </c>
      <c r="H83" s="551">
        <f t="shared" si="6"/>
        <v>983.99999999999989</v>
      </c>
      <c r="I83" s="348">
        <f t="shared" si="4"/>
        <v>0.10964819910187429</v>
      </c>
      <c r="J83" s="570">
        <f>'80'!L46</f>
        <v>84.015609170387606</v>
      </c>
      <c r="K83" s="347">
        <f t="shared" si="5"/>
        <v>9.2121602419799165E-2</v>
      </c>
    </row>
    <row r="84" spans="1:11">
      <c r="A84" s="349">
        <v>81</v>
      </c>
      <c r="B84" s="360">
        <v>363201011</v>
      </c>
      <c r="C84" s="586" t="s">
        <v>344</v>
      </c>
      <c r="D84" s="573" t="s">
        <v>314</v>
      </c>
      <c r="E84" s="168" t="str">
        <f>'Presupuesto '!C84</f>
        <v>u</v>
      </c>
      <c r="F84" s="414">
        <f>'Presupuesto '!D84</f>
        <v>1</v>
      </c>
      <c r="G84" s="169">
        <f>'Presupuesto '!E84</f>
        <v>4654.33</v>
      </c>
      <c r="H84" s="551">
        <f t="shared" si="6"/>
        <v>4654.33</v>
      </c>
      <c r="I84" s="348">
        <f t="shared" si="4"/>
        <v>0.51863709606283193</v>
      </c>
      <c r="J84" s="570">
        <f>'81'!L46</f>
        <v>15.50022330807794</v>
      </c>
      <c r="K84" s="347">
        <f t="shared" si="5"/>
        <v>8.0389908048269648E-2</v>
      </c>
    </row>
    <row r="85" spans="1:11">
      <c r="A85" s="349">
        <v>82</v>
      </c>
      <c r="B85" s="346">
        <v>462120618</v>
      </c>
      <c r="C85" s="585" t="s">
        <v>337</v>
      </c>
      <c r="D85" s="572" t="s">
        <v>352</v>
      </c>
      <c r="E85" s="168" t="str">
        <f>'Presupuesto '!C85</f>
        <v>u</v>
      </c>
      <c r="F85" s="414">
        <f>'Presupuesto '!D85</f>
        <v>1</v>
      </c>
      <c r="G85" s="169">
        <f>'Presupuesto '!E85</f>
        <v>19243.53</v>
      </c>
      <c r="H85" s="551">
        <f t="shared" si="6"/>
        <v>19243.53</v>
      </c>
      <c r="I85" s="348">
        <f t="shared" si="4"/>
        <v>2.1443276512834264</v>
      </c>
      <c r="J85" s="570">
        <f>'82'!L46</f>
        <v>48.226766761584265</v>
      </c>
      <c r="K85" s="347">
        <f t="shared" si="5"/>
        <v>1.034139894988616</v>
      </c>
    </row>
    <row r="86" spans="1:11">
      <c r="A86" s="349">
        <v>83</v>
      </c>
      <c r="B86" s="350">
        <v>4391300172</v>
      </c>
      <c r="C86" s="586" t="s">
        <v>342</v>
      </c>
      <c r="D86" s="407" t="s">
        <v>386</v>
      </c>
      <c r="E86" s="168" t="str">
        <f>'Presupuesto '!C86</f>
        <v>unidad</v>
      </c>
      <c r="F86" s="414">
        <f>'Presupuesto '!D86</f>
        <v>1</v>
      </c>
      <c r="G86" s="169">
        <f>'Presupuesto '!E86</f>
        <v>5560.6</v>
      </c>
      <c r="H86" s="551">
        <f t="shared" si="6"/>
        <v>5560.6</v>
      </c>
      <c r="I86" s="348">
        <f t="shared" si="4"/>
        <v>0.61962375602223807</v>
      </c>
      <c r="J86" s="570">
        <f>'83'!L46</f>
        <v>36.863659388472421</v>
      </c>
      <c r="K86" s="347">
        <f t="shared" si="5"/>
        <v>0.22841599091009721</v>
      </c>
    </row>
    <row r="87" spans="1:11">
      <c r="A87" s="349">
        <v>84</v>
      </c>
      <c r="B87" s="350">
        <v>4391300172</v>
      </c>
      <c r="C87" s="586" t="s">
        <v>342</v>
      </c>
      <c r="D87" s="407" t="s">
        <v>387</v>
      </c>
      <c r="E87" s="168" t="str">
        <f>'Presupuesto '!C87</f>
        <v>unidad</v>
      </c>
      <c r="F87" s="414">
        <f>'Presupuesto '!D87</f>
        <v>1</v>
      </c>
      <c r="G87" s="169">
        <f>'Presupuesto '!E87</f>
        <v>4987.6000000000004</v>
      </c>
      <c r="H87" s="551">
        <f t="shared" si="6"/>
        <v>4987.6000000000004</v>
      </c>
      <c r="I87" s="348">
        <f t="shared" si="4"/>
        <v>0.55577373764279303</v>
      </c>
      <c r="J87" s="570">
        <f>'84'!L46</f>
        <v>36.232760923106746</v>
      </c>
      <c r="K87" s="347">
        <f t="shared" si="5"/>
        <v>0.20137216963352769</v>
      </c>
    </row>
    <row r="88" spans="1:11">
      <c r="A88" s="349">
        <v>85</v>
      </c>
      <c r="B88" s="350">
        <v>4391300172</v>
      </c>
      <c r="C88" s="586" t="s">
        <v>342</v>
      </c>
      <c r="D88" s="407" t="s">
        <v>388</v>
      </c>
      <c r="E88" s="168" t="str">
        <f>'Presupuesto '!C88</f>
        <v>unidad</v>
      </c>
      <c r="F88" s="414">
        <f>'Presupuesto '!D88</f>
        <v>1</v>
      </c>
      <c r="G88" s="169">
        <f>'Presupuesto '!E88</f>
        <v>4263.67</v>
      </c>
      <c r="H88" s="551">
        <f t="shared" si="6"/>
        <v>4263.67</v>
      </c>
      <c r="I88" s="348">
        <f t="shared" si="4"/>
        <v>0.47510542384622811</v>
      </c>
      <c r="J88" s="570">
        <f>'85'!L46</f>
        <v>38.872490191553204</v>
      </c>
      <c r="K88" s="347">
        <f t="shared" si="5"/>
        <v>0.1846853092841623</v>
      </c>
    </row>
    <row r="89" spans="1:11">
      <c r="A89" s="349">
        <v>86</v>
      </c>
      <c r="B89" s="350">
        <v>4391300172</v>
      </c>
      <c r="C89" s="586" t="s">
        <v>342</v>
      </c>
      <c r="D89" s="407" t="s">
        <v>389</v>
      </c>
      <c r="E89" s="168" t="str">
        <f>'Presupuesto '!C89</f>
        <v>unidad</v>
      </c>
      <c r="F89" s="414">
        <f>'Presupuesto '!D89</f>
        <v>1</v>
      </c>
      <c r="G89" s="169">
        <f>'Presupuesto '!E89</f>
        <v>4267.74</v>
      </c>
      <c r="H89" s="551">
        <f t="shared" si="6"/>
        <v>4267.74</v>
      </c>
      <c r="I89" s="348">
        <f t="shared" si="4"/>
        <v>0.47555894840958646</v>
      </c>
      <c r="J89" s="570">
        <f>'86'!L46</f>
        <v>38.873564179087268</v>
      </c>
      <c r="K89" s="347">
        <f t="shared" si="5"/>
        <v>0.18486671301939311</v>
      </c>
    </row>
    <row r="90" spans="1:11">
      <c r="A90" s="349">
        <v>87</v>
      </c>
      <c r="B90" s="350">
        <v>4391300172</v>
      </c>
      <c r="C90" s="586" t="s">
        <v>342</v>
      </c>
      <c r="D90" s="407" t="s">
        <v>390</v>
      </c>
      <c r="E90" s="168" t="str">
        <f>'Presupuesto '!C90</f>
        <v>unidad</v>
      </c>
      <c r="F90" s="414">
        <f>'Presupuesto '!D90</f>
        <v>1</v>
      </c>
      <c r="G90" s="169">
        <f>'Presupuesto '!E90</f>
        <v>4263.67</v>
      </c>
      <c r="H90" s="551">
        <f t="shared" si="6"/>
        <v>4263.67</v>
      </c>
      <c r="I90" s="348">
        <f t="shared" si="4"/>
        <v>0.47510542384622811</v>
      </c>
      <c r="J90" s="570">
        <f>'87'!L46</f>
        <v>38.872490191553204</v>
      </c>
      <c r="K90" s="347">
        <f t="shared" si="5"/>
        <v>0.1846853092841623</v>
      </c>
    </row>
    <row r="91" spans="1:11">
      <c r="A91" s="349">
        <v>88</v>
      </c>
      <c r="B91" s="350">
        <v>4391300172</v>
      </c>
      <c r="C91" s="586" t="s">
        <v>342</v>
      </c>
      <c r="D91" s="407" t="s">
        <v>391</v>
      </c>
      <c r="E91" s="168" t="str">
        <f>'Presupuesto '!C91</f>
        <v>unidad</v>
      </c>
      <c r="F91" s="414">
        <f>'Presupuesto '!D91</f>
        <v>1</v>
      </c>
      <c r="G91" s="169">
        <f>'Presupuesto '!E91</f>
        <v>4263.67</v>
      </c>
      <c r="H91" s="551">
        <f t="shared" si="6"/>
        <v>4263.67</v>
      </c>
      <c r="I91" s="348">
        <f t="shared" si="4"/>
        <v>0.47510542384622811</v>
      </c>
      <c r="J91" s="570">
        <f>'88'!L46</f>
        <v>38.872490191553204</v>
      </c>
      <c r="K91" s="347">
        <f t="shared" si="5"/>
        <v>0.1846853092841623</v>
      </c>
    </row>
    <row r="92" spans="1:11" ht="14.4" thickBot="1">
      <c r="A92" s="349">
        <v>89</v>
      </c>
      <c r="B92" s="360">
        <v>363201011</v>
      </c>
      <c r="C92" s="586" t="s">
        <v>339</v>
      </c>
      <c r="D92" s="407" t="s">
        <v>382</v>
      </c>
      <c r="E92" s="168" t="str">
        <f>'Presupuesto '!C92</f>
        <v>metro</v>
      </c>
      <c r="F92" s="414">
        <f>'Presupuesto '!D92</f>
        <v>4500</v>
      </c>
      <c r="G92" s="169">
        <f>'Presupuesto '!E92</f>
        <v>2.67</v>
      </c>
      <c r="H92" s="551">
        <f t="shared" si="6"/>
        <v>12015</v>
      </c>
      <c r="I92" s="348">
        <f t="shared" si="4"/>
        <v>1.3388446262286786</v>
      </c>
      <c r="J92" s="570">
        <f>'89'!L46</f>
        <v>66.870459354885028</v>
      </c>
      <c r="K92" s="347">
        <f t="shared" si="5"/>
        <v>0.89529155160731089</v>
      </c>
    </row>
    <row r="93" spans="1:11" ht="18" thickBot="1">
      <c r="G93" s="353" t="s">
        <v>349</v>
      </c>
      <c r="H93" s="354">
        <f>SUM(H4:H92)</f>
        <v>897415.55999999971</v>
      </c>
      <c r="I93" s="354">
        <f>SUM(I4:I92)</f>
        <v>100.00000000000003</v>
      </c>
      <c r="J93" s="571" t="s">
        <v>350</v>
      </c>
      <c r="K93" s="355">
        <f>SUM(K4:K92)</f>
        <v>30.962945234953427</v>
      </c>
    </row>
    <row r="100" spans="4:9">
      <c r="D100" s="356"/>
      <c r="I100" s="356"/>
    </row>
    <row r="101" spans="4:9">
      <c r="D101" s="357"/>
      <c r="I101" s="356"/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26" fitToWidth="0" orientation="portrait" r:id="rId1"/>
  <headerFooter>
    <oddHeader>&amp;C&amp;G</oddHeader>
    <oddFooter>&amp;C&amp;G</odd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22" zoomScale="90" zoomScaleNormal="100" zoomScaleSheetLayoutView="90" workbookViewId="0">
      <selection activeCell="L46" sqref="L46"/>
    </sheetView>
  </sheetViews>
  <sheetFormatPr baseColWidth="10" defaultRowHeight="13.2"/>
  <cols>
    <col min="1" max="1" width="21.554687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246" customFormat="1" ht="27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'!A29</f>
        <v>26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'!C29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'!B29</f>
        <v>Suministro e instalación Tablero de control de Bomba de Sistema hidroneumatico.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8.5050000000000008</v>
      </c>
      <c r="H17" s="433">
        <f>+G17/G$46</f>
        <v>1.015237515443428E-2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1.0152375154434279</v>
      </c>
    </row>
    <row r="18" spans="1:12" s="137" customFormat="1" ht="15.6">
      <c r="A18" s="253"/>
      <c r="B18" s="254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8.5050000000000008</v>
      </c>
      <c r="H19" s="437">
        <f>SUM(H17:H17)</f>
        <v>1.015237515443428E-2</v>
      </c>
      <c r="I19" s="438"/>
      <c r="J19" s="439"/>
      <c r="K19" s="440"/>
      <c r="L19" s="447">
        <f>SUM(L17:L17)</f>
        <v>1.0152375154434279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15</v>
      </c>
      <c r="G23" s="42">
        <f>E23*F23</f>
        <v>54.300000000000004</v>
      </c>
      <c r="H23" s="433">
        <f>+G23/G$46</f>
        <v>6.4817633261114796E-2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6.48176332611148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15</v>
      </c>
      <c r="G24" s="42">
        <f>E24*F24</f>
        <v>54.900000000000006</v>
      </c>
      <c r="H24" s="433">
        <f>+G24/G$46</f>
        <v>6.5533850203226565E-2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6.5533850203226569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15</v>
      </c>
      <c r="G25" s="42">
        <f>E25*F25</f>
        <v>60.899999999999991</v>
      </c>
      <c r="H25" s="433">
        <f>+G25/G$46</f>
        <v>7.2696019624344202E-2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7.2696019624344199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170.10000000000002</v>
      </c>
      <c r="H26" s="437">
        <f>SUM(H23:H25)</f>
        <v>0.20304750308868558</v>
      </c>
      <c r="I26" s="429"/>
      <c r="J26" s="430"/>
      <c r="K26" s="431"/>
      <c r="L26" s="447">
        <f>SUM(L23:L25)</f>
        <v>20.304750308868556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16" t="s">
        <v>292</v>
      </c>
      <c r="B30" s="617"/>
      <c r="C30" s="618"/>
      <c r="D30" s="49" t="s">
        <v>39</v>
      </c>
      <c r="E30" s="50">
        <v>1</v>
      </c>
      <c r="F30" s="50">
        <v>659.13</v>
      </c>
      <c r="G30" s="42">
        <f>E30*F30</f>
        <v>659.13</v>
      </c>
      <c r="H30" s="433">
        <f>+G30/G$46</f>
        <v>0.78680012175688019</v>
      </c>
      <c r="I30" s="434">
        <v>462130000</v>
      </c>
      <c r="J30" s="435" t="s">
        <v>324</v>
      </c>
      <c r="K30" s="431">
        <v>40</v>
      </c>
      <c r="L30" s="436">
        <f>+H30*K30</f>
        <v>31.472004870275207</v>
      </c>
    </row>
    <row r="31" spans="1:12" s="136" customFormat="1" ht="15.6">
      <c r="A31" s="274"/>
      <c r="B31" s="275"/>
      <c r="C31" s="276"/>
      <c r="D31" s="49"/>
      <c r="E31" s="50"/>
      <c r="F31" s="50"/>
      <c r="G31" s="42"/>
      <c r="H31" s="433"/>
      <c r="I31" s="434"/>
      <c r="J31" s="435"/>
      <c r="K31" s="431"/>
      <c r="L31" s="436"/>
    </row>
    <row r="32" spans="1:12" s="136" customFormat="1" ht="15.6">
      <c r="A32" s="274"/>
      <c r="B32" s="275"/>
      <c r="C32" s="276"/>
      <c r="D32" s="49"/>
      <c r="E32" s="50"/>
      <c r="F32" s="50"/>
      <c r="G32" s="42"/>
      <c r="H32" s="433"/>
      <c r="I32" s="434"/>
      <c r="J32" s="435"/>
      <c r="K32" s="431"/>
      <c r="L32" s="436"/>
    </row>
    <row r="33" spans="1:12" s="136" customFormat="1" ht="15.6">
      <c r="A33" s="274"/>
      <c r="B33" s="275"/>
      <c r="C33" s="276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2" s="136" customFormat="1" ht="15.6">
      <c r="A34" s="274"/>
      <c r="B34" s="275"/>
      <c r="C34" s="276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2" s="136" customFormat="1" ht="15.6">
      <c r="A35" s="274"/>
      <c r="B35" s="275"/>
      <c r="C35" s="276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2" s="136" customFormat="1" ht="15.6">
      <c r="A36" s="274"/>
      <c r="B36" s="275"/>
      <c r="C36" s="276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2" s="136" customFormat="1" ht="15.6">
      <c r="A37" s="274"/>
      <c r="B37" s="275"/>
      <c r="C37" s="276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2" s="136" customFormat="1" ht="15.6">
      <c r="A38" s="253"/>
      <c r="B38" s="254"/>
      <c r="C38" s="255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2" s="136" customFormat="1" ht="15.6">
      <c r="A39" s="253"/>
      <c r="B39" s="254"/>
      <c r="C39" s="255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SUM(G30:G30)</f>
        <v>659.13</v>
      </c>
      <c r="H40" s="437">
        <f>+H30</f>
        <v>0.78680012175688019</v>
      </c>
      <c r="I40" s="429"/>
      <c r="J40" s="430"/>
      <c r="K40" s="431"/>
      <c r="L40" s="447">
        <f>+L30</f>
        <v>31.472004870275207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+G45+G40+G26+G19</f>
        <v>837.73500000000001</v>
      </c>
      <c r="H46" s="449">
        <f>+H45+H40+H26+H19</f>
        <v>1</v>
      </c>
      <c r="I46" s="450"/>
      <c r="J46" s="451"/>
      <c r="K46" s="450"/>
      <c r="L46" s="563">
        <f>+L45+L40+L26+L19</f>
        <v>52.791992694587194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192.67905000000002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1030.4140500000001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1030.4100000000001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462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69"/>
      <c r="I52" s="69"/>
      <c r="J52" s="453"/>
      <c r="K52" s="69"/>
      <c r="L52" s="452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69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1030.4100000000001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34">
    <mergeCell ref="A50:B50"/>
    <mergeCell ref="A51:B51"/>
    <mergeCell ref="A52:B52"/>
    <mergeCell ref="D57:F57"/>
    <mergeCell ref="D58:F58"/>
    <mergeCell ref="D59:F59"/>
    <mergeCell ref="D46:F46"/>
    <mergeCell ref="D47:E47"/>
    <mergeCell ref="D48:F48"/>
    <mergeCell ref="D49:F49"/>
    <mergeCell ref="D50:F50"/>
    <mergeCell ref="A40:B40"/>
    <mergeCell ref="A42:C42"/>
    <mergeCell ref="A43:C43"/>
    <mergeCell ref="A44:C44"/>
    <mergeCell ref="A45:B45"/>
    <mergeCell ref="A30:C30"/>
    <mergeCell ref="A16:B16"/>
    <mergeCell ref="A17:B17"/>
    <mergeCell ref="A19:B19"/>
    <mergeCell ref="A21:B21"/>
    <mergeCell ref="A22:B22"/>
    <mergeCell ref="A23:B23"/>
    <mergeCell ref="A24:B24"/>
    <mergeCell ref="A25:B25"/>
    <mergeCell ref="A26:B26"/>
    <mergeCell ref="A28:C28"/>
    <mergeCell ref="A29:C29"/>
    <mergeCell ref="A15:B15"/>
    <mergeCell ref="A1:G1"/>
    <mergeCell ref="H2:L13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5">
    <tabColor rgb="FF00FF00"/>
  </sheetPr>
  <dimension ref="A1:M62"/>
  <sheetViews>
    <sheetView view="pageBreakPreview" topLeftCell="A31" zoomScale="90" zoomScaleNormal="100" zoomScaleSheetLayoutView="90" workbookViewId="0">
      <selection activeCell="L46" sqref="L46"/>
    </sheetView>
  </sheetViews>
  <sheetFormatPr baseColWidth="10" defaultRowHeight="13.2"/>
  <cols>
    <col min="1" max="1" width="21.33203125" customWidth="1"/>
    <col min="2" max="2" width="19.5546875" customWidth="1"/>
    <col min="5" max="5" width="13.33203125" bestFit="1" customWidth="1"/>
    <col min="6" max="6" width="14.33203125" style="6" customWidth="1"/>
    <col min="7" max="7" width="13.5546875" style="457" customWidth="1"/>
    <col min="8" max="12" width="11.5546875" style="420"/>
    <col min="257" max="257" width="16.6640625" customWidth="1"/>
    <col min="258" max="258" width="19.5546875" customWidth="1"/>
    <col min="261" max="261" width="13.33203125" bestFit="1" customWidth="1"/>
    <col min="262" max="262" width="14.33203125" customWidth="1"/>
    <col min="263" max="263" width="13.5546875" customWidth="1"/>
    <col min="513" max="513" width="16.6640625" customWidth="1"/>
    <col min="514" max="514" width="19.5546875" customWidth="1"/>
    <col min="517" max="517" width="13.33203125" bestFit="1" customWidth="1"/>
    <col min="518" max="518" width="14.33203125" customWidth="1"/>
    <col min="519" max="519" width="13.5546875" customWidth="1"/>
    <col min="769" max="769" width="16.6640625" customWidth="1"/>
    <col min="770" max="770" width="19.5546875" customWidth="1"/>
    <col min="773" max="773" width="13.33203125" bestFit="1" customWidth="1"/>
    <col min="774" max="774" width="14.33203125" customWidth="1"/>
    <col min="775" max="775" width="13.5546875" customWidth="1"/>
    <col min="1025" max="1025" width="16.6640625" customWidth="1"/>
    <col min="1026" max="1026" width="19.5546875" customWidth="1"/>
    <col min="1029" max="1029" width="13.33203125" bestFit="1" customWidth="1"/>
    <col min="1030" max="1030" width="14.33203125" customWidth="1"/>
    <col min="1031" max="1031" width="13.5546875" customWidth="1"/>
    <col min="1281" max="1281" width="16.6640625" customWidth="1"/>
    <col min="1282" max="1282" width="19.5546875" customWidth="1"/>
    <col min="1285" max="1285" width="13.33203125" bestFit="1" customWidth="1"/>
    <col min="1286" max="1286" width="14.33203125" customWidth="1"/>
    <col min="1287" max="1287" width="13.5546875" customWidth="1"/>
    <col min="1537" max="1537" width="16.6640625" customWidth="1"/>
    <col min="1538" max="1538" width="19.5546875" customWidth="1"/>
    <col min="1541" max="1541" width="13.33203125" bestFit="1" customWidth="1"/>
    <col min="1542" max="1542" width="14.33203125" customWidth="1"/>
    <col min="1543" max="1543" width="13.5546875" customWidth="1"/>
    <col min="1793" max="1793" width="16.6640625" customWidth="1"/>
    <col min="1794" max="1794" width="19.5546875" customWidth="1"/>
    <col min="1797" max="1797" width="13.33203125" bestFit="1" customWidth="1"/>
    <col min="1798" max="1798" width="14.33203125" customWidth="1"/>
    <col min="1799" max="1799" width="13.5546875" customWidth="1"/>
    <col min="2049" max="2049" width="16.6640625" customWidth="1"/>
    <col min="2050" max="2050" width="19.5546875" customWidth="1"/>
    <col min="2053" max="2053" width="13.33203125" bestFit="1" customWidth="1"/>
    <col min="2054" max="2054" width="14.33203125" customWidth="1"/>
    <col min="2055" max="2055" width="13.5546875" customWidth="1"/>
    <col min="2305" max="2305" width="16.6640625" customWidth="1"/>
    <col min="2306" max="2306" width="19.5546875" customWidth="1"/>
    <col min="2309" max="2309" width="13.33203125" bestFit="1" customWidth="1"/>
    <col min="2310" max="2310" width="14.33203125" customWidth="1"/>
    <col min="2311" max="2311" width="13.5546875" customWidth="1"/>
    <col min="2561" max="2561" width="16.6640625" customWidth="1"/>
    <col min="2562" max="2562" width="19.5546875" customWidth="1"/>
    <col min="2565" max="2565" width="13.33203125" bestFit="1" customWidth="1"/>
    <col min="2566" max="2566" width="14.33203125" customWidth="1"/>
    <col min="2567" max="2567" width="13.5546875" customWidth="1"/>
    <col min="2817" max="2817" width="16.6640625" customWidth="1"/>
    <col min="2818" max="2818" width="19.5546875" customWidth="1"/>
    <col min="2821" max="2821" width="13.33203125" bestFit="1" customWidth="1"/>
    <col min="2822" max="2822" width="14.33203125" customWidth="1"/>
    <col min="2823" max="2823" width="13.5546875" customWidth="1"/>
    <col min="3073" max="3073" width="16.6640625" customWidth="1"/>
    <col min="3074" max="3074" width="19.5546875" customWidth="1"/>
    <col min="3077" max="3077" width="13.33203125" bestFit="1" customWidth="1"/>
    <col min="3078" max="3078" width="14.33203125" customWidth="1"/>
    <col min="3079" max="3079" width="13.5546875" customWidth="1"/>
    <col min="3329" max="3329" width="16.6640625" customWidth="1"/>
    <col min="3330" max="3330" width="19.5546875" customWidth="1"/>
    <col min="3333" max="3333" width="13.33203125" bestFit="1" customWidth="1"/>
    <col min="3334" max="3334" width="14.33203125" customWidth="1"/>
    <col min="3335" max="3335" width="13.5546875" customWidth="1"/>
    <col min="3585" max="3585" width="16.6640625" customWidth="1"/>
    <col min="3586" max="3586" width="19.5546875" customWidth="1"/>
    <col min="3589" max="3589" width="13.33203125" bestFit="1" customWidth="1"/>
    <col min="3590" max="3590" width="14.33203125" customWidth="1"/>
    <col min="3591" max="3591" width="13.5546875" customWidth="1"/>
    <col min="3841" max="3841" width="16.6640625" customWidth="1"/>
    <col min="3842" max="3842" width="19.5546875" customWidth="1"/>
    <col min="3845" max="3845" width="13.33203125" bestFit="1" customWidth="1"/>
    <col min="3846" max="3846" width="14.33203125" customWidth="1"/>
    <col min="3847" max="3847" width="13.5546875" customWidth="1"/>
    <col min="4097" max="4097" width="16.6640625" customWidth="1"/>
    <col min="4098" max="4098" width="19.5546875" customWidth="1"/>
    <col min="4101" max="4101" width="13.33203125" bestFit="1" customWidth="1"/>
    <col min="4102" max="4102" width="14.33203125" customWidth="1"/>
    <col min="4103" max="4103" width="13.5546875" customWidth="1"/>
    <col min="4353" max="4353" width="16.6640625" customWidth="1"/>
    <col min="4354" max="4354" width="19.5546875" customWidth="1"/>
    <col min="4357" max="4357" width="13.33203125" bestFit="1" customWidth="1"/>
    <col min="4358" max="4358" width="14.33203125" customWidth="1"/>
    <col min="4359" max="4359" width="13.5546875" customWidth="1"/>
    <col min="4609" max="4609" width="16.6640625" customWidth="1"/>
    <col min="4610" max="4610" width="19.5546875" customWidth="1"/>
    <col min="4613" max="4613" width="13.33203125" bestFit="1" customWidth="1"/>
    <col min="4614" max="4614" width="14.33203125" customWidth="1"/>
    <col min="4615" max="4615" width="13.5546875" customWidth="1"/>
    <col min="4865" max="4865" width="16.6640625" customWidth="1"/>
    <col min="4866" max="4866" width="19.5546875" customWidth="1"/>
    <col min="4869" max="4869" width="13.33203125" bestFit="1" customWidth="1"/>
    <col min="4870" max="4870" width="14.33203125" customWidth="1"/>
    <col min="4871" max="4871" width="13.5546875" customWidth="1"/>
    <col min="5121" max="5121" width="16.6640625" customWidth="1"/>
    <col min="5122" max="5122" width="19.5546875" customWidth="1"/>
    <col min="5125" max="5125" width="13.33203125" bestFit="1" customWidth="1"/>
    <col min="5126" max="5126" width="14.33203125" customWidth="1"/>
    <col min="5127" max="5127" width="13.5546875" customWidth="1"/>
    <col min="5377" max="5377" width="16.6640625" customWidth="1"/>
    <col min="5378" max="5378" width="19.5546875" customWidth="1"/>
    <col min="5381" max="5381" width="13.33203125" bestFit="1" customWidth="1"/>
    <col min="5382" max="5382" width="14.33203125" customWidth="1"/>
    <col min="5383" max="5383" width="13.5546875" customWidth="1"/>
    <col min="5633" max="5633" width="16.6640625" customWidth="1"/>
    <col min="5634" max="5634" width="19.5546875" customWidth="1"/>
    <col min="5637" max="5637" width="13.33203125" bestFit="1" customWidth="1"/>
    <col min="5638" max="5638" width="14.33203125" customWidth="1"/>
    <col min="5639" max="5639" width="13.5546875" customWidth="1"/>
    <col min="5889" max="5889" width="16.6640625" customWidth="1"/>
    <col min="5890" max="5890" width="19.5546875" customWidth="1"/>
    <col min="5893" max="5893" width="13.33203125" bestFit="1" customWidth="1"/>
    <col min="5894" max="5894" width="14.33203125" customWidth="1"/>
    <col min="5895" max="5895" width="13.5546875" customWidth="1"/>
    <col min="6145" max="6145" width="16.6640625" customWidth="1"/>
    <col min="6146" max="6146" width="19.5546875" customWidth="1"/>
    <col min="6149" max="6149" width="13.33203125" bestFit="1" customWidth="1"/>
    <col min="6150" max="6150" width="14.33203125" customWidth="1"/>
    <col min="6151" max="6151" width="13.5546875" customWidth="1"/>
    <col min="6401" max="6401" width="16.6640625" customWidth="1"/>
    <col min="6402" max="6402" width="19.5546875" customWidth="1"/>
    <col min="6405" max="6405" width="13.33203125" bestFit="1" customWidth="1"/>
    <col min="6406" max="6406" width="14.33203125" customWidth="1"/>
    <col min="6407" max="6407" width="13.5546875" customWidth="1"/>
    <col min="6657" max="6657" width="16.6640625" customWidth="1"/>
    <col min="6658" max="6658" width="19.5546875" customWidth="1"/>
    <col min="6661" max="6661" width="13.33203125" bestFit="1" customWidth="1"/>
    <col min="6662" max="6662" width="14.33203125" customWidth="1"/>
    <col min="6663" max="6663" width="13.5546875" customWidth="1"/>
    <col min="6913" max="6913" width="16.6640625" customWidth="1"/>
    <col min="6914" max="6914" width="19.5546875" customWidth="1"/>
    <col min="6917" max="6917" width="13.33203125" bestFit="1" customWidth="1"/>
    <col min="6918" max="6918" width="14.33203125" customWidth="1"/>
    <col min="6919" max="6919" width="13.5546875" customWidth="1"/>
    <col min="7169" max="7169" width="16.6640625" customWidth="1"/>
    <col min="7170" max="7170" width="19.5546875" customWidth="1"/>
    <col min="7173" max="7173" width="13.33203125" bestFit="1" customWidth="1"/>
    <col min="7174" max="7174" width="14.33203125" customWidth="1"/>
    <col min="7175" max="7175" width="13.5546875" customWidth="1"/>
    <col min="7425" max="7425" width="16.6640625" customWidth="1"/>
    <col min="7426" max="7426" width="19.5546875" customWidth="1"/>
    <col min="7429" max="7429" width="13.33203125" bestFit="1" customWidth="1"/>
    <col min="7430" max="7430" width="14.33203125" customWidth="1"/>
    <col min="7431" max="7431" width="13.5546875" customWidth="1"/>
    <col min="7681" max="7681" width="16.6640625" customWidth="1"/>
    <col min="7682" max="7682" width="19.5546875" customWidth="1"/>
    <col min="7685" max="7685" width="13.33203125" bestFit="1" customWidth="1"/>
    <col min="7686" max="7686" width="14.33203125" customWidth="1"/>
    <col min="7687" max="7687" width="13.5546875" customWidth="1"/>
    <col min="7937" max="7937" width="16.6640625" customWidth="1"/>
    <col min="7938" max="7938" width="19.5546875" customWidth="1"/>
    <col min="7941" max="7941" width="13.33203125" bestFit="1" customWidth="1"/>
    <col min="7942" max="7942" width="14.33203125" customWidth="1"/>
    <col min="7943" max="7943" width="13.5546875" customWidth="1"/>
    <col min="8193" max="8193" width="16.6640625" customWidth="1"/>
    <col min="8194" max="8194" width="19.5546875" customWidth="1"/>
    <col min="8197" max="8197" width="13.33203125" bestFit="1" customWidth="1"/>
    <col min="8198" max="8198" width="14.33203125" customWidth="1"/>
    <col min="8199" max="8199" width="13.5546875" customWidth="1"/>
    <col min="8449" max="8449" width="16.6640625" customWidth="1"/>
    <col min="8450" max="8450" width="19.5546875" customWidth="1"/>
    <col min="8453" max="8453" width="13.33203125" bestFit="1" customWidth="1"/>
    <col min="8454" max="8454" width="14.33203125" customWidth="1"/>
    <col min="8455" max="8455" width="13.5546875" customWidth="1"/>
    <col min="8705" max="8705" width="16.6640625" customWidth="1"/>
    <col min="8706" max="8706" width="19.5546875" customWidth="1"/>
    <col min="8709" max="8709" width="13.33203125" bestFit="1" customWidth="1"/>
    <col min="8710" max="8710" width="14.33203125" customWidth="1"/>
    <col min="8711" max="8711" width="13.5546875" customWidth="1"/>
    <col min="8961" max="8961" width="16.6640625" customWidth="1"/>
    <col min="8962" max="8962" width="19.5546875" customWidth="1"/>
    <col min="8965" max="8965" width="13.33203125" bestFit="1" customWidth="1"/>
    <col min="8966" max="8966" width="14.33203125" customWidth="1"/>
    <col min="8967" max="8967" width="13.5546875" customWidth="1"/>
    <col min="9217" max="9217" width="16.6640625" customWidth="1"/>
    <col min="9218" max="9218" width="19.5546875" customWidth="1"/>
    <col min="9221" max="9221" width="13.33203125" bestFit="1" customWidth="1"/>
    <col min="9222" max="9222" width="14.33203125" customWidth="1"/>
    <col min="9223" max="9223" width="13.5546875" customWidth="1"/>
    <col min="9473" max="9473" width="16.6640625" customWidth="1"/>
    <col min="9474" max="9474" width="19.5546875" customWidth="1"/>
    <col min="9477" max="9477" width="13.33203125" bestFit="1" customWidth="1"/>
    <col min="9478" max="9478" width="14.33203125" customWidth="1"/>
    <col min="9479" max="9479" width="13.5546875" customWidth="1"/>
    <col min="9729" max="9729" width="16.6640625" customWidth="1"/>
    <col min="9730" max="9730" width="19.5546875" customWidth="1"/>
    <col min="9733" max="9733" width="13.33203125" bestFit="1" customWidth="1"/>
    <col min="9734" max="9734" width="14.33203125" customWidth="1"/>
    <col min="9735" max="9735" width="13.5546875" customWidth="1"/>
    <col min="9985" max="9985" width="16.6640625" customWidth="1"/>
    <col min="9986" max="9986" width="19.5546875" customWidth="1"/>
    <col min="9989" max="9989" width="13.33203125" bestFit="1" customWidth="1"/>
    <col min="9990" max="9990" width="14.33203125" customWidth="1"/>
    <col min="9991" max="9991" width="13.5546875" customWidth="1"/>
    <col min="10241" max="10241" width="16.6640625" customWidth="1"/>
    <col min="10242" max="10242" width="19.5546875" customWidth="1"/>
    <col min="10245" max="10245" width="13.33203125" bestFit="1" customWidth="1"/>
    <col min="10246" max="10246" width="14.33203125" customWidth="1"/>
    <col min="10247" max="10247" width="13.5546875" customWidth="1"/>
    <col min="10497" max="10497" width="16.6640625" customWidth="1"/>
    <col min="10498" max="10498" width="19.5546875" customWidth="1"/>
    <col min="10501" max="10501" width="13.33203125" bestFit="1" customWidth="1"/>
    <col min="10502" max="10502" width="14.33203125" customWidth="1"/>
    <col min="10503" max="10503" width="13.5546875" customWidth="1"/>
    <col min="10753" max="10753" width="16.6640625" customWidth="1"/>
    <col min="10754" max="10754" width="19.5546875" customWidth="1"/>
    <col min="10757" max="10757" width="13.33203125" bestFit="1" customWidth="1"/>
    <col min="10758" max="10758" width="14.33203125" customWidth="1"/>
    <col min="10759" max="10759" width="13.5546875" customWidth="1"/>
    <col min="11009" max="11009" width="16.6640625" customWidth="1"/>
    <col min="11010" max="11010" width="19.5546875" customWidth="1"/>
    <col min="11013" max="11013" width="13.33203125" bestFit="1" customWidth="1"/>
    <col min="11014" max="11014" width="14.33203125" customWidth="1"/>
    <col min="11015" max="11015" width="13.5546875" customWidth="1"/>
    <col min="11265" max="11265" width="16.6640625" customWidth="1"/>
    <col min="11266" max="11266" width="19.5546875" customWidth="1"/>
    <col min="11269" max="11269" width="13.33203125" bestFit="1" customWidth="1"/>
    <col min="11270" max="11270" width="14.33203125" customWidth="1"/>
    <col min="11271" max="11271" width="13.5546875" customWidth="1"/>
    <col min="11521" max="11521" width="16.6640625" customWidth="1"/>
    <col min="11522" max="11522" width="19.5546875" customWidth="1"/>
    <col min="11525" max="11525" width="13.33203125" bestFit="1" customWidth="1"/>
    <col min="11526" max="11526" width="14.33203125" customWidth="1"/>
    <col min="11527" max="11527" width="13.5546875" customWidth="1"/>
    <col min="11777" max="11777" width="16.6640625" customWidth="1"/>
    <col min="11778" max="11778" width="19.5546875" customWidth="1"/>
    <col min="11781" max="11781" width="13.33203125" bestFit="1" customWidth="1"/>
    <col min="11782" max="11782" width="14.33203125" customWidth="1"/>
    <col min="11783" max="11783" width="13.5546875" customWidth="1"/>
    <col min="12033" max="12033" width="16.6640625" customWidth="1"/>
    <col min="12034" max="12034" width="19.5546875" customWidth="1"/>
    <col min="12037" max="12037" width="13.33203125" bestFit="1" customWidth="1"/>
    <col min="12038" max="12038" width="14.33203125" customWidth="1"/>
    <col min="12039" max="12039" width="13.5546875" customWidth="1"/>
    <col min="12289" max="12289" width="16.6640625" customWidth="1"/>
    <col min="12290" max="12290" width="19.5546875" customWidth="1"/>
    <col min="12293" max="12293" width="13.33203125" bestFit="1" customWidth="1"/>
    <col min="12294" max="12294" width="14.33203125" customWidth="1"/>
    <col min="12295" max="12295" width="13.5546875" customWidth="1"/>
    <col min="12545" max="12545" width="16.6640625" customWidth="1"/>
    <col min="12546" max="12546" width="19.5546875" customWidth="1"/>
    <col min="12549" max="12549" width="13.33203125" bestFit="1" customWidth="1"/>
    <col min="12550" max="12550" width="14.33203125" customWidth="1"/>
    <col min="12551" max="12551" width="13.5546875" customWidth="1"/>
    <col min="12801" max="12801" width="16.6640625" customWidth="1"/>
    <col min="12802" max="12802" width="19.5546875" customWidth="1"/>
    <col min="12805" max="12805" width="13.33203125" bestFit="1" customWidth="1"/>
    <col min="12806" max="12806" width="14.33203125" customWidth="1"/>
    <col min="12807" max="12807" width="13.5546875" customWidth="1"/>
    <col min="13057" max="13057" width="16.6640625" customWidth="1"/>
    <col min="13058" max="13058" width="19.5546875" customWidth="1"/>
    <col min="13061" max="13061" width="13.33203125" bestFit="1" customWidth="1"/>
    <col min="13062" max="13062" width="14.33203125" customWidth="1"/>
    <col min="13063" max="13063" width="13.5546875" customWidth="1"/>
    <col min="13313" max="13313" width="16.6640625" customWidth="1"/>
    <col min="13314" max="13314" width="19.5546875" customWidth="1"/>
    <col min="13317" max="13317" width="13.33203125" bestFit="1" customWidth="1"/>
    <col min="13318" max="13318" width="14.33203125" customWidth="1"/>
    <col min="13319" max="13319" width="13.5546875" customWidth="1"/>
    <col min="13569" max="13569" width="16.6640625" customWidth="1"/>
    <col min="13570" max="13570" width="19.5546875" customWidth="1"/>
    <col min="13573" max="13573" width="13.33203125" bestFit="1" customWidth="1"/>
    <col min="13574" max="13574" width="14.33203125" customWidth="1"/>
    <col min="13575" max="13575" width="13.5546875" customWidth="1"/>
    <col min="13825" max="13825" width="16.6640625" customWidth="1"/>
    <col min="13826" max="13826" width="19.5546875" customWidth="1"/>
    <col min="13829" max="13829" width="13.33203125" bestFit="1" customWidth="1"/>
    <col min="13830" max="13830" width="14.33203125" customWidth="1"/>
    <col min="13831" max="13831" width="13.5546875" customWidth="1"/>
    <col min="14081" max="14081" width="16.6640625" customWidth="1"/>
    <col min="14082" max="14082" width="19.5546875" customWidth="1"/>
    <col min="14085" max="14085" width="13.33203125" bestFit="1" customWidth="1"/>
    <col min="14086" max="14086" width="14.33203125" customWidth="1"/>
    <col min="14087" max="14087" width="13.5546875" customWidth="1"/>
    <col min="14337" max="14337" width="16.6640625" customWidth="1"/>
    <col min="14338" max="14338" width="19.5546875" customWidth="1"/>
    <col min="14341" max="14341" width="13.33203125" bestFit="1" customWidth="1"/>
    <col min="14342" max="14342" width="14.33203125" customWidth="1"/>
    <col min="14343" max="14343" width="13.5546875" customWidth="1"/>
    <col min="14593" max="14593" width="16.6640625" customWidth="1"/>
    <col min="14594" max="14594" width="19.5546875" customWidth="1"/>
    <col min="14597" max="14597" width="13.33203125" bestFit="1" customWidth="1"/>
    <col min="14598" max="14598" width="14.33203125" customWidth="1"/>
    <col min="14599" max="14599" width="13.5546875" customWidth="1"/>
    <col min="14849" max="14849" width="16.6640625" customWidth="1"/>
    <col min="14850" max="14850" width="19.5546875" customWidth="1"/>
    <col min="14853" max="14853" width="13.33203125" bestFit="1" customWidth="1"/>
    <col min="14854" max="14854" width="14.33203125" customWidth="1"/>
    <col min="14855" max="14855" width="13.5546875" customWidth="1"/>
    <col min="15105" max="15105" width="16.6640625" customWidth="1"/>
    <col min="15106" max="15106" width="19.5546875" customWidth="1"/>
    <col min="15109" max="15109" width="13.33203125" bestFit="1" customWidth="1"/>
    <col min="15110" max="15110" width="14.33203125" customWidth="1"/>
    <col min="15111" max="15111" width="13.5546875" customWidth="1"/>
    <col min="15361" max="15361" width="16.6640625" customWidth="1"/>
    <col min="15362" max="15362" width="19.5546875" customWidth="1"/>
    <col min="15365" max="15365" width="13.33203125" bestFit="1" customWidth="1"/>
    <col min="15366" max="15366" width="14.33203125" customWidth="1"/>
    <col min="15367" max="15367" width="13.5546875" customWidth="1"/>
    <col min="15617" max="15617" width="16.6640625" customWidth="1"/>
    <col min="15618" max="15618" width="19.5546875" customWidth="1"/>
    <col min="15621" max="15621" width="13.33203125" bestFit="1" customWidth="1"/>
    <col min="15622" max="15622" width="14.33203125" customWidth="1"/>
    <col min="15623" max="15623" width="13.5546875" customWidth="1"/>
    <col min="15873" max="15873" width="16.6640625" customWidth="1"/>
    <col min="15874" max="15874" width="19.5546875" customWidth="1"/>
    <col min="15877" max="15877" width="13.33203125" bestFit="1" customWidth="1"/>
    <col min="15878" max="15878" width="14.33203125" customWidth="1"/>
    <col min="15879" max="15879" width="13.5546875" customWidth="1"/>
    <col min="16129" max="16129" width="16.6640625" customWidth="1"/>
    <col min="16130" max="16130" width="19.5546875" customWidth="1"/>
    <col min="16133" max="16133" width="13.33203125" bestFit="1" customWidth="1"/>
    <col min="16134" max="16134" width="14.33203125" customWidth="1"/>
    <col min="16135" max="16135" width="13.5546875" customWidth="1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7"/>
    </row>
    <row r="5" spans="1:13" s="1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" customFormat="1" ht="13.8">
      <c r="A9" s="302"/>
      <c r="B9" s="302"/>
      <c r="C9" s="302"/>
      <c r="D9" s="302"/>
      <c r="E9" s="303"/>
      <c r="F9" s="304" t="s">
        <v>90</v>
      </c>
      <c r="G9" s="304">
        <f>'Presupuesto '!A30</f>
        <v>27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'!C30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'!B30</f>
        <v xml:space="preserve">Celda de Medio Voltaje para remonte 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2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2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2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2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3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51.094999999999999</v>
      </c>
      <c r="H17" s="433">
        <f>+G17/G$46</f>
        <v>1.032987050007733E-2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1.0329870500077329</v>
      </c>
    </row>
    <row r="18" spans="1:12" s="137" customFormat="1" ht="15.6">
      <c r="A18" s="196"/>
      <c r="B18" s="197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2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51.094999999999999</v>
      </c>
      <c r="H19" s="437">
        <f>SUM(H17:H17)</f>
        <v>1.032987050007733E-2</v>
      </c>
      <c r="I19" s="438"/>
      <c r="J19" s="439"/>
      <c r="K19" s="440"/>
      <c r="L19" s="447">
        <f>SUM(L17:L17)</f>
        <v>1.0329870500077329</v>
      </c>
    </row>
    <row r="20" spans="1:12" s="2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2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2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2" customFormat="1" ht="15.6">
      <c r="A23" s="597" t="str">
        <f>'BASE DE DATOS'!F14</f>
        <v>Ayudante de electricista (Est. Ocp.E2)</v>
      </c>
      <c r="B23" s="598"/>
      <c r="C23" s="145">
        <v>3</v>
      </c>
      <c r="D23" s="145">
        <f>'BASE DE DATOS'!G14</f>
        <v>3.62</v>
      </c>
      <c r="E23" s="146">
        <f>IF(D23&gt;0,ROUND(D23*C23,2),"")</f>
        <v>10.86</v>
      </c>
      <c r="F23" s="147">
        <v>55</v>
      </c>
      <c r="G23" s="42">
        <f>E23*F23</f>
        <v>597.29999999999995</v>
      </c>
      <c r="H23" s="433">
        <f>+G23/G$46</f>
        <v>0.12075607495246479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12.07560749524648</v>
      </c>
    </row>
    <row r="24" spans="1:12" s="2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55</v>
      </c>
      <c r="G24" s="42">
        <f>E24*F24</f>
        <v>201.3</v>
      </c>
      <c r="H24" s="433">
        <f>+G24/G$46</f>
        <v>4.0696798740885928E-2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4.0696798740885924</v>
      </c>
    </row>
    <row r="25" spans="1:12" s="3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55</v>
      </c>
      <c r="G25" s="42">
        <f>E25*F25</f>
        <v>223.29999999999998</v>
      </c>
      <c r="H25" s="433">
        <f>+G25/G$46</f>
        <v>4.5144536308195864E-2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4.5144536308195864</v>
      </c>
    </row>
    <row r="26" spans="1:12" s="2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1021.8999999999999</v>
      </c>
      <c r="H26" s="437">
        <f>SUM(H23:H25)</f>
        <v>0.20659741000154658</v>
      </c>
      <c r="I26" s="429"/>
      <c r="J26" s="430"/>
      <c r="K26" s="431"/>
      <c r="L26" s="447">
        <f>SUM(L23:L25)</f>
        <v>20.659741000154661</v>
      </c>
    </row>
    <row r="27" spans="1:12" s="2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2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2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2" customFormat="1" ht="15.6">
      <c r="A30" s="665"/>
      <c r="B30" s="666"/>
      <c r="C30" s="667"/>
      <c r="D30" s="49"/>
      <c r="E30" s="50"/>
      <c r="F30" s="50"/>
      <c r="G30" s="42"/>
      <c r="H30" s="433"/>
      <c r="I30" s="434"/>
      <c r="J30" s="435"/>
      <c r="K30" s="431"/>
      <c r="L30" s="436"/>
    </row>
    <row r="31" spans="1:12" s="136" customFormat="1" ht="15.6">
      <c r="A31" s="662" t="s">
        <v>253</v>
      </c>
      <c r="B31" s="663"/>
      <c r="C31" s="664"/>
      <c r="D31" s="49" t="s">
        <v>44</v>
      </c>
      <c r="E31" s="50">
        <v>1</v>
      </c>
      <c r="F31" s="50">
        <v>3873.34</v>
      </c>
      <c r="G31" s="42">
        <f>E31*F31</f>
        <v>3873.34</v>
      </c>
      <c r="H31" s="433">
        <f>+G31/G$46</f>
        <v>0.78307271949837609</v>
      </c>
      <c r="I31" s="434">
        <v>462140000</v>
      </c>
      <c r="J31" s="435" t="s">
        <v>324</v>
      </c>
      <c r="K31" s="431">
        <v>40</v>
      </c>
      <c r="L31" s="436">
        <f>+H31*K31</f>
        <v>31.322908779935045</v>
      </c>
    </row>
    <row r="32" spans="1:12" s="136" customFormat="1" ht="15.6">
      <c r="A32" s="662"/>
      <c r="B32" s="663"/>
      <c r="C32" s="664"/>
      <c r="D32" s="49"/>
      <c r="E32" s="50"/>
      <c r="F32" s="50"/>
      <c r="G32" s="42"/>
      <c r="H32" s="433"/>
      <c r="I32" s="434"/>
      <c r="J32" s="435"/>
      <c r="K32" s="431"/>
      <c r="L32" s="436"/>
    </row>
    <row r="33" spans="1:12" s="136" customFormat="1" ht="15.6">
      <c r="A33" s="662"/>
      <c r="B33" s="663"/>
      <c r="C33" s="664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2" s="136" customFormat="1" ht="15.6">
      <c r="A34" s="662"/>
      <c r="B34" s="663"/>
      <c r="C34" s="664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2" s="136" customFormat="1" ht="15.6">
      <c r="A35" s="662"/>
      <c r="B35" s="663"/>
      <c r="C35" s="664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2" s="136" customFormat="1" ht="15.6">
      <c r="A36" s="662"/>
      <c r="B36" s="663"/>
      <c r="C36" s="664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2" s="136" customFormat="1" ht="15.6">
      <c r="A37" s="236"/>
      <c r="B37" s="237"/>
      <c r="C37" s="238"/>
      <c r="D37" s="49"/>
      <c r="E37" s="50"/>
      <c r="F37" s="50"/>
      <c r="G37" s="42"/>
      <c r="H37" s="433"/>
      <c r="I37" s="487"/>
      <c r="J37" s="488"/>
      <c r="K37" s="489"/>
      <c r="L37" s="436"/>
    </row>
    <row r="38" spans="1:12" s="136" customFormat="1" ht="15.6">
      <c r="A38" s="236"/>
      <c r="B38" s="237"/>
      <c r="C38" s="238"/>
      <c r="D38" s="49"/>
      <c r="E38" s="50"/>
      <c r="F38" s="50"/>
      <c r="G38" s="42"/>
      <c r="H38" s="433"/>
      <c r="I38" s="487"/>
      <c r="J38" s="488"/>
      <c r="K38" s="489"/>
      <c r="L38" s="436"/>
    </row>
    <row r="39" spans="1:12" s="136" customFormat="1" ht="15.6">
      <c r="A39" s="236"/>
      <c r="B39" s="237"/>
      <c r="C39" s="238"/>
      <c r="D39" s="49"/>
      <c r="E39" s="50"/>
      <c r="F39" s="50"/>
      <c r="G39" s="42"/>
      <c r="H39" s="433"/>
      <c r="I39" s="487"/>
      <c r="J39" s="488"/>
      <c r="K39" s="489"/>
      <c r="L39" s="436"/>
    </row>
    <row r="40" spans="1:12" s="2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SUM(G31:G36)</f>
        <v>3873.34</v>
      </c>
      <c r="H40" s="437">
        <f>SUM(H30:H39)</f>
        <v>0.78307271949837609</v>
      </c>
      <c r="I40" s="429"/>
      <c r="J40" s="430"/>
      <c r="K40" s="431"/>
      <c r="L40" s="437">
        <f>SUM(L30:L39)</f>
        <v>31.322908779935045</v>
      </c>
    </row>
    <row r="41" spans="1:12" s="3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2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2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2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2" customFormat="1" ht="12.75" customHeight="1" thickBot="1">
      <c r="A45" s="621" t="s">
        <v>33</v>
      </c>
      <c r="B45" s="622"/>
      <c r="C45" s="58"/>
      <c r="D45" s="130"/>
      <c r="E45" s="130"/>
      <c r="F45" s="131"/>
      <c r="G45" s="129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3" customFormat="1" ht="16.2" thickBot="1">
      <c r="A46" s="59"/>
      <c r="B46" s="60"/>
      <c r="C46" s="60"/>
      <c r="D46" s="623" t="s">
        <v>34</v>
      </c>
      <c r="E46" s="624"/>
      <c r="F46" s="624"/>
      <c r="G46" s="129">
        <f>+G45+G40+G26+G19</f>
        <v>4946.335</v>
      </c>
      <c r="H46" s="449">
        <f>+H45+H40+H26+H19</f>
        <v>0.99999999999999989</v>
      </c>
      <c r="I46" s="450"/>
      <c r="J46" s="451"/>
      <c r="K46" s="450"/>
      <c r="L46" s="563">
        <f>+L45+L40+L26+L19</f>
        <v>53.015636830097435</v>
      </c>
    </row>
    <row r="47" spans="1:12" s="2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1137.65705</v>
      </c>
      <c r="H47" s="69"/>
      <c r="I47" s="69"/>
      <c r="J47" s="69"/>
      <c r="K47" s="69"/>
      <c r="L47" s="452"/>
    </row>
    <row r="48" spans="1:12" s="2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2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6083.9920499999998</v>
      </c>
      <c r="H49" s="69"/>
      <c r="I49" s="69"/>
      <c r="J49" s="69"/>
      <c r="K49" s="69"/>
      <c r="L49" s="452"/>
    </row>
    <row r="50" spans="1:12" s="2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6083.99</v>
      </c>
      <c r="H50" s="69"/>
      <c r="I50" s="69"/>
      <c r="J50" s="69"/>
      <c r="K50" s="69"/>
      <c r="L50" s="452"/>
    </row>
    <row r="51" spans="1:12" s="2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2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4"/>
      <c r="B58" s="4"/>
      <c r="C58" s="5"/>
      <c r="D58" s="600"/>
      <c r="E58" s="600"/>
      <c r="F58" s="600"/>
      <c r="G58" s="456">
        <v>6083.98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0">
    <mergeCell ref="A23:B23"/>
    <mergeCell ref="A1:G1"/>
    <mergeCell ref="H2:L13"/>
    <mergeCell ref="A15:B15"/>
    <mergeCell ref="A16:B16"/>
    <mergeCell ref="A17:B17"/>
    <mergeCell ref="A19:B19"/>
    <mergeCell ref="A21:B21"/>
    <mergeCell ref="A22:B22"/>
    <mergeCell ref="A2:G2"/>
    <mergeCell ref="A4:G4"/>
    <mergeCell ref="A12:D12"/>
    <mergeCell ref="A31:C31"/>
    <mergeCell ref="A32:C32"/>
    <mergeCell ref="A33:C33"/>
    <mergeCell ref="A34:C34"/>
    <mergeCell ref="A35:C35"/>
    <mergeCell ref="A50:B50"/>
    <mergeCell ref="A51:B51"/>
    <mergeCell ref="A52:B52"/>
    <mergeCell ref="D46:F46"/>
    <mergeCell ref="A24:B24"/>
    <mergeCell ref="A25:B25"/>
    <mergeCell ref="A26:B26"/>
    <mergeCell ref="A28:C28"/>
    <mergeCell ref="A29:C29"/>
    <mergeCell ref="A30:C30"/>
    <mergeCell ref="A40:B40"/>
    <mergeCell ref="A42:C42"/>
    <mergeCell ref="A43:C43"/>
    <mergeCell ref="A44:C44"/>
    <mergeCell ref="A45:B45"/>
    <mergeCell ref="A36:C36"/>
    <mergeCell ref="D58:F58"/>
    <mergeCell ref="D59:F59"/>
    <mergeCell ref="D47:E47"/>
    <mergeCell ref="D48:F48"/>
    <mergeCell ref="D49:F49"/>
    <mergeCell ref="D50:F50"/>
    <mergeCell ref="D57:F5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19" zoomScale="90" zoomScaleNormal="100" zoomScaleSheetLayoutView="90" workbookViewId="0">
      <selection activeCell="L46" sqref="L46"/>
    </sheetView>
  </sheetViews>
  <sheetFormatPr baseColWidth="10" defaultRowHeight="13.2"/>
  <cols>
    <col min="1" max="1" width="21.3320312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246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'!A31</f>
        <v>28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'!C31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'!B31</f>
        <v xml:space="preserve">Celda de Medio voltaje para medición 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118.72000000000001</v>
      </c>
      <c r="H17" s="433">
        <f>+G17/G$46</f>
        <v>5.1147148865258799E-3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0.51147148865258796</v>
      </c>
    </row>
    <row r="18" spans="1:12" s="137" customFormat="1" ht="15.6">
      <c r="A18" s="253"/>
      <c r="B18" s="254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118.72000000000001</v>
      </c>
      <c r="H19" s="437">
        <f>SUM(H17:H17)</f>
        <v>5.1147148865258799E-3</v>
      </c>
      <c r="I19" s="438"/>
      <c r="J19" s="439"/>
      <c r="K19" s="440"/>
      <c r="L19" s="447">
        <f>SUM(L17:L17)</f>
        <v>0.51147148865258796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4</v>
      </c>
      <c r="D23" s="145">
        <f>'BASE DE DATOS'!G14</f>
        <v>3.62</v>
      </c>
      <c r="E23" s="146">
        <f>IF(D23&gt;0,ROUND(D23*C23,2),"")</f>
        <v>14.48</v>
      </c>
      <c r="F23" s="147">
        <v>100</v>
      </c>
      <c r="G23" s="42">
        <f>E23*F23</f>
        <v>1448</v>
      </c>
      <c r="H23" s="433">
        <f>+G23/G$46</f>
        <v>6.2382978063422113E-2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6.238297806342211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v>120</v>
      </c>
      <c r="G24" s="42">
        <f>E24*F24</f>
        <v>439.20000000000005</v>
      </c>
      <c r="H24" s="433">
        <f>+G24/G$46</f>
        <v>1.892168782144682E-2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1.892168782144682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120</v>
      </c>
      <c r="G25" s="42">
        <f>E25*F25</f>
        <v>487.19999999999993</v>
      </c>
      <c r="H25" s="433">
        <f>+G25/G$46</f>
        <v>2.0989631845648653E-2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2.0989631845648655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2374.4</v>
      </c>
      <c r="H26" s="437">
        <f>SUM(H23:H25)</f>
        <v>0.10229429773051758</v>
      </c>
      <c r="I26" s="429"/>
      <c r="J26" s="430"/>
      <c r="K26" s="431"/>
      <c r="L26" s="447">
        <f>SUM(L23:L25)</f>
        <v>10.229429773051759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62" t="s">
        <v>305</v>
      </c>
      <c r="B30" s="663"/>
      <c r="C30" s="664"/>
      <c r="D30" s="49" t="s">
        <v>44</v>
      </c>
      <c r="E30" s="50">
        <v>1</v>
      </c>
      <c r="F30" s="50">
        <v>14713</v>
      </c>
      <c r="G30" s="42">
        <f>E30*F30</f>
        <v>14713</v>
      </c>
      <c r="H30" s="433">
        <f>+G30/G$46</f>
        <v>0.63386792558503424</v>
      </c>
      <c r="I30" s="434">
        <v>462140000</v>
      </c>
      <c r="J30" s="435" t="s">
        <v>324</v>
      </c>
      <c r="K30" s="431">
        <v>40</v>
      </c>
      <c r="L30" s="436">
        <f>+H30*K30</f>
        <v>25.354717023401371</v>
      </c>
    </row>
    <row r="31" spans="1:12" s="136" customFormat="1" ht="15.6">
      <c r="A31" s="662" t="s">
        <v>306</v>
      </c>
      <c r="B31" s="663"/>
      <c r="C31" s="664"/>
      <c r="D31" s="49" t="s">
        <v>44</v>
      </c>
      <c r="E31" s="50">
        <v>1</v>
      </c>
      <c r="F31" s="50">
        <v>6005.34</v>
      </c>
      <c r="G31" s="42">
        <f>E31*F31</f>
        <v>6005.34</v>
      </c>
      <c r="H31" s="433">
        <f>+G31/G$46</f>
        <v>0.2587230617979222</v>
      </c>
      <c r="I31" s="434">
        <v>462140000</v>
      </c>
      <c r="J31" s="435" t="s">
        <v>324</v>
      </c>
      <c r="K31" s="431">
        <v>40</v>
      </c>
      <c r="L31" s="436">
        <f>+H31*K31</f>
        <v>10.348922471916888</v>
      </c>
    </row>
    <row r="32" spans="1:12" s="136" customFormat="1" ht="15.6">
      <c r="A32" s="662"/>
      <c r="B32" s="663"/>
      <c r="C32" s="664"/>
      <c r="D32" s="49"/>
      <c r="E32" s="50"/>
      <c r="F32" s="50"/>
      <c r="G32" s="42"/>
      <c r="H32" s="433"/>
      <c r="I32" s="434"/>
      <c r="J32" s="435"/>
      <c r="K32" s="431"/>
      <c r="L32" s="436"/>
    </row>
    <row r="33" spans="1:12" s="136" customFormat="1" ht="15.6">
      <c r="A33" s="281"/>
      <c r="B33" s="282"/>
      <c r="C33" s="283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2" s="136" customFormat="1" ht="15.6">
      <c r="A34" s="662"/>
      <c r="B34" s="663"/>
      <c r="C34" s="664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2" s="136" customFormat="1" ht="15.6">
      <c r="A35" s="662"/>
      <c r="B35" s="663"/>
      <c r="C35" s="664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2" s="136" customFormat="1" ht="15.6">
      <c r="A36" s="662"/>
      <c r="B36" s="663"/>
      <c r="C36" s="664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2" s="136" customFormat="1" ht="15.6">
      <c r="A37" s="253"/>
      <c r="B37" s="254"/>
      <c r="C37" s="255"/>
      <c r="D37" s="49"/>
      <c r="E37" s="50"/>
      <c r="F37" s="50"/>
      <c r="G37" s="42"/>
      <c r="H37" s="433"/>
      <c r="I37" s="487"/>
      <c r="J37" s="488"/>
      <c r="K37" s="489"/>
      <c r="L37" s="436"/>
    </row>
    <row r="38" spans="1:12" s="136" customFormat="1" ht="15.6">
      <c r="A38" s="253"/>
      <c r="B38" s="254"/>
      <c r="C38" s="255"/>
      <c r="D38" s="49"/>
      <c r="E38" s="50"/>
      <c r="F38" s="50"/>
      <c r="G38" s="42"/>
      <c r="H38" s="433"/>
      <c r="I38" s="487"/>
      <c r="J38" s="488"/>
      <c r="K38" s="489"/>
      <c r="L38" s="436"/>
    </row>
    <row r="39" spans="1:12" s="136" customFormat="1" ht="15.6">
      <c r="A39" s="253"/>
      <c r="B39" s="254"/>
      <c r="C39" s="255"/>
      <c r="D39" s="49"/>
      <c r="E39" s="50"/>
      <c r="F39" s="50"/>
      <c r="G39" s="42"/>
      <c r="H39" s="433"/>
      <c r="I39" s="487"/>
      <c r="J39" s="488"/>
      <c r="K39" s="489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SUM(G30:G36)</f>
        <v>20718.34</v>
      </c>
      <c r="H40" s="437">
        <f>SUM(H30:H39)</f>
        <v>0.8925909873829565</v>
      </c>
      <c r="I40" s="429"/>
      <c r="J40" s="430"/>
      <c r="K40" s="431"/>
      <c r="L40" s="437">
        <f>SUM(L30:L39)</f>
        <v>35.703639495318257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30"/>
      <c r="E45" s="130"/>
      <c r="F45" s="131"/>
      <c r="G45" s="129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29">
        <f>+G45+G40+G26+G19</f>
        <v>23211.460000000003</v>
      </c>
      <c r="H46" s="449">
        <f>+H45+H40+H26+H19</f>
        <v>1</v>
      </c>
      <c r="I46" s="450"/>
      <c r="J46" s="451"/>
      <c r="K46" s="450"/>
      <c r="L46" s="563">
        <f>+L45+L40+L26+L19</f>
        <v>46.444540757022608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5338.6358000000009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28550.095800000003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28550.1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28550.1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39">
    <mergeCell ref="A50:B50"/>
    <mergeCell ref="A51:B51"/>
    <mergeCell ref="A52:B52"/>
    <mergeCell ref="D59:F59"/>
    <mergeCell ref="D48:F48"/>
    <mergeCell ref="D49:F49"/>
    <mergeCell ref="D50:F50"/>
    <mergeCell ref="D57:F57"/>
    <mergeCell ref="D58:F58"/>
    <mergeCell ref="D47:E47"/>
    <mergeCell ref="A31:C31"/>
    <mergeCell ref="A32:C32"/>
    <mergeCell ref="A34:C34"/>
    <mergeCell ref="A35:C35"/>
    <mergeCell ref="A36:C36"/>
    <mergeCell ref="A40:B40"/>
    <mergeCell ref="A42:C42"/>
    <mergeCell ref="A43:C43"/>
    <mergeCell ref="A44:C44"/>
    <mergeCell ref="A45:B45"/>
    <mergeCell ref="D46:F46"/>
    <mergeCell ref="A30:C30"/>
    <mergeCell ref="A17:B17"/>
    <mergeCell ref="A19:B19"/>
    <mergeCell ref="A21:B21"/>
    <mergeCell ref="A22:B22"/>
    <mergeCell ref="A23:B23"/>
    <mergeCell ref="A24:B24"/>
    <mergeCell ref="A25:B25"/>
    <mergeCell ref="A26:B26"/>
    <mergeCell ref="A28:C28"/>
    <mergeCell ref="A29:C29"/>
    <mergeCell ref="A16:B16"/>
    <mergeCell ref="A1:G1"/>
    <mergeCell ref="H2:L13"/>
    <mergeCell ref="A15:B15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22" zoomScale="90" zoomScaleNormal="100" zoomScaleSheetLayoutView="90" workbookViewId="0">
      <selection activeCell="L46" sqref="L46"/>
    </sheetView>
  </sheetViews>
  <sheetFormatPr baseColWidth="10" defaultRowHeight="13.2"/>
  <cols>
    <col min="1" max="1" width="21.3320312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246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'!A32</f>
        <v>29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'!C32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'!B32</f>
        <v>Punta terminal unipolar, para cable n° 2 AWG, 15kV para interior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3.1185000000000005</v>
      </c>
      <c r="H17" s="433">
        <f>+G17/G$46</f>
        <v>1.8052255157063594E-2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1.8052255157063595</v>
      </c>
    </row>
    <row r="18" spans="1:12" s="137" customFormat="1" ht="15.6">
      <c r="A18" s="253"/>
      <c r="B18" s="254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3.1185000000000005</v>
      </c>
      <c r="H19" s="437">
        <f>SUM(H17:H17)</f>
        <v>1.8052255157063594E-2</v>
      </c>
      <c r="I19" s="438"/>
      <c r="J19" s="439"/>
      <c r="K19" s="440"/>
      <c r="L19" s="447">
        <f>SUM(L17:L17)</f>
        <v>1.8052255157063595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5.5</v>
      </c>
      <c r="G23" s="42">
        <f>E23*F23</f>
        <v>19.91</v>
      </c>
      <c r="H23" s="433">
        <f>+G23/G$46</f>
        <v>0.11525425691105856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11.525425691105855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5.5</v>
      </c>
      <c r="G24" s="42">
        <f>E24*F24</f>
        <v>20.130000000000003</v>
      </c>
      <c r="H24" s="433">
        <f>+G24/G$46</f>
        <v>0.11652778461173326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11.652778461173325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5.5</v>
      </c>
      <c r="G25" s="42">
        <f>E25*F25</f>
        <v>22.33</v>
      </c>
      <c r="H25" s="433">
        <f>+G25/G$46</f>
        <v>0.12926306161848003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12.926306161848004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62.370000000000005</v>
      </c>
      <c r="H26" s="437">
        <f>SUM(H23:H25)</f>
        <v>0.36104510314127181</v>
      </c>
      <c r="I26" s="429"/>
      <c r="J26" s="430"/>
      <c r="K26" s="431"/>
      <c r="L26" s="447">
        <f>SUM(L23:L25)</f>
        <v>36.104510314127182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65"/>
      <c r="B30" s="666"/>
      <c r="C30" s="667"/>
      <c r="D30" s="49"/>
      <c r="E30" s="50"/>
      <c r="F30" s="50"/>
      <c r="G30" s="42"/>
      <c r="H30" s="433"/>
      <c r="I30" s="434"/>
      <c r="J30" s="435"/>
      <c r="K30" s="431"/>
      <c r="L30" s="436"/>
    </row>
    <row r="31" spans="1:12" s="136" customFormat="1" ht="15.6">
      <c r="A31" s="662" t="s">
        <v>254</v>
      </c>
      <c r="B31" s="663"/>
      <c r="C31" s="664"/>
      <c r="D31" s="49" t="s">
        <v>44</v>
      </c>
      <c r="E31" s="50">
        <v>1</v>
      </c>
      <c r="F31" s="50">
        <v>107.26</v>
      </c>
      <c r="G31" s="42">
        <f>E31*F31</f>
        <v>107.26</v>
      </c>
      <c r="H31" s="433">
        <f>+G31/G$46</f>
        <v>0.62090264170166454</v>
      </c>
      <c r="I31" s="434">
        <v>462140000</v>
      </c>
      <c r="J31" s="435" t="s">
        <v>30</v>
      </c>
      <c r="K31" s="431">
        <v>0</v>
      </c>
      <c r="L31" s="436">
        <f>+H31*K31</f>
        <v>0</v>
      </c>
    </row>
    <row r="32" spans="1:12" s="136" customFormat="1" ht="15.6">
      <c r="A32" s="662"/>
      <c r="B32" s="663"/>
      <c r="C32" s="664"/>
      <c r="D32" s="49"/>
      <c r="E32" s="50"/>
      <c r="F32" s="50"/>
      <c r="G32" s="42"/>
      <c r="H32" s="433"/>
      <c r="I32" s="434"/>
      <c r="J32" s="435"/>
      <c r="K32" s="431"/>
      <c r="L32" s="436"/>
    </row>
    <row r="33" spans="1:12" s="136" customFormat="1" ht="15.6">
      <c r="A33" s="662"/>
      <c r="B33" s="663"/>
      <c r="C33" s="664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2" s="136" customFormat="1" ht="15.6">
      <c r="A34" s="662"/>
      <c r="B34" s="663"/>
      <c r="C34" s="664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2" s="136" customFormat="1" ht="15.6">
      <c r="A35" s="662"/>
      <c r="B35" s="663"/>
      <c r="C35" s="664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2" s="136" customFormat="1" ht="15.6">
      <c r="A36" s="662"/>
      <c r="B36" s="663"/>
      <c r="C36" s="664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2" s="136" customFormat="1" ht="15.6">
      <c r="A37" s="253"/>
      <c r="B37" s="254"/>
      <c r="C37" s="255"/>
      <c r="D37" s="49"/>
      <c r="E37" s="50"/>
      <c r="F37" s="50"/>
      <c r="G37" s="42"/>
      <c r="H37" s="433"/>
      <c r="I37" s="487"/>
      <c r="J37" s="488"/>
      <c r="K37" s="489"/>
      <c r="L37" s="436"/>
    </row>
    <row r="38" spans="1:12" s="136" customFormat="1" ht="15.6">
      <c r="A38" s="253"/>
      <c r="B38" s="254"/>
      <c r="C38" s="255"/>
      <c r="D38" s="49"/>
      <c r="E38" s="50"/>
      <c r="F38" s="50"/>
      <c r="G38" s="42"/>
      <c r="H38" s="433"/>
      <c r="I38" s="487"/>
      <c r="J38" s="488"/>
      <c r="K38" s="489"/>
      <c r="L38" s="436"/>
    </row>
    <row r="39" spans="1:12" s="136" customFormat="1" ht="15.6">
      <c r="A39" s="253"/>
      <c r="B39" s="254"/>
      <c r="C39" s="255"/>
      <c r="D39" s="49"/>
      <c r="E39" s="50"/>
      <c r="F39" s="50"/>
      <c r="G39" s="42"/>
      <c r="H39" s="433"/>
      <c r="I39" s="487"/>
      <c r="J39" s="488"/>
      <c r="K39" s="489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SUM(G31:G36)</f>
        <v>107.26</v>
      </c>
      <c r="H40" s="437">
        <f>SUM(H31:H39)</f>
        <v>0.62090264170166454</v>
      </c>
      <c r="I40" s="429"/>
      <c r="J40" s="430"/>
      <c r="K40" s="431"/>
      <c r="L40" s="437">
        <f>SUM(L31:L39)</f>
        <v>0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30"/>
      <c r="E45" s="130"/>
      <c r="F45" s="131"/>
      <c r="G45" s="129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29">
        <f>+G45+G40+G26+G19</f>
        <v>172.74850000000001</v>
      </c>
      <c r="H46" s="449">
        <f>+H45+H40+H26+H19</f>
        <v>0.99999999999999989</v>
      </c>
      <c r="I46" s="450"/>
      <c r="J46" s="451"/>
      <c r="K46" s="450"/>
      <c r="L46" s="563">
        <f>+L45+L40+L26+L19</f>
        <v>37.909735829833544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39.732155000000006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212.48065500000001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212.48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212.49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0">
    <mergeCell ref="A50:B50"/>
    <mergeCell ref="A51:B51"/>
    <mergeCell ref="A52:B52"/>
    <mergeCell ref="D59:F59"/>
    <mergeCell ref="D48:F48"/>
    <mergeCell ref="D49:F49"/>
    <mergeCell ref="D50:F50"/>
    <mergeCell ref="D57:F57"/>
    <mergeCell ref="D58:F58"/>
    <mergeCell ref="D47:E47"/>
    <mergeCell ref="A32:C32"/>
    <mergeCell ref="A33:C33"/>
    <mergeCell ref="A34:C34"/>
    <mergeCell ref="A35:C35"/>
    <mergeCell ref="A36:C36"/>
    <mergeCell ref="A40:B40"/>
    <mergeCell ref="A42:C42"/>
    <mergeCell ref="A43:C43"/>
    <mergeCell ref="A44:C44"/>
    <mergeCell ref="A45:B45"/>
    <mergeCell ref="D46:F46"/>
    <mergeCell ref="A31:C31"/>
    <mergeCell ref="A17:B17"/>
    <mergeCell ref="A19:B19"/>
    <mergeCell ref="A21:B21"/>
    <mergeCell ref="A22:B22"/>
    <mergeCell ref="A23:B23"/>
    <mergeCell ref="A24:B24"/>
    <mergeCell ref="A25:B25"/>
    <mergeCell ref="A26:B26"/>
    <mergeCell ref="A28:C28"/>
    <mergeCell ref="A29:C29"/>
    <mergeCell ref="A30:C30"/>
    <mergeCell ref="A16:B16"/>
    <mergeCell ref="A1:G1"/>
    <mergeCell ref="H2:L13"/>
    <mergeCell ref="A15:B15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24" zoomScale="80" zoomScaleNormal="100" zoomScaleSheetLayoutView="80" workbookViewId="0">
      <selection activeCell="L46" sqref="L46"/>
    </sheetView>
  </sheetViews>
  <sheetFormatPr baseColWidth="10" defaultRowHeight="13.2"/>
  <cols>
    <col min="1" max="1" width="21.3320312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246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'!A33</f>
        <v>30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'!C33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'!B33</f>
        <v>Punta terminal unipolar, para cable n° 2 AWG, 15kV para exterior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3.1185000000000005</v>
      </c>
      <c r="H17" s="433">
        <f>+G17/G$46</f>
        <v>1.6978034990486095E-2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1.6978034990486095</v>
      </c>
    </row>
    <row r="18" spans="1:12" s="137" customFormat="1" ht="15.6">
      <c r="A18" s="253"/>
      <c r="B18" s="254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3.1185000000000005</v>
      </c>
      <c r="H19" s="437">
        <f>SUM(H17:H17)</f>
        <v>1.6978034990486095E-2</v>
      </c>
      <c r="I19" s="438"/>
      <c r="J19" s="439"/>
      <c r="K19" s="440"/>
      <c r="L19" s="447">
        <f>SUM(L17:L17)</f>
        <v>1.6978034990486095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5.5</v>
      </c>
      <c r="G23" s="42">
        <f>E23*F23</f>
        <v>19.91</v>
      </c>
      <c r="H23" s="433">
        <f>+G23/G$46</f>
        <v>0.10839592004507875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10.839592004507875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5.5</v>
      </c>
      <c r="G24" s="42">
        <f>E24*F24</f>
        <v>20.130000000000003</v>
      </c>
      <c r="H24" s="433">
        <f>+G24/G$46</f>
        <v>0.10959366501795256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10.959366501795257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5.5</v>
      </c>
      <c r="G25" s="42">
        <f>E25*F25</f>
        <v>22.33</v>
      </c>
      <c r="H25" s="433">
        <f>+G25/G$46</f>
        <v>0.12157111474669054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12.157111474669053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62.370000000000005</v>
      </c>
      <c r="H26" s="437">
        <f>SUM(H23:H25)</f>
        <v>0.33956069980972187</v>
      </c>
      <c r="I26" s="429"/>
      <c r="J26" s="430"/>
      <c r="K26" s="431"/>
      <c r="L26" s="447">
        <f>SUM(L23:L25)</f>
        <v>33.956069980972181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62" t="s">
        <v>255</v>
      </c>
      <c r="B30" s="663"/>
      <c r="C30" s="664"/>
      <c r="D30" s="49" t="s">
        <v>44</v>
      </c>
      <c r="E30" s="50">
        <v>1</v>
      </c>
      <c r="F30" s="50">
        <v>118.19</v>
      </c>
      <c r="G30" s="42">
        <f>E30*F30</f>
        <v>118.19</v>
      </c>
      <c r="H30" s="433">
        <f>+G30/G$46</f>
        <v>0.64346126519979197</v>
      </c>
      <c r="I30" s="434">
        <v>462140000</v>
      </c>
      <c r="J30" s="435" t="s">
        <v>30</v>
      </c>
      <c r="K30" s="431">
        <v>0</v>
      </c>
      <c r="L30" s="436">
        <f>+H30*K30</f>
        <v>0</v>
      </c>
    </row>
    <row r="31" spans="1:12" s="136" customFormat="1" ht="15.6">
      <c r="A31" s="281"/>
      <c r="B31" s="282"/>
      <c r="C31" s="283"/>
      <c r="D31" s="49"/>
      <c r="E31" s="50"/>
      <c r="F31" s="50"/>
      <c r="G31" s="42"/>
      <c r="H31" s="433"/>
      <c r="I31" s="434"/>
      <c r="J31" s="435"/>
      <c r="K31" s="431"/>
      <c r="L31" s="436"/>
    </row>
    <row r="32" spans="1:12" s="136" customFormat="1" ht="15.6">
      <c r="A32" s="281"/>
      <c r="B32" s="282"/>
      <c r="C32" s="283"/>
      <c r="D32" s="49"/>
      <c r="E32" s="50"/>
      <c r="F32" s="50"/>
      <c r="G32" s="42"/>
      <c r="H32" s="433"/>
      <c r="I32" s="434"/>
      <c r="J32" s="435"/>
      <c r="K32" s="431"/>
      <c r="L32" s="436"/>
    </row>
    <row r="33" spans="1:12" s="136" customFormat="1" ht="15.6">
      <c r="A33" s="281"/>
      <c r="B33" s="282"/>
      <c r="C33" s="283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2" s="136" customFormat="1" ht="15.6">
      <c r="A34" s="281"/>
      <c r="B34" s="282"/>
      <c r="C34" s="283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2" s="136" customFormat="1" ht="15.6">
      <c r="A35" s="662"/>
      <c r="B35" s="663"/>
      <c r="C35" s="664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2" s="136" customFormat="1" ht="15.6">
      <c r="A36" s="662"/>
      <c r="B36" s="663"/>
      <c r="C36" s="664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2" s="136" customFormat="1" ht="15.6">
      <c r="A37" s="662"/>
      <c r="B37" s="663"/>
      <c r="C37" s="664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2" s="136" customFormat="1" ht="15.6">
      <c r="A38" s="662"/>
      <c r="B38" s="663"/>
      <c r="C38" s="664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2" s="136" customFormat="1" ht="15.6">
      <c r="A39" s="253"/>
      <c r="B39" s="254"/>
      <c r="C39" s="255"/>
      <c r="D39" s="49"/>
      <c r="E39" s="50"/>
      <c r="F39" s="50"/>
      <c r="G39" s="42"/>
      <c r="H39" s="433"/>
      <c r="I39" s="487"/>
      <c r="J39" s="488"/>
      <c r="K39" s="489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SUM(G30:G38)</f>
        <v>118.19</v>
      </c>
      <c r="H40" s="437">
        <f>SUM(H30:H39)</f>
        <v>0.64346126519979197</v>
      </c>
      <c r="I40" s="429"/>
      <c r="J40" s="430"/>
      <c r="K40" s="431"/>
      <c r="L40" s="437">
        <f>SUM(L30:L39)</f>
        <v>0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30"/>
      <c r="E45" s="130"/>
      <c r="F45" s="131"/>
      <c r="G45" s="129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29">
        <f>+G45+G40+G26+G19</f>
        <v>183.67850000000001</v>
      </c>
      <c r="H46" s="449">
        <f>+H45+H40+H26+H19</f>
        <v>0.99999999999999989</v>
      </c>
      <c r="I46" s="450"/>
      <c r="J46" s="451"/>
      <c r="K46" s="450"/>
      <c r="L46" s="563">
        <f>+L45+L40+L26+L19</f>
        <v>35.653873480020792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42.246055000000005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225.92455500000003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225.92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225.92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38">
    <mergeCell ref="A50:B50"/>
    <mergeCell ref="A51:B51"/>
    <mergeCell ref="A52:B52"/>
    <mergeCell ref="D59:F59"/>
    <mergeCell ref="D48:F48"/>
    <mergeCell ref="D49:F49"/>
    <mergeCell ref="D50:F50"/>
    <mergeCell ref="D57:F57"/>
    <mergeCell ref="D58:F58"/>
    <mergeCell ref="D47:E47"/>
    <mergeCell ref="A35:C35"/>
    <mergeCell ref="A36:C36"/>
    <mergeCell ref="A37:C37"/>
    <mergeCell ref="A38:C38"/>
    <mergeCell ref="A40:B40"/>
    <mergeCell ref="A42:C42"/>
    <mergeCell ref="A43:C43"/>
    <mergeCell ref="A44:C44"/>
    <mergeCell ref="A45:B45"/>
    <mergeCell ref="D46:F46"/>
    <mergeCell ref="A30:C30"/>
    <mergeCell ref="A17:B17"/>
    <mergeCell ref="A19:B19"/>
    <mergeCell ref="A21:B21"/>
    <mergeCell ref="A22:B22"/>
    <mergeCell ref="A23:B23"/>
    <mergeCell ref="A24:B24"/>
    <mergeCell ref="A25:B25"/>
    <mergeCell ref="A26:B26"/>
    <mergeCell ref="A28:C28"/>
    <mergeCell ref="A29:C29"/>
    <mergeCell ref="A16:B16"/>
    <mergeCell ref="A1:G1"/>
    <mergeCell ref="H2:L13"/>
    <mergeCell ref="A15:B15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7">
    <tabColor rgb="FF00FF00"/>
  </sheetPr>
  <dimension ref="A1:M62"/>
  <sheetViews>
    <sheetView view="pageBreakPreview" topLeftCell="A35" zoomScaleNormal="100" zoomScaleSheetLayoutView="100" workbookViewId="0">
      <selection activeCell="I30" sqref="I30"/>
    </sheetView>
  </sheetViews>
  <sheetFormatPr baseColWidth="10" defaultRowHeight="13.2"/>
  <cols>
    <col min="1" max="1" width="21.33203125" customWidth="1"/>
    <col min="2" max="2" width="19.5546875" customWidth="1"/>
    <col min="5" max="5" width="13.33203125" bestFit="1" customWidth="1"/>
    <col min="6" max="6" width="14.33203125" style="6" customWidth="1"/>
    <col min="7" max="7" width="13.5546875" style="457" customWidth="1"/>
    <col min="8" max="8" width="11.5546875" style="420"/>
    <col min="9" max="9" width="12" style="420" bestFit="1" customWidth="1"/>
    <col min="10" max="12" width="11.5546875" style="420"/>
    <col min="257" max="257" width="16.6640625" customWidth="1"/>
    <col min="258" max="258" width="19.5546875" customWidth="1"/>
    <col min="261" max="261" width="13.33203125" bestFit="1" customWidth="1"/>
    <col min="262" max="262" width="14.33203125" customWidth="1"/>
    <col min="263" max="263" width="13.5546875" customWidth="1"/>
    <col min="513" max="513" width="16.6640625" customWidth="1"/>
    <col min="514" max="514" width="19.5546875" customWidth="1"/>
    <col min="517" max="517" width="13.33203125" bestFit="1" customWidth="1"/>
    <col min="518" max="518" width="14.33203125" customWidth="1"/>
    <col min="519" max="519" width="13.5546875" customWidth="1"/>
    <col min="769" max="769" width="16.6640625" customWidth="1"/>
    <col min="770" max="770" width="19.5546875" customWidth="1"/>
    <col min="773" max="773" width="13.33203125" bestFit="1" customWidth="1"/>
    <col min="774" max="774" width="14.33203125" customWidth="1"/>
    <col min="775" max="775" width="13.5546875" customWidth="1"/>
    <col min="1025" max="1025" width="16.6640625" customWidth="1"/>
    <col min="1026" max="1026" width="19.5546875" customWidth="1"/>
    <col min="1029" max="1029" width="13.33203125" bestFit="1" customWidth="1"/>
    <col min="1030" max="1030" width="14.33203125" customWidth="1"/>
    <col min="1031" max="1031" width="13.5546875" customWidth="1"/>
    <col min="1281" max="1281" width="16.6640625" customWidth="1"/>
    <col min="1282" max="1282" width="19.5546875" customWidth="1"/>
    <col min="1285" max="1285" width="13.33203125" bestFit="1" customWidth="1"/>
    <col min="1286" max="1286" width="14.33203125" customWidth="1"/>
    <col min="1287" max="1287" width="13.5546875" customWidth="1"/>
    <col min="1537" max="1537" width="16.6640625" customWidth="1"/>
    <col min="1538" max="1538" width="19.5546875" customWidth="1"/>
    <col min="1541" max="1541" width="13.33203125" bestFit="1" customWidth="1"/>
    <col min="1542" max="1542" width="14.33203125" customWidth="1"/>
    <col min="1543" max="1543" width="13.5546875" customWidth="1"/>
    <col min="1793" max="1793" width="16.6640625" customWidth="1"/>
    <col min="1794" max="1794" width="19.5546875" customWidth="1"/>
    <col min="1797" max="1797" width="13.33203125" bestFit="1" customWidth="1"/>
    <col min="1798" max="1798" width="14.33203125" customWidth="1"/>
    <col min="1799" max="1799" width="13.5546875" customWidth="1"/>
    <col min="2049" max="2049" width="16.6640625" customWidth="1"/>
    <col min="2050" max="2050" width="19.5546875" customWidth="1"/>
    <col min="2053" max="2053" width="13.33203125" bestFit="1" customWidth="1"/>
    <col min="2054" max="2054" width="14.33203125" customWidth="1"/>
    <col min="2055" max="2055" width="13.5546875" customWidth="1"/>
    <col min="2305" max="2305" width="16.6640625" customWidth="1"/>
    <col min="2306" max="2306" width="19.5546875" customWidth="1"/>
    <col min="2309" max="2309" width="13.33203125" bestFit="1" customWidth="1"/>
    <col min="2310" max="2310" width="14.33203125" customWidth="1"/>
    <col min="2311" max="2311" width="13.5546875" customWidth="1"/>
    <col min="2561" max="2561" width="16.6640625" customWidth="1"/>
    <col min="2562" max="2562" width="19.5546875" customWidth="1"/>
    <col min="2565" max="2565" width="13.33203125" bestFit="1" customWidth="1"/>
    <col min="2566" max="2566" width="14.33203125" customWidth="1"/>
    <col min="2567" max="2567" width="13.5546875" customWidth="1"/>
    <col min="2817" max="2817" width="16.6640625" customWidth="1"/>
    <col min="2818" max="2818" width="19.5546875" customWidth="1"/>
    <col min="2821" max="2821" width="13.33203125" bestFit="1" customWidth="1"/>
    <col min="2822" max="2822" width="14.33203125" customWidth="1"/>
    <col min="2823" max="2823" width="13.5546875" customWidth="1"/>
    <col min="3073" max="3073" width="16.6640625" customWidth="1"/>
    <col min="3074" max="3074" width="19.5546875" customWidth="1"/>
    <col min="3077" max="3077" width="13.33203125" bestFit="1" customWidth="1"/>
    <col min="3078" max="3078" width="14.33203125" customWidth="1"/>
    <col min="3079" max="3079" width="13.5546875" customWidth="1"/>
    <col min="3329" max="3329" width="16.6640625" customWidth="1"/>
    <col min="3330" max="3330" width="19.5546875" customWidth="1"/>
    <col min="3333" max="3333" width="13.33203125" bestFit="1" customWidth="1"/>
    <col min="3334" max="3334" width="14.33203125" customWidth="1"/>
    <col min="3335" max="3335" width="13.5546875" customWidth="1"/>
    <col min="3585" max="3585" width="16.6640625" customWidth="1"/>
    <col min="3586" max="3586" width="19.5546875" customWidth="1"/>
    <col min="3589" max="3589" width="13.33203125" bestFit="1" customWidth="1"/>
    <col min="3590" max="3590" width="14.33203125" customWidth="1"/>
    <col min="3591" max="3591" width="13.5546875" customWidth="1"/>
    <col min="3841" max="3841" width="16.6640625" customWidth="1"/>
    <col min="3842" max="3842" width="19.5546875" customWidth="1"/>
    <col min="3845" max="3845" width="13.33203125" bestFit="1" customWidth="1"/>
    <col min="3846" max="3846" width="14.33203125" customWidth="1"/>
    <col min="3847" max="3847" width="13.5546875" customWidth="1"/>
    <col min="4097" max="4097" width="16.6640625" customWidth="1"/>
    <col min="4098" max="4098" width="19.5546875" customWidth="1"/>
    <col min="4101" max="4101" width="13.33203125" bestFit="1" customWidth="1"/>
    <col min="4102" max="4102" width="14.33203125" customWidth="1"/>
    <col min="4103" max="4103" width="13.5546875" customWidth="1"/>
    <col min="4353" max="4353" width="16.6640625" customWidth="1"/>
    <col min="4354" max="4354" width="19.5546875" customWidth="1"/>
    <col min="4357" max="4357" width="13.33203125" bestFit="1" customWidth="1"/>
    <col min="4358" max="4358" width="14.33203125" customWidth="1"/>
    <col min="4359" max="4359" width="13.5546875" customWidth="1"/>
    <col min="4609" max="4609" width="16.6640625" customWidth="1"/>
    <col min="4610" max="4610" width="19.5546875" customWidth="1"/>
    <col min="4613" max="4613" width="13.33203125" bestFit="1" customWidth="1"/>
    <col min="4614" max="4614" width="14.33203125" customWidth="1"/>
    <col min="4615" max="4615" width="13.5546875" customWidth="1"/>
    <col min="4865" max="4865" width="16.6640625" customWidth="1"/>
    <col min="4866" max="4866" width="19.5546875" customWidth="1"/>
    <col min="4869" max="4869" width="13.33203125" bestFit="1" customWidth="1"/>
    <col min="4870" max="4870" width="14.33203125" customWidth="1"/>
    <col min="4871" max="4871" width="13.5546875" customWidth="1"/>
    <col min="5121" max="5121" width="16.6640625" customWidth="1"/>
    <col min="5122" max="5122" width="19.5546875" customWidth="1"/>
    <col min="5125" max="5125" width="13.33203125" bestFit="1" customWidth="1"/>
    <col min="5126" max="5126" width="14.33203125" customWidth="1"/>
    <col min="5127" max="5127" width="13.5546875" customWidth="1"/>
    <col min="5377" max="5377" width="16.6640625" customWidth="1"/>
    <col min="5378" max="5378" width="19.5546875" customWidth="1"/>
    <col min="5381" max="5381" width="13.33203125" bestFit="1" customWidth="1"/>
    <col min="5382" max="5382" width="14.33203125" customWidth="1"/>
    <col min="5383" max="5383" width="13.5546875" customWidth="1"/>
    <col min="5633" max="5633" width="16.6640625" customWidth="1"/>
    <col min="5634" max="5634" width="19.5546875" customWidth="1"/>
    <col min="5637" max="5637" width="13.33203125" bestFit="1" customWidth="1"/>
    <col min="5638" max="5638" width="14.33203125" customWidth="1"/>
    <col min="5639" max="5639" width="13.5546875" customWidth="1"/>
    <col min="5889" max="5889" width="16.6640625" customWidth="1"/>
    <col min="5890" max="5890" width="19.5546875" customWidth="1"/>
    <col min="5893" max="5893" width="13.33203125" bestFit="1" customWidth="1"/>
    <col min="5894" max="5894" width="14.33203125" customWidth="1"/>
    <col min="5895" max="5895" width="13.5546875" customWidth="1"/>
    <col min="6145" max="6145" width="16.6640625" customWidth="1"/>
    <col min="6146" max="6146" width="19.5546875" customWidth="1"/>
    <col min="6149" max="6149" width="13.33203125" bestFit="1" customWidth="1"/>
    <col min="6150" max="6150" width="14.33203125" customWidth="1"/>
    <col min="6151" max="6151" width="13.5546875" customWidth="1"/>
    <col min="6401" max="6401" width="16.6640625" customWidth="1"/>
    <col min="6402" max="6402" width="19.5546875" customWidth="1"/>
    <col min="6405" max="6405" width="13.33203125" bestFit="1" customWidth="1"/>
    <col min="6406" max="6406" width="14.33203125" customWidth="1"/>
    <col min="6407" max="6407" width="13.5546875" customWidth="1"/>
    <col min="6657" max="6657" width="16.6640625" customWidth="1"/>
    <col min="6658" max="6658" width="19.5546875" customWidth="1"/>
    <col min="6661" max="6661" width="13.33203125" bestFit="1" customWidth="1"/>
    <col min="6662" max="6662" width="14.33203125" customWidth="1"/>
    <col min="6663" max="6663" width="13.5546875" customWidth="1"/>
    <col min="6913" max="6913" width="16.6640625" customWidth="1"/>
    <col min="6914" max="6914" width="19.5546875" customWidth="1"/>
    <col min="6917" max="6917" width="13.33203125" bestFit="1" customWidth="1"/>
    <col min="6918" max="6918" width="14.33203125" customWidth="1"/>
    <col min="6919" max="6919" width="13.5546875" customWidth="1"/>
    <col min="7169" max="7169" width="16.6640625" customWidth="1"/>
    <col min="7170" max="7170" width="19.5546875" customWidth="1"/>
    <col min="7173" max="7173" width="13.33203125" bestFit="1" customWidth="1"/>
    <col min="7174" max="7174" width="14.33203125" customWidth="1"/>
    <col min="7175" max="7175" width="13.5546875" customWidth="1"/>
    <col min="7425" max="7425" width="16.6640625" customWidth="1"/>
    <col min="7426" max="7426" width="19.5546875" customWidth="1"/>
    <col min="7429" max="7429" width="13.33203125" bestFit="1" customWidth="1"/>
    <col min="7430" max="7430" width="14.33203125" customWidth="1"/>
    <col min="7431" max="7431" width="13.5546875" customWidth="1"/>
    <col min="7681" max="7681" width="16.6640625" customWidth="1"/>
    <col min="7682" max="7682" width="19.5546875" customWidth="1"/>
    <col min="7685" max="7685" width="13.33203125" bestFit="1" customWidth="1"/>
    <col min="7686" max="7686" width="14.33203125" customWidth="1"/>
    <col min="7687" max="7687" width="13.5546875" customWidth="1"/>
    <col min="7937" max="7937" width="16.6640625" customWidth="1"/>
    <col min="7938" max="7938" width="19.5546875" customWidth="1"/>
    <col min="7941" max="7941" width="13.33203125" bestFit="1" customWidth="1"/>
    <col min="7942" max="7942" width="14.33203125" customWidth="1"/>
    <col min="7943" max="7943" width="13.5546875" customWidth="1"/>
    <col min="8193" max="8193" width="16.6640625" customWidth="1"/>
    <col min="8194" max="8194" width="19.5546875" customWidth="1"/>
    <col min="8197" max="8197" width="13.33203125" bestFit="1" customWidth="1"/>
    <col min="8198" max="8198" width="14.33203125" customWidth="1"/>
    <col min="8199" max="8199" width="13.5546875" customWidth="1"/>
    <col min="8449" max="8449" width="16.6640625" customWidth="1"/>
    <col min="8450" max="8450" width="19.5546875" customWidth="1"/>
    <col min="8453" max="8453" width="13.33203125" bestFit="1" customWidth="1"/>
    <col min="8454" max="8454" width="14.33203125" customWidth="1"/>
    <col min="8455" max="8455" width="13.5546875" customWidth="1"/>
    <col min="8705" max="8705" width="16.6640625" customWidth="1"/>
    <col min="8706" max="8706" width="19.5546875" customWidth="1"/>
    <col min="8709" max="8709" width="13.33203125" bestFit="1" customWidth="1"/>
    <col min="8710" max="8710" width="14.33203125" customWidth="1"/>
    <col min="8711" max="8711" width="13.5546875" customWidth="1"/>
    <col min="8961" max="8961" width="16.6640625" customWidth="1"/>
    <col min="8962" max="8962" width="19.5546875" customWidth="1"/>
    <col min="8965" max="8965" width="13.33203125" bestFit="1" customWidth="1"/>
    <col min="8966" max="8966" width="14.33203125" customWidth="1"/>
    <col min="8967" max="8967" width="13.5546875" customWidth="1"/>
    <col min="9217" max="9217" width="16.6640625" customWidth="1"/>
    <col min="9218" max="9218" width="19.5546875" customWidth="1"/>
    <col min="9221" max="9221" width="13.33203125" bestFit="1" customWidth="1"/>
    <col min="9222" max="9222" width="14.33203125" customWidth="1"/>
    <col min="9223" max="9223" width="13.5546875" customWidth="1"/>
    <col min="9473" max="9473" width="16.6640625" customWidth="1"/>
    <col min="9474" max="9474" width="19.5546875" customWidth="1"/>
    <col min="9477" max="9477" width="13.33203125" bestFit="1" customWidth="1"/>
    <col min="9478" max="9478" width="14.33203125" customWidth="1"/>
    <col min="9479" max="9479" width="13.5546875" customWidth="1"/>
    <col min="9729" max="9729" width="16.6640625" customWidth="1"/>
    <col min="9730" max="9730" width="19.5546875" customWidth="1"/>
    <col min="9733" max="9733" width="13.33203125" bestFit="1" customWidth="1"/>
    <col min="9734" max="9734" width="14.33203125" customWidth="1"/>
    <col min="9735" max="9735" width="13.5546875" customWidth="1"/>
    <col min="9985" max="9985" width="16.6640625" customWidth="1"/>
    <col min="9986" max="9986" width="19.5546875" customWidth="1"/>
    <col min="9989" max="9989" width="13.33203125" bestFit="1" customWidth="1"/>
    <col min="9990" max="9990" width="14.33203125" customWidth="1"/>
    <col min="9991" max="9991" width="13.5546875" customWidth="1"/>
    <col min="10241" max="10241" width="16.6640625" customWidth="1"/>
    <col min="10242" max="10242" width="19.5546875" customWidth="1"/>
    <col min="10245" max="10245" width="13.33203125" bestFit="1" customWidth="1"/>
    <col min="10246" max="10246" width="14.33203125" customWidth="1"/>
    <col min="10247" max="10247" width="13.5546875" customWidth="1"/>
    <col min="10497" max="10497" width="16.6640625" customWidth="1"/>
    <col min="10498" max="10498" width="19.5546875" customWidth="1"/>
    <col min="10501" max="10501" width="13.33203125" bestFit="1" customWidth="1"/>
    <col min="10502" max="10502" width="14.33203125" customWidth="1"/>
    <col min="10503" max="10503" width="13.5546875" customWidth="1"/>
    <col min="10753" max="10753" width="16.6640625" customWidth="1"/>
    <col min="10754" max="10754" width="19.5546875" customWidth="1"/>
    <col min="10757" max="10757" width="13.33203125" bestFit="1" customWidth="1"/>
    <col min="10758" max="10758" width="14.33203125" customWidth="1"/>
    <col min="10759" max="10759" width="13.5546875" customWidth="1"/>
    <col min="11009" max="11009" width="16.6640625" customWidth="1"/>
    <col min="11010" max="11010" width="19.5546875" customWidth="1"/>
    <col min="11013" max="11013" width="13.33203125" bestFit="1" customWidth="1"/>
    <col min="11014" max="11014" width="14.33203125" customWidth="1"/>
    <col min="11015" max="11015" width="13.5546875" customWidth="1"/>
    <col min="11265" max="11265" width="16.6640625" customWidth="1"/>
    <col min="11266" max="11266" width="19.5546875" customWidth="1"/>
    <col min="11269" max="11269" width="13.33203125" bestFit="1" customWidth="1"/>
    <col min="11270" max="11270" width="14.33203125" customWidth="1"/>
    <col min="11271" max="11271" width="13.5546875" customWidth="1"/>
    <col min="11521" max="11521" width="16.6640625" customWidth="1"/>
    <col min="11522" max="11522" width="19.5546875" customWidth="1"/>
    <col min="11525" max="11525" width="13.33203125" bestFit="1" customWidth="1"/>
    <col min="11526" max="11526" width="14.33203125" customWidth="1"/>
    <col min="11527" max="11527" width="13.5546875" customWidth="1"/>
    <col min="11777" max="11777" width="16.6640625" customWidth="1"/>
    <col min="11778" max="11778" width="19.5546875" customWidth="1"/>
    <col min="11781" max="11781" width="13.33203125" bestFit="1" customWidth="1"/>
    <col min="11782" max="11782" width="14.33203125" customWidth="1"/>
    <col min="11783" max="11783" width="13.5546875" customWidth="1"/>
    <col min="12033" max="12033" width="16.6640625" customWidth="1"/>
    <col min="12034" max="12034" width="19.5546875" customWidth="1"/>
    <col min="12037" max="12037" width="13.33203125" bestFit="1" customWidth="1"/>
    <col min="12038" max="12038" width="14.33203125" customWidth="1"/>
    <col min="12039" max="12039" width="13.5546875" customWidth="1"/>
    <col min="12289" max="12289" width="16.6640625" customWidth="1"/>
    <col min="12290" max="12290" width="19.5546875" customWidth="1"/>
    <col min="12293" max="12293" width="13.33203125" bestFit="1" customWidth="1"/>
    <col min="12294" max="12294" width="14.33203125" customWidth="1"/>
    <col min="12295" max="12295" width="13.5546875" customWidth="1"/>
    <col min="12545" max="12545" width="16.6640625" customWidth="1"/>
    <col min="12546" max="12546" width="19.5546875" customWidth="1"/>
    <col min="12549" max="12549" width="13.33203125" bestFit="1" customWidth="1"/>
    <col min="12550" max="12550" width="14.33203125" customWidth="1"/>
    <col min="12551" max="12551" width="13.5546875" customWidth="1"/>
    <col min="12801" max="12801" width="16.6640625" customWidth="1"/>
    <col min="12802" max="12802" width="19.5546875" customWidth="1"/>
    <col min="12805" max="12805" width="13.33203125" bestFit="1" customWidth="1"/>
    <col min="12806" max="12806" width="14.33203125" customWidth="1"/>
    <col min="12807" max="12807" width="13.5546875" customWidth="1"/>
    <col min="13057" max="13057" width="16.6640625" customWidth="1"/>
    <col min="13058" max="13058" width="19.5546875" customWidth="1"/>
    <col min="13061" max="13061" width="13.33203125" bestFit="1" customWidth="1"/>
    <col min="13062" max="13062" width="14.33203125" customWidth="1"/>
    <col min="13063" max="13063" width="13.5546875" customWidth="1"/>
    <col min="13313" max="13313" width="16.6640625" customWidth="1"/>
    <col min="13314" max="13314" width="19.5546875" customWidth="1"/>
    <col min="13317" max="13317" width="13.33203125" bestFit="1" customWidth="1"/>
    <col min="13318" max="13318" width="14.33203125" customWidth="1"/>
    <col min="13319" max="13319" width="13.5546875" customWidth="1"/>
    <col min="13569" max="13569" width="16.6640625" customWidth="1"/>
    <col min="13570" max="13570" width="19.5546875" customWidth="1"/>
    <col min="13573" max="13573" width="13.33203125" bestFit="1" customWidth="1"/>
    <col min="13574" max="13574" width="14.33203125" customWidth="1"/>
    <col min="13575" max="13575" width="13.5546875" customWidth="1"/>
    <col min="13825" max="13825" width="16.6640625" customWidth="1"/>
    <col min="13826" max="13826" width="19.5546875" customWidth="1"/>
    <col min="13829" max="13829" width="13.33203125" bestFit="1" customWidth="1"/>
    <col min="13830" max="13830" width="14.33203125" customWidth="1"/>
    <col min="13831" max="13831" width="13.5546875" customWidth="1"/>
    <col min="14081" max="14081" width="16.6640625" customWidth="1"/>
    <col min="14082" max="14082" width="19.5546875" customWidth="1"/>
    <col min="14085" max="14085" width="13.33203125" bestFit="1" customWidth="1"/>
    <col min="14086" max="14086" width="14.33203125" customWidth="1"/>
    <col min="14087" max="14087" width="13.5546875" customWidth="1"/>
    <col min="14337" max="14337" width="16.6640625" customWidth="1"/>
    <col min="14338" max="14338" width="19.5546875" customWidth="1"/>
    <col min="14341" max="14341" width="13.33203125" bestFit="1" customWidth="1"/>
    <col min="14342" max="14342" width="14.33203125" customWidth="1"/>
    <col min="14343" max="14343" width="13.5546875" customWidth="1"/>
    <col min="14593" max="14593" width="16.6640625" customWidth="1"/>
    <col min="14594" max="14594" width="19.5546875" customWidth="1"/>
    <col min="14597" max="14597" width="13.33203125" bestFit="1" customWidth="1"/>
    <col min="14598" max="14598" width="14.33203125" customWidth="1"/>
    <col min="14599" max="14599" width="13.5546875" customWidth="1"/>
    <col min="14849" max="14849" width="16.6640625" customWidth="1"/>
    <col min="14850" max="14850" width="19.5546875" customWidth="1"/>
    <col min="14853" max="14853" width="13.33203125" bestFit="1" customWidth="1"/>
    <col min="14854" max="14854" width="14.33203125" customWidth="1"/>
    <col min="14855" max="14855" width="13.5546875" customWidth="1"/>
    <col min="15105" max="15105" width="16.6640625" customWidth="1"/>
    <col min="15106" max="15106" width="19.5546875" customWidth="1"/>
    <col min="15109" max="15109" width="13.33203125" bestFit="1" customWidth="1"/>
    <col min="15110" max="15110" width="14.33203125" customWidth="1"/>
    <col min="15111" max="15111" width="13.5546875" customWidth="1"/>
    <col min="15361" max="15361" width="16.6640625" customWidth="1"/>
    <col min="15362" max="15362" width="19.5546875" customWidth="1"/>
    <col min="15365" max="15365" width="13.33203125" bestFit="1" customWidth="1"/>
    <col min="15366" max="15366" width="14.33203125" customWidth="1"/>
    <col min="15367" max="15367" width="13.5546875" customWidth="1"/>
    <col min="15617" max="15617" width="16.6640625" customWidth="1"/>
    <col min="15618" max="15618" width="19.5546875" customWidth="1"/>
    <col min="15621" max="15621" width="13.33203125" bestFit="1" customWidth="1"/>
    <col min="15622" max="15622" width="14.33203125" customWidth="1"/>
    <col min="15623" max="15623" width="13.5546875" customWidth="1"/>
    <col min="15873" max="15873" width="16.6640625" customWidth="1"/>
    <col min="15874" max="15874" width="19.5546875" customWidth="1"/>
    <col min="15877" max="15877" width="13.33203125" bestFit="1" customWidth="1"/>
    <col min="15878" max="15878" width="14.33203125" customWidth="1"/>
    <col min="15879" max="15879" width="13.5546875" customWidth="1"/>
    <col min="16129" max="16129" width="16.6640625" customWidth="1"/>
    <col min="16130" max="16130" width="19.5546875" customWidth="1"/>
    <col min="16133" max="16133" width="13.33203125" bestFit="1" customWidth="1"/>
    <col min="16134" max="16134" width="14.33203125" customWidth="1"/>
    <col min="16135" max="16135" width="13.5546875" customWidth="1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7"/>
    </row>
    <row r="5" spans="1:13" s="1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" customFormat="1" ht="13.8">
      <c r="A9" s="302"/>
      <c r="B9" s="302"/>
      <c r="C9" s="302"/>
      <c r="D9" s="302"/>
      <c r="E9" s="303"/>
      <c r="F9" s="304" t="s">
        <v>90</v>
      </c>
      <c r="G9" s="304">
        <f>'Presupuesto '!A34</f>
        <v>31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'!C34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'!B34</f>
        <v>Malla de puesta a tierra cámara de transformación  cable 2/0 desnudo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2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2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2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2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3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16.136000000000003</v>
      </c>
      <c r="H17" s="433">
        <f>+G17/G$46</f>
        <v>1.1468665864940398E-2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1.1468665864940397</v>
      </c>
    </row>
    <row r="18" spans="1:12" s="137" customFormat="1" ht="15.6">
      <c r="A18" s="196"/>
      <c r="B18" s="197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2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16.136000000000003</v>
      </c>
      <c r="H19" s="437">
        <f>SUM(H17:H17)</f>
        <v>1.1468665864940398E-2</v>
      </c>
      <c r="I19" s="438"/>
      <c r="J19" s="439"/>
      <c r="K19" s="440"/>
      <c r="L19" s="447">
        <f>SUM(L17:L17)</f>
        <v>1.1468665864940397</v>
      </c>
    </row>
    <row r="20" spans="1:12" s="2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2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2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2" customFormat="1" ht="15.6">
      <c r="A23" s="597" t="str">
        <f>'BASE DE DATOS'!F14</f>
        <v>Ayudante de electricista (Est. Ocp.E2)</v>
      </c>
      <c r="B23" s="598"/>
      <c r="C23" s="145">
        <v>4</v>
      </c>
      <c r="D23" s="145">
        <f>'BASE DE DATOS'!G14</f>
        <v>3.62</v>
      </c>
      <c r="E23" s="146">
        <f>IF(D23&gt;0,ROUND(D23*C23,2),"")</f>
        <v>14.48</v>
      </c>
      <c r="F23" s="147">
        <v>16</v>
      </c>
      <c r="G23" s="42">
        <f>E23*F23</f>
        <v>231.68</v>
      </c>
      <c r="H23" s="433">
        <f>+G23/G$46</f>
        <v>0.16466661549264944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16.466661549264945</v>
      </c>
    </row>
    <row r="24" spans="1:12" s="2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16</v>
      </c>
      <c r="G24" s="42">
        <f>E24*F24</f>
        <v>58.56</v>
      </c>
      <c r="H24" s="433">
        <f>+G24/G$46</f>
        <v>4.162153402645697E-2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4.1621534026456972</v>
      </c>
    </row>
    <row r="25" spans="1:12" s="3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8</v>
      </c>
      <c r="G25" s="42">
        <f>E25*F25</f>
        <v>32.479999999999997</v>
      </c>
      <c r="H25" s="433">
        <f>+G25/G$46</f>
        <v>2.308516777970154E-2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2.3085167779701541</v>
      </c>
    </row>
    <row r="26" spans="1:12" s="2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322.72000000000003</v>
      </c>
      <c r="H26" s="437">
        <f>SUM(H23:H25)</f>
        <v>0.22937331729880794</v>
      </c>
      <c r="I26" s="429"/>
      <c r="J26" s="430"/>
      <c r="K26" s="431"/>
      <c r="L26" s="447">
        <f>SUM(L23:L25)</f>
        <v>22.937331729880796</v>
      </c>
    </row>
    <row r="27" spans="1:12" s="2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2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2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63" t="s">
        <v>261</v>
      </c>
      <c r="B30" s="663"/>
      <c r="C30" s="664"/>
      <c r="D30" s="49" t="s">
        <v>39</v>
      </c>
      <c r="E30" s="50">
        <v>8</v>
      </c>
      <c r="F30" s="50">
        <v>16.899999999999999</v>
      </c>
      <c r="G30" s="42">
        <f>E30*F30</f>
        <v>135.19999999999999</v>
      </c>
      <c r="H30" s="433">
        <f>+G30/G$46</f>
        <v>9.6093432383486707E-2</v>
      </c>
      <c r="I30" s="576">
        <v>415120134</v>
      </c>
      <c r="J30" s="435" t="s">
        <v>324</v>
      </c>
      <c r="K30" s="431">
        <v>40</v>
      </c>
      <c r="L30" s="436">
        <f>+H30*K30</f>
        <v>3.8437372953394684</v>
      </c>
    </row>
    <row r="31" spans="1:12" s="136" customFormat="1" ht="15.6">
      <c r="A31" s="663" t="s">
        <v>258</v>
      </c>
      <c r="B31" s="663"/>
      <c r="C31" s="664"/>
      <c r="D31" s="49" t="s">
        <v>39</v>
      </c>
      <c r="E31" s="50">
        <v>50</v>
      </c>
      <c r="F31" s="50">
        <v>7.75</v>
      </c>
      <c r="G31" s="42">
        <f>E31*F31</f>
        <v>387.5</v>
      </c>
      <c r="H31" s="433">
        <f>+G31/G$46</f>
        <v>0.27541571781509694</v>
      </c>
      <c r="I31" s="434">
        <v>463400141</v>
      </c>
      <c r="J31" s="435" t="s">
        <v>324</v>
      </c>
      <c r="K31" s="431">
        <v>40</v>
      </c>
      <c r="L31" s="436">
        <f>+H31*K31</f>
        <v>11.016628712603877</v>
      </c>
    </row>
    <row r="32" spans="1:12" s="136" customFormat="1" ht="15.6">
      <c r="A32" s="663" t="s">
        <v>259</v>
      </c>
      <c r="B32" s="663"/>
      <c r="C32" s="664"/>
      <c r="D32" s="49" t="s">
        <v>39</v>
      </c>
      <c r="E32" s="50">
        <v>8</v>
      </c>
      <c r="F32" s="50">
        <v>38.75</v>
      </c>
      <c r="G32" s="42">
        <f>E32*F32</f>
        <v>310</v>
      </c>
      <c r="H32" s="433">
        <f>+G32/G$46</f>
        <v>0.22033257425207753</v>
      </c>
      <c r="I32" s="434">
        <v>429444514</v>
      </c>
      <c r="J32" s="435" t="s">
        <v>22</v>
      </c>
      <c r="K32" s="431">
        <v>100</v>
      </c>
      <c r="L32" s="436">
        <f>+H32*K32</f>
        <v>22.033257425207754</v>
      </c>
    </row>
    <row r="33" spans="1:12" s="136" customFormat="1" ht="15.6">
      <c r="A33" s="663" t="s">
        <v>260</v>
      </c>
      <c r="B33" s="663"/>
      <c r="C33" s="664"/>
      <c r="D33" s="49" t="s">
        <v>39</v>
      </c>
      <c r="E33" s="50">
        <v>8</v>
      </c>
      <c r="F33" s="50">
        <v>29.425999999999998</v>
      </c>
      <c r="G33" s="42">
        <f>E33*F33</f>
        <v>235.40799999999999</v>
      </c>
      <c r="H33" s="433">
        <f>+G33/G$46</f>
        <v>0.16731629238559054</v>
      </c>
      <c r="I33" s="575">
        <v>429500011</v>
      </c>
      <c r="J33" s="435" t="s">
        <v>324</v>
      </c>
      <c r="K33" s="431">
        <v>40</v>
      </c>
      <c r="L33" s="436">
        <f>+H33*K33</f>
        <v>6.6926516954236215</v>
      </c>
    </row>
    <row r="34" spans="1:12" s="136" customFormat="1" ht="15.6">
      <c r="A34" s="282"/>
      <c r="B34" s="282"/>
      <c r="C34" s="283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2" s="136" customFormat="1" ht="15.6">
      <c r="A35" s="282"/>
      <c r="B35" s="282"/>
      <c r="C35" s="283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2" s="136" customFormat="1" ht="15.6">
      <c r="A36" s="282"/>
      <c r="B36" s="282"/>
      <c r="C36" s="283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2" s="136" customFormat="1" ht="15.6">
      <c r="A37" s="282"/>
      <c r="B37" s="282"/>
      <c r="C37" s="283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2" s="136" customFormat="1" ht="15.6">
      <c r="A38" s="253"/>
      <c r="B38" s="254"/>
      <c r="C38" s="255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2" s="136" customFormat="1" ht="15.6">
      <c r="A39" s="253"/>
      <c r="B39" s="254"/>
      <c r="C39" s="255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2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SUM(G30:G39)</f>
        <v>1068.1079999999999</v>
      </c>
      <c r="H40" s="437">
        <f>SUM(H30:H39)</f>
        <v>0.75915801683625173</v>
      </c>
      <c r="I40" s="429"/>
      <c r="J40" s="430"/>
      <c r="K40" s="431"/>
      <c r="L40" s="437">
        <f>SUM(L30:L39)</f>
        <v>43.586275128574719</v>
      </c>
    </row>
    <row r="41" spans="1:12" s="3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2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2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2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2" customFormat="1" ht="12.75" customHeight="1" thickBot="1">
      <c r="A45" s="621" t="s">
        <v>33</v>
      </c>
      <c r="B45" s="622"/>
      <c r="C45" s="58"/>
      <c r="D45" s="130"/>
      <c r="E45" s="130"/>
      <c r="F45" s="131"/>
      <c r="G45" s="129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3" customFormat="1" ht="16.2" thickBot="1">
      <c r="A46" s="59"/>
      <c r="B46" s="60"/>
      <c r="C46" s="60"/>
      <c r="D46" s="623" t="s">
        <v>34</v>
      </c>
      <c r="E46" s="624"/>
      <c r="F46" s="624"/>
      <c r="G46" s="129">
        <f>+G45+G40+G26+G19</f>
        <v>1406.9639999999999</v>
      </c>
      <c r="H46" s="449">
        <f>+H45+H40+H26+H19</f>
        <v>1</v>
      </c>
      <c r="I46" s="450"/>
      <c r="J46" s="451"/>
      <c r="K46" s="450"/>
      <c r="L46" s="563">
        <f>+L45+L40+L26+L19</f>
        <v>67.67047344494955</v>
      </c>
    </row>
    <row r="47" spans="1:12" s="2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323.60172</v>
      </c>
      <c r="H47" s="69"/>
      <c r="I47" s="69"/>
      <c r="J47" s="69"/>
      <c r="K47" s="69"/>
      <c r="L47" s="452"/>
    </row>
    <row r="48" spans="1:12" s="2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2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1730.5657200000001</v>
      </c>
      <c r="H49" s="69"/>
      <c r="I49" s="69"/>
      <c r="J49" s="69"/>
      <c r="K49" s="69"/>
      <c r="L49" s="452"/>
    </row>
    <row r="50" spans="1:12" s="2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1730.57</v>
      </c>
      <c r="H50" s="69"/>
      <c r="I50" s="69"/>
      <c r="J50" s="69"/>
      <c r="K50" s="69"/>
      <c r="L50" s="452"/>
    </row>
    <row r="51" spans="1:12" s="2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2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4"/>
      <c r="B58" s="4"/>
      <c r="C58" s="5"/>
      <c r="D58" s="600"/>
      <c r="E58" s="600"/>
      <c r="F58" s="600"/>
      <c r="G58" s="456">
        <v>1730.56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37">
    <mergeCell ref="A32:C32"/>
    <mergeCell ref="A33:C33"/>
    <mergeCell ref="A23:B23"/>
    <mergeCell ref="A1:G1"/>
    <mergeCell ref="H2:L13"/>
    <mergeCell ref="A15:B15"/>
    <mergeCell ref="A16:B16"/>
    <mergeCell ref="A17:B17"/>
    <mergeCell ref="A19:B19"/>
    <mergeCell ref="A21:B21"/>
    <mergeCell ref="A22:B22"/>
    <mergeCell ref="A2:G2"/>
    <mergeCell ref="A4:G4"/>
    <mergeCell ref="A12:D12"/>
    <mergeCell ref="A50:B50"/>
    <mergeCell ref="A51:B51"/>
    <mergeCell ref="A52:B52"/>
    <mergeCell ref="D46:F46"/>
    <mergeCell ref="A24:B24"/>
    <mergeCell ref="A25:B25"/>
    <mergeCell ref="A26:B26"/>
    <mergeCell ref="A28:C28"/>
    <mergeCell ref="A29:C29"/>
    <mergeCell ref="A40:B40"/>
    <mergeCell ref="A42:C42"/>
    <mergeCell ref="A43:C43"/>
    <mergeCell ref="A44:C44"/>
    <mergeCell ref="A45:B45"/>
    <mergeCell ref="A30:C30"/>
    <mergeCell ref="A31:C31"/>
    <mergeCell ref="D58:F58"/>
    <mergeCell ref="D59:F59"/>
    <mergeCell ref="D47:E47"/>
    <mergeCell ref="D48:F48"/>
    <mergeCell ref="D49:F49"/>
    <mergeCell ref="D50:F50"/>
    <mergeCell ref="D57:F5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25" zoomScale="90" zoomScaleNormal="100" zoomScaleSheetLayoutView="90" workbookViewId="0">
      <selection activeCell="L46" sqref="L46"/>
    </sheetView>
  </sheetViews>
  <sheetFormatPr baseColWidth="10" defaultRowHeight="13.2"/>
  <cols>
    <col min="1" max="1" width="21.3320312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68" t="s">
        <v>0</v>
      </c>
      <c r="I2" s="669"/>
      <c r="J2" s="669"/>
      <c r="K2" s="669"/>
      <c r="L2" s="670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71"/>
      <c r="I3" s="672"/>
      <c r="J3" s="672"/>
      <c r="K3" s="672"/>
      <c r="L3" s="673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71"/>
      <c r="I4" s="672"/>
      <c r="J4" s="672"/>
      <c r="K4" s="672"/>
      <c r="L4" s="673"/>
      <c r="M4" s="140"/>
    </row>
    <row r="5" spans="1:13" s="246" customFormat="1" ht="14.25" customHeight="1">
      <c r="A5" s="294"/>
      <c r="B5" s="295"/>
      <c r="C5" s="295"/>
      <c r="D5" s="295"/>
      <c r="E5" s="295"/>
      <c r="F5" s="295"/>
      <c r="G5" s="419"/>
      <c r="H5" s="671"/>
      <c r="I5" s="672"/>
      <c r="J5" s="672"/>
      <c r="K5" s="672"/>
      <c r="L5" s="673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71"/>
      <c r="I6" s="672"/>
      <c r="J6" s="672"/>
      <c r="K6" s="672"/>
      <c r="L6" s="673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71"/>
      <c r="I7" s="672"/>
      <c r="J7" s="672"/>
      <c r="K7" s="672"/>
      <c r="L7" s="673"/>
    </row>
    <row r="8" spans="1:13" s="246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71"/>
      <c r="I8" s="672"/>
      <c r="J8" s="672"/>
      <c r="K8" s="672"/>
      <c r="L8" s="673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'!A35</f>
        <v>32</v>
      </c>
      <c r="H9" s="671"/>
      <c r="I9" s="672"/>
      <c r="J9" s="672"/>
      <c r="K9" s="672"/>
      <c r="L9" s="673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'!C35</f>
        <v>u</v>
      </c>
      <c r="H10" s="671"/>
      <c r="I10" s="672"/>
      <c r="J10" s="672"/>
      <c r="K10" s="672"/>
      <c r="L10" s="673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71"/>
      <c r="I11" s="672"/>
      <c r="J11" s="672"/>
      <c r="K11" s="672"/>
      <c r="L11" s="673"/>
    </row>
    <row r="12" spans="1:13" s="246" customFormat="1" ht="13.8">
      <c r="A12" s="644" t="str">
        <f>'Presupuesto '!B35</f>
        <v>Cable de puesta a tierra para equipos, cable 2/0 aislado</v>
      </c>
      <c r="B12" s="644"/>
      <c r="C12" s="644"/>
      <c r="D12" s="644"/>
      <c r="E12" s="308"/>
      <c r="F12" s="309"/>
      <c r="G12" s="310"/>
      <c r="H12" s="671"/>
      <c r="I12" s="672"/>
      <c r="J12" s="672"/>
      <c r="K12" s="672"/>
      <c r="L12" s="673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74"/>
      <c r="I13" s="675"/>
      <c r="J13" s="675"/>
      <c r="K13" s="675"/>
      <c r="L13" s="676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0.11130000000000001</v>
      </c>
      <c r="H17" s="433">
        <f>+G17/G$46</f>
        <v>1.0581809365804501E-2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1.05818093658045</v>
      </c>
    </row>
    <row r="18" spans="1:12" s="137" customFormat="1" ht="15.6">
      <c r="A18" s="253"/>
      <c r="B18" s="254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0.11130000000000001</v>
      </c>
      <c r="H19" s="437">
        <f>SUM(H17:H17)</f>
        <v>1.0581809365804501E-2</v>
      </c>
      <c r="I19" s="438"/>
      <c r="J19" s="439"/>
      <c r="K19" s="440"/>
      <c r="L19" s="447">
        <f>SUM(L17:L17)</f>
        <v>1.05818093658045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0.25</v>
      </c>
      <c r="G23" s="42">
        <f>E23*F23</f>
        <v>0.90500000000000003</v>
      </c>
      <c r="H23" s="433">
        <f>+G23/G$46</f>
        <v>8.6042564924106668E-2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8.6042564924106664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0.25</v>
      </c>
      <c r="G24" s="42">
        <f>E24*F24</f>
        <v>0.91500000000000004</v>
      </c>
      <c r="H24" s="433">
        <f>+G24/G$46</f>
        <v>8.6993311497853706E-2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8.6993311497853707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0.1</v>
      </c>
      <c r="G25" s="42">
        <f>E25*F25</f>
        <v>0.40599999999999997</v>
      </c>
      <c r="H25" s="433">
        <f>+G25/G$46</f>
        <v>3.8600310894129616E-2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3.8600310894129617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2.226</v>
      </c>
      <c r="H26" s="437">
        <f>SUM(H23:H25)</f>
        <v>0.21163618731609002</v>
      </c>
      <c r="I26" s="429"/>
      <c r="J26" s="430"/>
      <c r="K26" s="431"/>
      <c r="L26" s="447">
        <f>SUM(L23:L25)</f>
        <v>21.163618731608999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63" t="s">
        <v>262</v>
      </c>
      <c r="B30" s="663"/>
      <c r="C30" s="664"/>
      <c r="D30" s="49" t="s">
        <v>63</v>
      </c>
      <c r="E30" s="50">
        <v>1</v>
      </c>
      <c r="F30" s="50">
        <v>7.75</v>
      </c>
      <c r="G30" s="42">
        <f>E30*F30</f>
        <v>7.75</v>
      </c>
      <c r="H30" s="433">
        <f>+G30/G$46</f>
        <v>0.73682859465395212</v>
      </c>
      <c r="I30" s="434">
        <v>463400116</v>
      </c>
      <c r="J30" s="435" t="s">
        <v>324</v>
      </c>
      <c r="K30" s="431">
        <v>40</v>
      </c>
      <c r="L30" s="436">
        <f>+H30*K30</f>
        <v>29.473143786158083</v>
      </c>
    </row>
    <row r="31" spans="1:12" s="136" customFormat="1" ht="15.6">
      <c r="A31" s="663" t="s">
        <v>263</v>
      </c>
      <c r="B31" s="663"/>
      <c r="C31" s="664"/>
      <c r="D31" s="49" t="s">
        <v>39</v>
      </c>
      <c r="E31" s="50">
        <v>0.25</v>
      </c>
      <c r="F31" s="50">
        <v>1.7230000000000001</v>
      </c>
      <c r="G31" s="42">
        <f>E31*F31</f>
        <v>0.43075000000000002</v>
      </c>
      <c r="H31" s="433">
        <f>+G31/G$46</f>
        <v>4.0953408664153534E-2</v>
      </c>
      <c r="I31" s="434">
        <v>452300034</v>
      </c>
      <c r="J31" s="435" t="s">
        <v>324</v>
      </c>
      <c r="K31" s="431">
        <v>40</v>
      </c>
      <c r="L31" s="436">
        <f>+H31*K31</f>
        <v>1.6381363465661414</v>
      </c>
    </row>
    <row r="32" spans="1:12" s="136" customFormat="1" ht="15.6">
      <c r="A32" s="282"/>
      <c r="B32" s="282"/>
      <c r="C32" s="283"/>
      <c r="D32" s="49"/>
      <c r="E32" s="50"/>
      <c r="F32" s="50"/>
      <c r="G32" s="42"/>
      <c r="H32" s="433"/>
      <c r="I32" s="434"/>
      <c r="J32" s="435"/>
      <c r="K32" s="431"/>
      <c r="L32" s="436"/>
    </row>
    <row r="33" spans="1:12" s="136" customFormat="1" ht="15.6">
      <c r="A33" s="282"/>
      <c r="B33" s="282"/>
      <c r="C33" s="283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2" s="136" customFormat="1" ht="15.6">
      <c r="A34" s="282"/>
      <c r="B34" s="282"/>
      <c r="C34" s="283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2" s="136" customFormat="1" ht="15.6">
      <c r="A35" s="282"/>
      <c r="B35" s="282"/>
      <c r="C35" s="283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2" s="136" customFormat="1" ht="15.6">
      <c r="A36" s="282"/>
      <c r="B36" s="282"/>
      <c r="C36" s="283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2" s="136" customFormat="1" ht="15.6">
      <c r="A37" s="663"/>
      <c r="B37" s="663"/>
      <c r="C37" s="664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2" s="136" customFormat="1" ht="15.6">
      <c r="A38" s="253"/>
      <c r="B38" s="254"/>
      <c r="C38" s="255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2" s="136" customFormat="1" ht="15.6">
      <c r="A39" s="253"/>
      <c r="B39" s="254"/>
      <c r="C39" s="255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SUM(G30:G39)</f>
        <v>8.1807499999999997</v>
      </c>
      <c r="H40" s="437">
        <f>SUM(H30:H39)</f>
        <v>0.77778200331810565</v>
      </c>
      <c r="I40" s="429"/>
      <c r="J40" s="430"/>
      <c r="K40" s="431"/>
      <c r="L40" s="437">
        <f>SUM(L30:L39)</f>
        <v>31.111280132724225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30"/>
      <c r="E45" s="130"/>
      <c r="F45" s="131"/>
      <c r="G45" s="129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29">
        <f>+G45+G40+G26+G19</f>
        <v>10.518049999999999</v>
      </c>
      <c r="H46" s="449">
        <f>+H45+H40+H26+H19</f>
        <v>1.0000000000000002</v>
      </c>
      <c r="I46" s="450"/>
      <c r="J46" s="451"/>
      <c r="K46" s="450"/>
      <c r="L46" s="563">
        <f>+L45+L40+L26+L19</f>
        <v>53.333079800913673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2.4191514999999999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12.937201499999999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12.94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12.93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36">
    <mergeCell ref="D50:F50"/>
    <mergeCell ref="D57:F57"/>
    <mergeCell ref="D58:F58"/>
    <mergeCell ref="D59:F59"/>
    <mergeCell ref="A50:B50"/>
    <mergeCell ref="A51:B51"/>
    <mergeCell ref="A52:B52"/>
    <mergeCell ref="D49:F49"/>
    <mergeCell ref="A30:C30"/>
    <mergeCell ref="A31:C31"/>
    <mergeCell ref="A37:C37"/>
    <mergeCell ref="A40:B40"/>
    <mergeCell ref="A42:C42"/>
    <mergeCell ref="A43:C43"/>
    <mergeCell ref="A44:C44"/>
    <mergeCell ref="A45:B45"/>
    <mergeCell ref="D46:F46"/>
    <mergeCell ref="D47:E47"/>
    <mergeCell ref="D48:F48"/>
    <mergeCell ref="A24:B24"/>
    <mergeCell ref="A25:B25"/>
    <mergeCell ref="A26:B26"/>
    <mergeCell ref="A28:C28"/>
    <mergeCell ref="A29:C29"/>
    <mergeCell ref="A17:B17"/>
    <mergeCell ref="A19:B19"/>
    <mergeCell ref="A21:B21"/>
    <mergeCell ref="A22:B22"/>
    <mergeCell ref="A23:B23"/>
    <mergeCell ref="A16:B16"/>
    <mergeCell ref="A1:G1"/>
    <mergeCell ref="H2:L13"/>
    <mergeCell ref="A15:B15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19" zoomScale="90" zoomScaleNormal="100" zoomScaleSheetLayoutView="90" workbookViewId="0">
      <selection activeCell="L46" sqref="L46"/>
    </sheetView>
  </sheetViews>
  <sheetFormatPr baseColWidth="10" defaultRowHeight="13.2"/>
  <cols>
    <col min="1" max="1" width="21.3320312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246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'!A36</f>
        <v>33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'!C36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'!B36</f>
        <v xml:space="preserve">Pararrayos y bajantes de conexión 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14.863999999999999</v>
      </c>
      <c r="H17" s="433">
        <f>+G17/G$46</f>
        <v>7.3663875857735142E-3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0.73663875857735139</v>
      </c>
    </row>
    <row r="18" spans="1:12" s="137" customFormat="1" ht="15.6">
      <c r="A18" s="253"/>
      <c r="B18" s="254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14.863999999999999</v>
      </c>
      <c r="H19" s="437">
        <f>SUM(H17:H17)</f>
        <v>7.3663875857735142E-3</v>
      </c>
      <c r="I19" s="438"/>
      <c r="J19" s="439"/>
      <c r="K19" s="440"/>
      <c r="L19" s="447">
        <f>SUM(L17:L17)</f>
        <v>0.73663875857735139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3</v>
      </c>
      <c r="D23" s="145">
        <f>'BASE DE DATOS'!G14</f>
        <v>3.62</v>
      </c>
      <c r="E23" s="146">
        <f>IF(D23&gt;0,ROUND(D23*C23,2),"")</f>
        <v>10.86</v>
      </c>
      <c r="F23" s="147">
        <v>16</v>
      </c>
      <c r="G23" s="42">
        <f>E23*F23</f>
        <v>173.76</v>
      </c>
      <c r="H23" s="433">
        <f>+G23/G$46</f>
        <v>8.6112991583961643E-2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8.6112991583961644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16</v>
      </c>
      <c r="G24" s="42">
        <f>E24*F24</f>
        <v>58.56</v>
      </c>
      <c r="H24" s="433">
        <f>+G24/G$46</f>
        <v>2.9021505450948403E-2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2.9021505450948402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16</v>
      </c>
      <c r="G25" s="42">
        <f>E25*F25</f>
        <v>64.959999999999994</v>
      </c>
      <c r="H25" s="433">
        <f>+G25/G$46</f>
        <v>3.2193254680560245E-2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3.2193254680560246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297.27999999999997</v>
      </c>
      <c r="H26" s="437">
        <f>SUM(H23:H25)</f>
        <v>0.1473277517154703</v>
      </c>
      <c r="I26" s="429"/>
      <c r="J26" s="430"/>
      <c r="K26" s="431"/>
      <c r="L26" s="447">
        <f>SUM(L23:L25)</f>
        <v>14.732775171547029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63" t="s">
        <v>264</v>
      </c>
      <c r="B30" s="663"/>
      <c r="C30" s="664"/>
      <c r="D30" s="49" t="s">
        <v>39</v>
      </c>
      <c r="E30" s="50">
        <v>1</v>
      </c>
      <c r="F30" s="50">
        <v>1705.67</v>
      </c>
      <c r="G30" s="42">
        <f>E30*F30</f>
        <v>1705.67</v>
      </c>
      <c r="H30" s="433">
        <f>+G30/G$46</f>
        <v>0.84530586069875613</v>
      </c>
      <c r="I30" s="434">
        <v>462140000</v>
      </c>
      <c r="J30" s="435" t="s">
        <v>30</v>
      </c>
      <c r="K30" s="431">
        <v>0</v>
      </c>
      <c r="L30" s="436">
        <f>+H30*K30</f>
        <v>0</v>
      </c>
    </row>
    <row r="31" spans="1:12" s="136" customFormat="1" ht="15.6">
      <c r="A31" s="663"/>
      <c r="B31" s="663"/>
      <c r="C31" s="664"/>
      <c r="D31" s="49"/>
      <c r="E31" s="50"/>
      <c r="F31" s="50"/>
      <c r="G31" s="42"/>
      <c r="H31" s="433"/>
      <c r="I31" s="434"/>
      <c r="J31" s="435"/>
      <c r="K31" s="431"/>
      <c r="L31" s="436"/>
    </row>
    <row r="32" spans="1:12" s="136" customFormat="1" ht="15.6">
      <c r="A32" s="282"/>
      <c r="B32" s="282"/>
      <c r="C32" s="283"/>
      <c r="D32" s="49"/>
      <c r="E32" s="50"/>
      <c r="F32" s="50"/>
      <c r="G32" s="42"/>
      <c r="H32" s="433"/>
      <c r="I32" s="434"/>
      <c r="J32" s="435"/>
      <c r="K32" s="431"/>
      <c r="L32" s="436"/>
    </row>
    <row r="33" spans="1:12" s="136" customFormat="1" ht="15.6">
      <c r="A33" s="282"/>
      <c r="B33" s="282"/>
      <c r="C33" s="283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2" s="136" customFormat="1" ht="15.6">
      <c r="A34" s="282"/>
      <c r="B34" s="282"/>
      <c r="C34" s="283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2" s="136" customFormat="1" ht="15.6">
      <c r="A35" s="282"/>
      <c r="B35" s="282"/>
      <c r="C35" s="283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2" s="136" customFormat="1" ht="15.6">
      <c r="A36" s="663"/>
      <c r="B36" s="663"/>
      <c r="C36" s="664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2" s="136" customFormat="1" ht="15.6">
      <c r="A37" s="663"/>
      <c r="B37" s="663"/>
      <c r="C37" s="664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2" s="136" customFormat="1" ht="15.6">
      <c r="A38" s="253"/>
      <c r="B38" s="254"/>
      <c r="C38" s="255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2" s="136" customFormat="1" ht="15.6">
      <c r="A39" s="253"/>
      <c r="B39" s="254"/>
      <c r="C39" s="255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SUM(G30:G39)</f>
        <v>1705.67</v>
      </c>
      <c r="H40" s="437">
        <f>SUM(H30:H39)</f>
        <v>0.84530586069875613</v>
      </c>
      <c r="I40" s="429"/>
      <c r="J40" s="430"/>
      <c r="K40" s="431"/>
      <c r="L40" s="437">
        <f>SUM(L30:L39)</f>
        <v>0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30"/>
      <c r="E45" s="130"/>
      <c r="F45" s="131"/>
      <c r="G45" s="129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29">
        <f>+G45+G40+G26+G19</f>
        <v>2017.8140000000001</v>
      </c>
      <c r="H46" s="449">
        <f>+H45+H40+H26+H19</f>
        <v>0.99999999999999989</v>
      </c>
      <c r="I46" s="450"/>
      <c r="J46" s="451"/>
      <c r="K46" s="450"/>
      <c r="L46" s="563">
        <f>+L45+L40+L26+L19</f>
        <v>15.46941393012438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464.09722000000005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2481.91122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2481.91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2481.91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37">
    <mergeCell ref="D50:F50"/>
    <mergeCell ref="D57:F57"/>
    <mergeCell ref="D58:F58"/>
    <mergeCell ref="D59:F59"/>
    <mergeCell ref="A50:B50"/>
    <mergeCell ref="A51:B51"/>
    <mergeCell ref="A52:B52"/>
    <mergeCell ref="D49:F49"/>
    <mergeCell ref="A31:C31"/>
    <mergeCell ref="A36:C36"/>
    <mergeCell ref="A37:C37"/>
    <mergeCell ref="A40:B40"/>
    <mergeCell ref="A42:C42"/>
    <mergeCell ref="A43:C43"/>
    <mergeCell ref="A44:C44"/>
    <mergeCell ref="A45:B45"/>
    <mergeCell ref="D46:F46"/>
    <mergeCell ref="D47:E47"/>
    <mergeCell ref="D48:F48"/>
    <mergeCell ref="A30:C30"/>
    <mergeCell ref="A17:B17"/>
    <mergeCell ref="A19:B19"/>
    <mergeCell ref="A21:B21"/>
    <mergeCell ref="A22:B22"/>
    <mergeCell ref="A23:B23"/>
    <mergeCell ref="A24:B24"/>
    <mergeCell ref="A25:B25"/>
    <mergeCell ref="A26:B26"/>
    <mergeCell ref="A28:C28"/>
    <mergeCell ref="A29:C29"/>
    <mergeCell ref="A16:B16"/>
    <mergeCell ref="A1:G1"/>
    <mergeCell ref="H2:L13"/>
    <mergeCell ref="A15:B15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N62"/>
  <sheetViews>
    <sheetView view="pageBreakPreview" topLeftCell="A22" zoomScale="90" zoomScaleNormal="100" zoomScaleSheetLayoutView="90" workbookViewId="0">
      <selection activeCell="L46" sqref="L46"/>
    </sheetView>
  </sheetViews>
  <sheetFormatPr baseColWidth="10" defaultRowHeight="13.2"/>
  <cols>
    <col min="1" max="1" width="21.3320312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246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'!A37</f>
        <v>34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'!C37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'!B37</f>
        <v>Punto de sensores de presencia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0.46347000000000005</v>
      </c>
      <c r="H17" s="433">
        <f>+G17/G$46</f>
        <v>1.4579631172797272E-2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1.4579631172797272</v>
      </c>
    </row>
    <row r="18" spans="1:12" s="137" customFormat="1" ht="15.6">
      <c r="A18" s="253"/>
      <c r="B18" s="254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0.46347000000000005</v>
      </c>
      <c r="H19" s="437">
        <f>SUM(H17:H17)</f>
        <v>1.4579631172797272E-2</v>
      </c>
      <c r="I19" s="438"/>
      <c r="J19" s="439"/>
      <c r="K19" s="440"/>
      <c r="L19" s="447">
        <f>SUM(L17:L17)</f>
        <v>1.4579631172797272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1</v>
      </c>
      <c r="G23" s="42">
        <f>E23*F23</f>
        <v>3.62</v>
      </c>
      <c r="H23" s="433">
        <f>+G23/G$46</f>
        <v>0.11387633470456797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11.387633470456796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1</v>
      </c>
      <c r="G24" s="42">
        <f>E24*F24</f>
        <v>3.66</v>
      </c>
      <c r="H24" s="433">
        <f>+G24/G$46</f>
        <v>0.11513463674550244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11.513463674550243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0.49</v>
      </c>
      <c r="G25" s="42">
        <f>E25*F25</f>
        <v>1.9893999999999998</v>
      </c>
      <c r="H25" s="433">
        <f>+G25/G$46</f>
        <v>6.2581652005874996E-2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6.2581652005874995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9.269400000000001</v>
      </c>
      <c r="H26" s="437">
        <f>SUM(H23:H25)</f>
        <v>0.29159262345594539</v>
      </c>
      <c r="I26" s="429"/>
      <c r="J26" s="430"/>
      <c r="K26" s="431"/>
      <c r="L26" s="447">
        <f>SUM(L23:L25)</f>
        <v>29.159262345594538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16"/>
      <c r="B30" s="617"/>
      <c r="C30" s="618"/>
      <c r="D30" s="49"/>
      <c r="E30" s="50"/>
      <c r="F30" s="50"/>
      <c r="G30" s="42"/>
      <c r="H30" s="433"/>
      <c r="I30" s="434"/>
      <c r="J30" s="435"/>
      <c r="K30" s="431"/>
      <c r="L30" s="436"/>
    </row>
    <row r="31" spans="1:12" s="136" customFormat="1" ht="15.6">
      <c r="A31" s="616" t="s">
        <v>53</v>
      </c>
      <c r="B31" s="617"/>
      <c r="C31" s="618"/>
      <c r="D31" s="49" t="s">
        <v>45</v>
      </c>
      <c r="E31" s="50">
        <v>0.2</v>
      </c>
      <c r="F31" s="50">
        <f>2.5+(2.5*0.312)</f>
        <v>3.2800000000000002</v>
      </c>
      <c r="G31" s="42">
        <f>E31*F31</f>
        <v>0.65600000000000014</v>
      </c>
      <c r="H31" s="433">
        <f>+G31/G$46</f>
        <v>2.0636153471325028E-2</v>
      </c>
      <c r="I31" s="434">
        <v>412630030</v>
      </c>
      <c r="J31" s="435" t="s">
        <v>324</v>
      </c>
      <c r="K31" s="431">
        <v>40</v>
      </c>
      <c r="L31" s="436">
        <f>+H31*K31</f>
        <v>0.82544613885300111</v>
      </c>
    </row>
    <row r="32" spans="1:12" s="136" customFormat="1" ht="15.6">
      <c r="A32" s="616" t="s">
        <v>54</v>
      </c>
      <c r="B32" s="617"/>
      <c r="C32" s="618"/>
      <c r="D32" s="51" t="s">
        <v>44</v>
      </c>
      <c r="E32" s="52">
        <v>1</v>
      </c>
      <c r="F32" s="53">
        <v>1</v>
      </c>
      <c r="G32" s="42">
        <f t="shared" ref="G32:G39" si="0">E32*F32</f>
        <v>1</v>
      </c>
      <c r="H32" s="433">
        <f t="shared" ref="H32:H39" si="1">+G32/G$46</f>
        <v>3.145755102336132E-2</v>
      </c>
      <c r="I32" s="434">
        <v>412740021</v>
      </c>
      <c r="J32" s="435" t="s">
        <v>324</v>
      </c>
      <c r="K32" s="431">
        <v>40</v>
      </c>
      <c r="L32" s="436">
        <f t="shared" ref="L32:L39" si="2">+H32*K32</f>
        <v>1.2583020409344527</v>
      </c>
    </row>
    <row r="33" spans="1:14" s="136" customFormat="1" ht="15.6">
      <c r="A33" s="616" t="s">
        <v>354</v>
      </c>
      <c r="B33" s="617"/>
      <c r="C33" s="618"/>
      <c r="D33" s="51" t="s">
        <v>41</v>
      </c>
      <c r="E33" s="52">
        <v>35</v>
      </c>
      <c r="F33" s="53">
        <v>0.35</v>
      </c>
      <c r="G33" s="42">
        <f t="shared" si="0"/>
        <v>12.25</v>
      </c>
      <c r="H33" s="433">
        <f t="shared" si="1"/>
        <v>0.38535500003617618</v>
      </c>
      <c r="I33" s="434">
        <v>463400013</v>
      </c>
      <c r="J33" s="435" t="s">
        <v>324</v>
      </c>
      <c r="K33" s="431">
        <v>40</v>
      </c>
      <c r="L33" s="436">
        <f t="shared" si="2"/>
        <v>15.414200001447046</v>
      </c>
    </row>
    <row r="34" spans="1:14" s="136" customFormat="1" ht="15.6">
      <c r="A34" s="616" t="s">
        <v>56</v>
      </c>
      <c r="B34" s="617"/>
      <c r="C34" s="618"/>
      <c r="D34" s="51" t="s">
        <v>46</v>
      </c>
      <c r="E34" s="52">
        <v>0.25</v>
      </c>
      <c r="F34" s="53">
        <v>1</v>
      </c>
      <c r="G34" s="42">
        <f t="shared" si="0"/>
        <v>0.25</v>
      </c>
      <c r="H34" s="433">
        <f t="shared" si="1"/>
        <v>7.86438775584033E-3</v>
      </c>
      <c r="I34" s="434">
        <v>369200011</v>
      </c>
      <c r="J34" s="435" t="s">
        <v>30</v>
      </c>
      <c r="K34" s="431">
        <v>0</v>
      </c>
      <c r="L34" s="436">
        <f t="shared" si="2"/>
        <v>0</v>
      </c>
    </row>
    <row r="35" spans="1:14" s="136" customFormat="1" ht="15.6">
      <c r="A35" s="616" t="s">
        <v>148</v>
      </c>
      <c r="B35" s="617"/>
      <c r="C35" s="618"/>
      <c r="D35" s="51" t="s">
        <v>44</v>
      </c>
      <c r="E35" s="52">
        <v>1</v>
      </c>
      <c r="F35" s="53">
        <v>1</v>
      </c>
      <c r="G35" s="42">
        <f t="shared" si="0"/>
        <v>1</v>
      </c>
      <c r="H35" s="433">
        <f t="shared" si="1"/>
        <v>3.145755102336132E-2</v>
      </c>
      <c r="I35" s="434">
        <v>412740021</v>
      </c>
      <c r="J35" s="435" t="s">
        <v>324</v>
      </c>
      <c r="K35" s="431">
        <v>40</v>
      </c>
      <c r="L35" s="436">
        <f t="shared" si="2"/>
        <v>1.2583020409344527</v>
      </c>
      <c r="N35" s="562">
        <v>4127805111</v>
      </c>
    </row>
    <row r="36" spans="1:14" s="136" customFormat="1" ht="15.6">
      <c r="A36" s="616" t="s">
        <v>149</v>
      </c>
      <c r="B36" s="617"/>
      <c r="C36" s="618"/>
      <c r="D36" s="51" t="s">
        <v>44</v>
      </c>
      <c r="E36" s="52">
        <v>6</v>
      </c>
      <c r="F36" s="53">
        <v>0.4</v>
      </c>
      <c r="G36" s="42">
        <f t="shared" si="0"/>
        <v>2.4000000000000004</v>
      </c>
      <c r="H36" s="433">
        <f t="shared" si="1"/>
        <v>7.5498122456067171E-2</v>
      </c>
      <c r="I36" s="434">
        <v>412740021</v>
      </c>
      <c r="J36" s="435" t="s">
        <v>324</v>
      </c>
      <c r="K36" s="431">
        <v>40</v>
      </c>
      <c r="L36" s="436">
        <f t="shared" si="2"/>
        <v>3.019924898242687</v>
      </c>
    </row>
    <row r="37" spans="1:14" s="136" customFormat="1" ht="15.6">
      <c r="A37" s="616" t="s">
        <v>60</v>
      </c>
      <c r="B37" s="617"/>
      <c r="C37" s="618"/>
      <c r="D37" s="51" t="s">
        <v>44</v>
      </c>
      <c r="E37" s="52">
        <v>3</v>
      </c>
      <c r="F37" s="53">
        <v>0.2</v>
      </c>
      <c r="G37" s="42">
        <f t="shared" si="0"/>
        <v>0.60000000000000009</v>
      </c>
      <c r="H37" s="433">
        <f t="shared" si="1"/>
        <v>1.8874530614016793E-2</v>
      </c>
      <c r="I37" s="434">
        <v>412740021</v>
      </c>
      <c r="J37" s="435" t="s">
        <v>324</v>
      </c>
      <c r="K37" s="431">
        <v>40</v>
      </c>
      <c r="L37" s="436">
        <f t="shared" si="2"/>
        <v>0.75498122456067174</v>
      </c>
    </row>
    <row r="38" spans="1:14" s="136" customFormat="1" ht="15.6">
      <c r="A38" s="616" t="s">
        <v>61</v>
      </c>
      <c r="B38" s="617"/>
      <c r="C38" s="618"/>
      <c r="D38" s="51" t="s">
        <v>44</v>
      </c>
      <c r="E38" s="52">
        <v>2</v>
      </c>
      <c r="F38" s="53">
        <v>0.25</v>
      </c>
      <c r="G38" s="42">
        <f t="shared" si="0"/>
        <v>0.5</v>
      </c>
      <c r="H38" s="433">
        <f t="shared" si="1"/>
        <v>1.572877551168066E-2</v>
      </c>
      <c r="I38" s="434">
        <v>412740021</v>
      </c>
      <c r="J38" s="435" t="s">
        <v>324</v>
      </c>
      <c r="K38" s="431">
        <v>40</v>
      </c>
      <c r="L38" s="436">
        <f t="shared" si="2"/>
        <v>0.62915102046722637</v>
      </c>
    </row>
    <row r="39" spans="1:14" s="136" customFormat="1" ht="15.6">
      <c r="A39" s="616" t="s">
        <v>62</v>
      </c>
      <c r="B39" s="617"/>
      <c r="C39" s="618"/>
      <c r="D39" s="51" t="s">
        <v>41</v>
      </c>
      <c r="E39" s="52">
        <v>4</v>
      </c>
      <c r="F39" s="53">
        <v>0.85</v>
      </c>
      <c r="G39" s="42">
        <f t="shared" si="0"/>
        <v>3.4</v>
      </c>
      <c r="H39" s="433">
        <f t="shared" si="1"/>
        <v>0.10695567347942848</v>
      </c>
      <c r="I39" s="434">
        <v>412740021</v>
      </c>
      <c r="J39" s="435" t="s">
        <v>324</v>
      </c>
      <c r="K39" s="431">
        <v>40</v>
      </c>
      <c r="L39" s="436">
        <f t="shared" si="2"/>
        <v>4.2782269391771397</v>
      </c>
    </row>
    <row r="40" spans="1:14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SUM(G31:G39)</f>
        <v>22.056000000000001</v>
      </c>
      <c r="H40" s="437">
        <f>SUM(H31:H39)</f>
        <v>0.69382774537125724</v>
      </c>
      <c r="I40" s="429"/>
      <c r="J40" s="430"/>
      <c r="K40" s="431"/>
      <c r="L40" s="437">
        <f>SUM(L31:L39)</f>
        <v>27.438534304616674</v>
      </c>
    </row>
    <row r="41" spans="1:14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4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4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4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4" s="136" customFormat="1" ht="12.75" customHeight="1" thickBot="1">
      <c r="A45" s="621" t="s">
        <v>33</v>
      </c>
      <c r="B45" s="622"/>
      <c r="C45" s="58"/>
      <c r="D45" s="130"/>
      <c r="E45" s="130"/>
      <c r="F45" s="131"/>
      <c r="G45" s="129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4" s="137" customFormat="1" ht="16.2" thickBot="1">
      <c r="A46" s="59"/>
      <c r="B46" s="60"/>
      <c r="C46" s="60"/>
      <c r="D46" s="623" t="s">
        <v>34</v>
      </c>
      <c r="E46" s="624"/>
      <c r="F46" s="624"/>
      <c r="G46" s="129">
        <f>+G45+G40+G26+G19</f>
        <v>31.788870000000003</v>
      </c>
      <c r="H46" s="449">
        <f>+H45+H40+H26+H19</f>
        <v>0.99999999999999989</v>
      </c>
      <c r="I46" s="450"/>
      <c r="J46" s="451"/>
      <c r="K46" s="450"/>
      <c r="L46" s="563">
        <f>+L45+L40+L26+L19</f>
        <v>58.055759767490933</v>
      </c>
    </row>
    <row r="47" spans="1:14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7.3114401000000013</v>
      </c>
      <c r="H47" s="69"/>
      <c r="I47" s="69"/>
      <c r="J47" s="69"/>
      <c r="K47" s="69"/>
      <c r="L47" s="452"/>
    </row>
    <row r="48" spans="1:14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39.100310100000002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39.1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39.1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3">
    <mergeCell ref="D50:F50"/>
    <mergeCell ref="D57:F57"/>
    <mergeCell ref="D58:F58"/>
    <mergeCell ref="D59:F59"/>
    <mergeCell ref="A50:B50"/>
    <mergeCell ref="A51:B51"/>
    <mergeCell ref="A52:B52"/>
    <mergeCell ref="A31:C31"/>
    <mergeCell ref="A32:C32"/>
    <mergeCell ref="A33:C33"/>
    <mergeCell ref="A34:C34"/>
    <mergeCell ref="A44:C44"/>
    <mergeCell ref="A36:C36"/>
    <mergeCell ref="A37:C37"/>
    <mergeCell ref="A38:C38"/>
    <mergeCell ref="A40:B40"/>
    <mergeCell ref="A42:C42"/>
    <mergeCell ref="A43:C43"/>
    <mergeCell ref="A39:C39"/>
    <mergeCell ref="A35:C35"/>
    <mergeCell ref="A45:B45"/>
    <mergeCell ref="D46:F46"/>
    <mergeCell ref="D47:E47"/>
    <mergeCell ref="D48:F48"/>
    <mergeCell ref="D49:F49"/>
    <mergeCell ref="A25:B25"/>
    <mergeCell ref="A26:B26"/>
    <mergeCell ref="A28:C28"/>
    <mergeCell ref="A29:C29"/>
    <mergeCell ref="A30:C30"/>
    <mergeCell ref="A24:B24"/>
    <mergeCell ref="A1:G1"/>
    <mergeCell ref="H2:L13"/>
    <mergeCell ref="A15:B15"/>
    <mergeCell ref="A16:B16"/>
    <mergeCell ref="A17:B17"/>
    <mergeCell ref="A19:B19"/>
    <mergeCell ref="A21:B21"/>
    <mergeCell ref="A22:B22"/>
    <mergeCell ref="A23:B23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16" zoomScale="90" zoomScaleNormal="100" zoomScaleSheetLayoutView="90" workbookViewId="0">
      <selection activeCell="L46" sqref="L46"/>
    </sheetView>
  </sheetViews>
  <sheetFormatPr baseColWidth="10" defaultRowHeight="13.2"/>
  <cols>
    <col min="1" max="1" width="21.3320312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246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'!A38</f>
        <v>35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'!C38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'!B38</f>
        <v>Sensor de presencia 360 grados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1.0325</v>
      </c>
      <c r="H17" s="433">
        <f>+G17/G$46</f>
        <v>8.1968839932519601E-3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0.81968839932519599</v>
      </c>
    </row>
    <row r="18" spans="1:12" s="137" customFormat="1" ht="15.6">
      <c r="A18" s="253"/>
      <c r="B18" s="254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1.0325</v>
      </c>
      <c r="H19" s="437">
        <f>SUM(H17:H17)</f>
        <v>8.1968839932519601E-3</v>
      </c>
      <c r="I19" s="438"/>
      <c r="J19" s="439"/>
      <c r="K19" s="440"/>
      <c r="L19" s="447">
        <f>SUM(L17:L17)</f>
        <v>0.81968839932519599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2</v>
      </c>
      <c r="G23" s="42">
        <f>E23*F23</f>
        <v>7.24</v>
      </c>
      <c r="H23" s="433">
        <f>+G23/G$46</f>
        <v>5.7477423836459263E-2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5.7477423836459263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2</v>
      </c>
      <c r="G24" s="42">
        <f>E24*F24</f>
        <v>7.32</v>
      </c>
      <c r="H24" s="433">
        <f>+G24/G$46</f>
        <v>5.8112533492110749E-2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5.8112533492110749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1.5</v>
      </c>
      <c r="G25" s="42">
        <f>E25*F25</f>
        <v>6.09</v>
      </c>
      <c r="H25" s="433">
        <f>+G25/G$46</f>
        <v>4.8347722536469184E-2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4.8347722536469186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20.65</v>
      </c>
      <c r="H26" s="437">
        <f>SUM(H23:H25)</f>
        <v>0.16393767986503921</v>
      </c>
      <c r="I26" s="429"/>
      <c r="J26" s="430"/>
      <c r="K26" s="431"/>
      <c r="L26" s="447">
        <f>SUM(L23:L25)</f>
        <v>16.393767986503921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16"/>
      <c r="B30" s="617"/>
      <c r="C30" s="618"/>
      <c r="D30" s="49"/>
      <c r="E30" s="50"/>
      <c r="F30" s="50"/>
      <c r="G30" s="42"/>
      <c r="H30" s="433"/>
      <c r="I30" s="434"/>
      <c r="J30" s="435"/>
      <c r="K30" s="431"/>
      <c r="L30" s="436"/>
    </row>
    <row r="31" spans="1:12" s="136" customFormat="1" ht="15.6">
      <c r="A31" s="663" t="s">
        <v>361</v>
      </c>
      <c r="B31" s="663"/>
      <c r="C31" s="664"/>
      <c r="D31" s="49" t="s">
        <v>39</v>
      </c>
      <c r="E31" s="50">
        <v>1</v>
      </c>
      <c r="F31" s="50">
        <v>104.28</v>
      </c>
      <c r="G31" s="42">
        <f>E31*F31</f>
        <v>104.28</v>
      </c>
      <c r="H31" s="433">
        <f>+G31/G$46</f>
        <v>0.82786543614170882</v>
      </c>
      <c r="I31" s="434">
        <v>481100115</v>
      </c>
      <c r="J31" s="435" t="s">
        <v>30</v>
      </c>
      <c r="K31" s="431">
        <v>0</v>
      </c>
      <c r="L31" s="436">
        <f>+H31*K31</f>
        <v>0</v>
      </c>
    </row>
    <row r="32" spans="1:12" s="136" customFormat="1" ht="15.6">
      <c r="A32" s="282"/>
      <c r="B32" s="282"/>
      <c r="C32" s="283"/>
      <c r="D32" s="49"/>
      <c r="E32" s="50"/>
      <c r="F32" s="50"/>
      <c r="G32" s="42"/>
      <c r="H32" s="433"/>
      <c r="I32" s="434"/>
      <c r="J32" s="435"/>
      <c r="K32" s="431"/>
      <c r="L32" s="436"/>
    </row>
    <row r="33" spans="1:12" s="136" customFormat="1" ht="15.6">
      <c r="A33" s="282"/>
      <c r="B33" s="282"/>
      <c r="C33" s="283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2" s="136" customFormat="1" ht="15.6">
      <c r="A34" s="282"/>
      <c r="B34" s="282"/>
      <c r="C34" s="283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2" s="136" customFormat="1" ht="15.6">
      <c r="A35" s="663"/>
      <c r="B35" s="663"/>
      <c r="C35" s="664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2" s="136" customFormat="1" ht="15.6">
      <c r="A36" s="663"/>
      <c r="B36" s="663"/>
      <c r="C36" s="664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2" s="136" customFormat="1" ht="15.6">
      <c r="A37" s="663"/>
      <c r="B37" s="663"/>
      <c r="C37" s="664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2" s="136" customFormat="1" ht="15.6">
      <c r="A38" s="253"/>
      <c r="B38" s="254"/>
      <c r="C38" s="255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2" s="136" customFormat="1" ht="15.6">
      <c r="A39" s="253"/>
      <c r="B39" s="254"/>
      <c r="C39" s="255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SUM(G31:G39)</f>
        <v>104.28</v>
      </c>
      <c r="H40" s="437">
        <f>SUM(H30:H39)</f>
        <v>0.82786543614170882</v>
      </c>
      <c r="I40" s="429"/>
      <c r="J40" s="430"/>
      <c r="K40" s="431"/>
      <c r="L40" s="437">
        <f>SUM(L30:L39)</f>
        <v>0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30"/>
      <c r="E45" s="130"/>
      <c r="F45" s="131"/>
      <c r="G45" s="129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29">
        <f>+G45+G40+G26+G19</f>
        <v>125.96250000000001</v>
      </c>
      <c r="H46" s="449">
        <f>+H45+H40+H26+H19</f>
        <v>0.99999999999999989</v>
      </c>
      <c r="I46" s="450"/>
      <c r="J46" s="451"/>
      <c r="K46" s="450"/>
      <c r="L46" s="563">
        <f>+L45+L40+L26+L19</f>
        <v>17.213456385829115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28.971375000000002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154.933875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154.93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154.93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38">
    <mergeCell ref="D50:F50"/>
    <mergeCell ref="D57:F57"/>
    <mergeCell ref="D58:F58"/>
    <mergeCell ref="D59:F59"/>
    <mergeCell ref="A50:B50"/>
    <mergeCell ref="A51:B51"/>
    <mergeCell ref="A52:B52"/>
    <mergeCell ref="D49:F49"/>
    <mergeCell ref="A35:C35"/>
    <mergeCell ref="A36:C36"/>
    <mergeCell ref="A37:C37"/>
    <mergeCell ref="A40:B40"/>
    <mergeCell ref="A42:C42"/>
    <mergeCell ref="A43:C43"/>
    <mergeCell ref="A44:C44"/>
    <mergeCell ref="A45:B45"/>
    <mergeCell ref="D46:F46"/>
    <mergeCell ref="D47:E47"/>
    <mergeCell ref="D48:F48"/>
    <mergeCell ref="A31:C31"/>
    <mergeCell ref="A17:B17"/>
    <mergeCell ref="A19:B19"/>
    <mergeCell ref="A21:B21"/>
    <mergeCell ref="A22:B22"/>
    <mergeCell ref="A23:B23"/>
    <mergeCell ref="A24:B24"/>
    <mergeCell ref="A25:B25"/>
    <mergeCell ref="A26:B26"/>
    <mergeCell ref="A28:C28"/>
    <mergeCell ref="A29:C29"/>
    <mergeCell ref="A30:C30"/>
    <mergeCell ref="A16:B16"/>
    <mergeCell ref="A1:G1"/>
    <mergeCell ref="H2:L13"/>
    <mergeCell ref="A15:B15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J97"/>
  <sheetViews>
    <sheetView view="pageBreakPreview" zoomScale="90" zoomScaleNormal="100" zoomScaleSheetLayoutView="90" workbookViewId="0">
      <selection activeCell="D4" sqref="D4:E92"/>
    </sheetView>
  </sheetViews>
  <sheetFormatPr baseColWidth="10" defaultColWidth="11.5546875" defaultRowHeight="13.8"/>
  <cols>
    <col min="1" max="1" width="8.33203125" style="159" customWidth="1"/>
    <col min="2" max="2" width="52.44140625" style="159" customWidth="1"/>
    <col min="3" max="3" width="6.6640625" style="159" customWidth="1"/>
    <col min="4" max="4" width="10" style="412" customWidth="1"/>
    <col min="5" max="5" width="15.6640625" style="557" customWidth="1"/>
    <col min="6" max="6" width="14.5546875" style="382" customWidth="1"/>
    <col min="7" max="7" width="14.88671875" style="159" customWidth="1"/>
    <col min="8" max="16384" width="11.5546875" style="159"/>
  </cols>
  <sheetData>
    <row r="1" spans="1:7">
      <c r="A1" s="599" t="s">
        <v>72</v>
      </c>
      <c r="B1" s="599"/>
      <c r="C1" s="599"/>
      <c r="D1" s="599"/>
      <c r="E1" s="599"/>
      <c r="F1" s="599"/>
      <c r="G1" s="599"/>
    </row>
    <row r="2" spans="1:7" ht="27.6">
      <c r="A2" s="160" t="s">
        <v>73</v>
      </c>
      <c r="B2" s="161" t="s">
        <v>74</v>
      </c>
      <c r="C2" s="160" t="s">
        <v>75</v>
      </c>
      <c r="D2" s="409" t="s">
        <v>76</v>
      </c>
      <c r="E2" s="552" t="s">
        <v>77</v>
      </c>
      <c r="F2" s="383" t="s">
        <v>78</v>
      </c>
      <c r="G2" s="162" t="s">
        <v>79</v>
      </c>
    </row>
    <row r="3" spans="1:7">
      <c r="A3" s="163"/>
      <c r="B3" s="164" t="s">
        <v>80</v>
      </c>
      <c r="C3" s="163"/>
      <c r="D3" s="410"/>
      <c r="E3" s="553"/>
      <c r="F3" s="384"/>
      <c r="G3" s="550">
        <f>SUM(F4:F92)</f>
        <v>897415.55999999971</v>
      </c>
    </row>
    <row r="4" spans="1:7" ht="27.6">
      <c r="A4" s="165">
        <v>1</v>
      </c>
      <c r="B4" s="366" t="s">
        <v>353</v>
      </c>
      <c r="C4" s="367" t="s">
        <v>68</v>
      </c>
      <c r="D4" s="414">
        <v>1</v>
      </c>
      <c r="E4" s="554">
        <f>+'1'!G50</f>
        <v>745.14</v>
      </c>
      <c r="F4" s="551">
        <f>D4*E4</f>
        <v>745.14</v>
      </c>
      <c r="G4" s="167"/>
    </row>
    <row r="5" spans="1:7">
      <c r="A5" s="165">
        <v>2</v>
      </c>
      <c r="B5" s="366" t="s">
        <v>271</v>
      </c>
      <c r="C5" s="367" t="s">
        <v>68</v>
      </c>
      <c r="D5" s="414">
        <v>1</v>
      </c>
      <c r="E5" s="554">
        <f>+'2'!G50</f>
        <v>16739.25</v>
      </c>
      <c r="F5" s="551">
        <f t="shared" ref="F5:F68" si="0">D5*E5</f>
        <v>16739.25</v>
      </c>
      <c r="G5" s="167"/>
    </row>
    <row r="6" spans="1:7">
      <c r="A6" s="165">
        <v>3</v>
      </c>
      <c r="B6" s="366" t="s">
        <v>92</v>
      </c>
      <c r="C6" s="367" t="s">
        <v>68</v>
      </c>
      <c r="D6" s="414">
        <v>1</v>
      </c>
      <c r="E6" s="554">
        <f>+'3'!G50</f>
        <v>930.8</v>
      </c>
      <c r="F6" s="551">
        <f t="shared" si="0"/>
        <v>930.8</v>
      </c>
      <c r="G6" s="167"/>
    </row>
    <row r="7" spans="1:7" ht="41.4">
      <c r="A7" s="165">
        <v>4</v>
      </c>
      <c r="B7" s="366" t="s">
        <v>155</v>
      </c>
      <c r="C7" s="368" t="s">
        <v>52</v>
      </c>
      <c r="D7" s="414">
        <v>35</v>
      </c>
      <c r="E7" s="548">
        <f>+'4'!G50</f>
        <v>587.47</v>
      </c>
      <c r="F7" s="551">
        <f t="shared" si="0"/>
        <v>20561.45</v>
      </c>
      <c r="G7" s="167"/>
    </row>
    <row r="8" spans="1:7">
      <c r="A8" s="165">
        <v>5</v>
      </c>
      <c r="B8" s="366" t="s">
        <v>71</v>
      </c>
      <c r="C8" s="367" t="s">
        <v>44</v>
      </c>
      <c r="D8" s="414">
        <v>1</v>
      </c>
      <c r="E8" s="554">
        <f>+'5'!G50</f>
        <v>14529.56</v>
      </c>
      <c r="F8" s="551">
        <f t="shared" si="0"/>
        <v>14529.56</v>
      </c>
      <c r="G8" s="167"/>
    </row>
    <row r="9" spans="1:7">
      <c r="A9" s="165">
        <v>6</v>
      </c>
      <c r="B9" s="366" t="s">
        <v>270</v>
      </c>
      <c r="C9" s="368" t="s">
        <v>41</v>
      </c>
      <c r="D9" s="414">
        <v>25</v>
      </c>
      <c r="E9" s="548">
        <f>'6'!G50</f>
        <v>55.7</v>
      </c>
      <c r="F9" s="551">
        <f t="shared" si="0"/>
        <v>1392.5</v>
      </c>
      <c r="G9" s="167"/>
    </row>
    <row r="10" spans="1:7">
      <c r="A10" s="165">
        <v>7</v>
      </c>
      <c r="B10" s="369" t="s">
        <v>145</v>
      </c>
      <c r="C10" s="364" t="s">
        <v>44</v>
      </c>
      <c r="D10" s="414">
        <v>5</v>
      </c>
      <c r="E10" s="549">
        <f>'7'!G51</f>
        <v>15625.38</v>
      </c>
      <c r="F10" s="551">
        <f t="shared" si="0"/>
        <v>78126.899999999994</v>
      </c>
      <c r="G10" s="167"/>
    </row>
    <row r="11" spans="1:7">
      <c r="A11" s="165">
        <v>8</v>
      </c>
      <c r="B11" s="369" t="s">
        <v>308</v>
      </c>
      <c r="C11" s="364" t="s">
        <v>44</v>
      </c>
      <c r="D11" s="414">
        <v>1</v>
      </c>
      <c r="E11" s="549">
        <f>'8'!G50</f>
        <v>11550.38</v>
      </c>
      <c r="F11" s="551">
        <f t="shared" si="0"/>
        <v>11550.38</v>
      </c>
      <c r="G11" s="167"/>
    </row>
    <row r="12" spans="1:7">
      <c r="A12" s="165">
        <v>9</v>
      </c>
      <c r="B12" s="369" t="s">
        <v>146</v>
      </c>
      <c r="C12" s="364" t="s">
        <v>44</v>
      </c>
      <c r="D12" s="414">
        <v>5</v>
      </c>
      <c r="E12" s="549">
        <f>'9'!G51</f>
        <v>3350.6</v>
      </c>
      <c r="F12" s="551">
        <f t="shared" si="0"/>
        <v>16753</v>
      </c>
      <c r="G12" s="167"/>
    </row>
    <row r="13" spans="1:7">
      <c r="A13" s="165">
        <v>10</v>
      </c>
      <c r="B13" s="369" t="s">
        <v>307</v>
      </c>
      <c r="C13" s="364" t="s">
        <v>44</v>
      </c>
      <c r="D13" s="414">
        <v>1</v>
      </c>
      <c r="E13" s="549">
        <f>'10'!G50</f>
        <v>2252.4299999999998</v>
      </c>
      <c r="F13" s="551">
        <f t="shared" si="0"/>
        <v>2252.4299999999998</v>
      </c>
      <c r="G13" s="167"/>
    </row>
    <row r="14" spans="1:7" ht="41.4">
      <c r="A14" s="165">
        <v>11</v>
      </c>
      <c r="B14" s="370" t="s">
        <v>177</v>
      </c>
      <c r="C14" s="364" t="s">
        <v>44</v>
      </c>
      <c r="D14" s="414">
        <v>1</v>
      </c>
      <c r="E14" s="549">
        <f>'11'!G50</f>
        <v>101189.34</v>
      </c>
      <c r="F14" s="551">
        <f t="shared" si="0"/>
        <v>101189.34</v>
      </c>
      <c r="G14" s="167"/>
    </row>
    <row r="15" spans="1:7">
      <c r="A15" s="165">
        <v>12</v>
      </c>
      <c r="B15" s="370" t="s">
        <v>182</v>
      </c>
      <c r="C15" s="364" t="s">
        <v>44</v>
      </c>
      <c r="D15" s="414">
        <v>1</v>
      </c>
      <c r="E15" s="549">
        <f>'12'!G50</f>
        <v>18262.990000000002</v>
      </c>
      <c r="F15" s="551">
        <f t="shared" si="0"/>
        <v>18262.990000000002</v>
      </c>
      <c r="G15" s="167"/>
    </row>
    <row r="16" spans="1:7">
      <c r="A16" s="165">
        <v>13</v>
      </c>
      <c r="B16" s="370" t="s">
        <v>225</v>
      </c>
      <c r="C16" s="364" t="s">
        <v>52</v>
      </c>
      <c r="D16" s="414">
        <v>40</v>
      </c>
      <c r="E16" s="549">
        <f>'13'!G50</f>
        <v>35.69</v>
      </c>
      <c r="F16" s="551">
        <f t="shared" si="0"/>
        <v>1427.6</v>
      </c>
      <c r="G16" s="167"/>
    </row>
    <row r="17" spans="1:7">
      <c r="A17" s="165">
        <v>14</v>
      </c>
      <c r="B17" s="370" t="s">
        <v>179</v>
      </c>
      <c r="C17" s="364" t="s">
        <v>52</v>
      </c>
      <c r="D17" s="414">
        <v>220</v>
      </c>
      <c r="E17" s="549">
        <f>'14'!G50</f>
        <v>32.33</v>
      </c>
      <c r="F17" s="551">
        <f t="shared" si="0"/>
        <v>7112.5999999999995</v>
      </c>
      <c r="G17" s="167"/>
    </row>
    <row r="18" spans="1:7">
      <c r="A18" s="165">
        <v>15</v>
      </c>
      <c r="B18" s="370" t="s">
        <v>180</v>
      </c>
      <c r="C18" s="364" t="s">
        <v>52</v>
      </c>
      <c r="D18" s="414">
        <v>210</v>
      </c>
      <c r="E18" s="549">
        <f>'15'!G50</f>
        <v>27.95</v>
      </c>
      <c r="F18" s="551">
        <f t="shared" si="0"/>
        <v>5869.5</v>
      </c>
      <c r="G18" s="167"/>
    </row>
    <row r="19" spans="1:7">
      <c r="A19" s="165">
        <v>16</v>
      </c>
      <c r="B19" s="370" t="s">
        <v>181</v>
      </c>
      <c r="C19" s="364" t="s">
        <v>52</v>
      </c>
      <c r="D19" s="414">
        <v>40</v>
      </c>
      <c r="E19" s="549">
        <f>'16'!G50</f>
        <v>25.02</v>
      </c>
      <c r="F19" s="551">
        <f t="shared" si="0"/>
        <v>1000.8</v>
      </c>
      <c r="G19" s="167"/>
    </row>
    <row r="20" spans="1:7">
      <c r="A20" s="165">
        <v>17</v>
      </c>
      <c r="B20" s="369" t="s">
        <v>186</v>
      </c>
      <c r="C20" s="364" t="s">
        <v>52</v>
      </c>
      <c r="D20" s="415">
        <v>1995</v>
      </c>
      <c r="E20" s="549">
        <f>'17'!G50</f>
        <v>3.02</v>
      </c>
      <c r="F20" s="551">
        <f t="shared" si="0"/>
        <v>6024.9</v>
      </c>
      <c r="G20" s="167"/>
    </row>
    <row r="21" spans="1:7">
      <c r="A21" s="165">
        <v>18</v>
      </c>
      <c r="B21" s="369" t="s">
        <v>187</v>
      </c>
      <c r="C21" s="364" t="s">
        <v>52</v>
      </c>
      <c r="D21" s="415">
        <v>1500</v>
      </c>
      <c r="E21" s="549">
        <f>'18'!G50</f>
        <v>3.95</v>
      </c>
      <c r="F21" s="551">
        <f t="shared" si="0"/>
        <v>5925</v>
      </c>
      <c r="G21" s="167"/>
    </row>
    <row r="22" spans="1:7">
      <c r="A22" s="165">
        <v>19</v>
      </c>
      <c r="B22" s="369" t="s">
        <v>277</v>
      </c>
      <c r="C22" s="364" t="s">
        <v>52</v>
      </c>
      <c r="D22" s="415">
        <v>60</v>
      </c>
      <c r="E22" s="549">
        <f>'19'!G50</f>
        <v>16.079999999999998</v>
      </c>
      <c r="F22" s="551">
        <f t="shared" si="0"/>
        <v>964.8</v>
      </c>
      <c r="G22" s="167"/>
    </row>
    <row r="23" spans="1:7" ht="58.95" customHeight="1">
      <c r="A23" s="165">
        <v>20</v>
      </c>
      <c r="B23" s="366" t="s">
        <v>243</v>
      </c>
      <c r="C23" s="368" t="s">
        <v>44</v>
      </c>
      <c r="D23" s="414">
        <v>1</v>
      </c>
      <c r="E23" s="548">
        <f>+'20'!G51</f>
        <v>13938.38</v>
      </c>
      <c r="F23" s="551">
        <f t="shared" si="0"/>
        <v>13938.38</v>
      </c>
      <c r="G23" s="167"/>
    </row>
    <row r="24" spans="1:7" ht="34.200000000000003" customHeight="1">
      <c r="A24" s="165">
        <v>21</v>
      </c>
      <c r="B24" s="366" t="s">
        <v>249</v>
      </c>
      <c r="C24" s="368" t="s">
        <v>44</v>
      </c>
      <c r="D24" s="414">
        <v>1</v>
      </c>
      <c r="E24" s="548">
        <f>'21'!G50</f>
        <v>8777.2800000000007</v>
      </c>
      <c r="F24" s="551">
        <f t="shared" si="0"/>
        <v>8777.2800000000007</v>
      </c>
      <c r="G24" s="167"/>
    </row>
    <row r="25" spans="1:7" ht="27.6">
      <c r="A25" s="165">
        <v>22</v>
      </c>
      <c r="B25" s="366" t="s">
        <v>250</v>
      </c>
      <c r="C25" s="368" t="s">
        <v>44</v>
      </c>
      <c r="D25" s="414">
        <v>1</v>
      </c>
      <c r="E25" s="548">
        <f>'22'!G50</f>
        <v>6123.22</v>
      </c>
      <c r="F25" s="551">
        <f t="shared" si="0"/>
        <v>6123.22</v>
      </c>
      <c r="G25" s="167"/>
    </row>
    <row r="26" spans="1:7" ht="27.6">
      <c r="A26" s="165">
        <v>23</v>
      </c>
      <c r="B26" s="366" t="s">
        <v>251</v>
      </c>
      <c r="C26" s="368" t="s">
        <v>44</v>
      </c>
      <c r="D26" s="414">
        <v>1</v>
      </c>
      <c r="E26" s="548">
        <f>'23'!G50</f>
        <v>5262.67</v>
      </c>
      <c r="F26" s="551">
        <f t="shared" si="0"/>
        <v>5262.67</v>
      </c>
      <c r="G26" s="167"/>
    </row>
    <row r="27" spans="1:7" ht="27.6">
      <c r="A27" s="165">
        <v>24</v>
      </c>
      <c r="B27" s="366" t="s">
        <v>252</v>
      </c>
      <c r="C27" s="368" t="s">
        <v>44</v>
      </c>
      <c r="D27" s="414">
        <v>1</v>
      </c>
      <c r="E27" s="548">
        <f>'24'!G50</f>
        <v>3691.23</v>
      </c>
      <c r="F27" s="551">
        <f t="shared" si="0"/>
        <v>3691.23</v>
      </c>
      <c r="G27" s="167"/>
    </row>
    <row r="28" spans="1:7">
      <c r="A28" s="165">
        <v>25</v>
      </c>
      <c r="B28" s="366" t="s">
        <v>289</v>
      </c>
      <c r="C28" s="368" t="s">
        <v>44</v>
      </c>
      <c r="D28" s="414">
        <v>1</v>
      </c>
      <c r="E28" s="548">
        <f>'25'!G50</f>
        <v>3472.72</v>
      </c>
      <c r="F28" s="551">
        <f t="shared" si="0"/>
        <v>3472.72</v>
      </c>
      <c r="G28" s="167"/>
    </row>
    <row r="29" spans="1:7" ht="27.6">
      <c r="A29" s="165">
        <v>26</v>
      </c>
      <c r="B29" s="366" t="s">
        <v>290</v>
      </c>
      <c r="C29" s="368" t="s">
        <v>44</v>
      </c>
      <c r="D29" s="414">
        <v>1</v>
      </c>
      <c r="E29" s="548">
        <f>'26'!G50</f>
        <v>1030.4100000000001</v>
      </c>
      <c r="F29" s="551">
        <f t="shared" si="0"/>
        <v>1030.4100000000001</v>
      </c>
      <c r="G29" s="167"/>
    </row>
    <row r="30" spans="1:7">
      <c r="A30" s="165">
        <v>27</v>
      </c>
      <c r="B30" s="371" t="s">
        <v>245</v>
      </c>
      <c r="C30" s="368" t="s">
        <v>44</v>
      </c>
      <c r="D30" s="414">
        <v>1</v>
      </c>
      <c r="E30" s="548">
        <f>'27'!G50</f>
        <v>6083.99</v>
      </c>
      <c r="F30" s="551">
        <f t="shared" si="0"/>
        <v>6083.99</v>
      </c>
      <c r="G30" s="167"/>
    </row>
    <row r="31" spans="1:7">
      <c r="A31" s="165">
        <v>28</v>
      </c>
      <c r="B31" s="371" t="s">
        <v>246</v>
      </c>
      <c r="C31" s="368" t="s">
        <v>44</v>
      </c>
      <c r="D31" s="414">
        <v>1</v>
      </c>
      <c r="E31" s="548">
        <f>'28'!G50</f>
        <v>28550.1</v>
      </c>
      <c r="F31" s="551">
        <f t="shared" si="0"/>
        <v>28550.1</v>
      </c>
      <c r="G31" s="167"/>
    </row>
    <row r="32" spans="1:7">
      <c r="A32" s="165">
        <v>29</v>
      </c>
      <c r="B32" s="371" t="s">
        <v>247</v>
      </c>
      <c r="C32" s="368" t="s">
        <v>44</v>
      </c>
      <c r="D32" s="414">
        <v>12</v>
      </c>
      <c r="E32" s="548">
        <f>'29'!G50</f>
        <v>212.48</v>
      </c>
      <c r="F32" s="551">
        <f t="shared" si="0"/>
        <v>2549.7599999999998</v>
      </c>
      <c r="G32" s="167"/>
    </row>
    <row r="33" spans="1:7">
      <c r="A33" s="165">
        <v>30</v>
      </c>
      <c r="B33" s="371" t="s">
        <v>248</v>
      </c>
      <c r="C33" s="368" t="s">
        <v>44</v>
      </c>
      <c r="D33" s="414">
        <v>6</v>
      </c>
      <c r="E33" s="548">
        <f>'30'!G50</f>
        <v>225.92</v>
      </c>
      <c r="F33" s="551">
        <f t="shared" si="0"/>
        <v>1355.52</v>
      </c>
      <c r="G33" s="167"/>
    </row>
    <row r="34" spans="1:7">
      <c r="A34" s="165">
        <v>31</v>
      </c>
      <c r="B34" s="371" t="s">
        <v>310</v>
      </c>
      <c r="C34" s="368" t="s">
        <v>44</v>
      </c>
      <c r="D34" s="414">
        <v>1</v>
      </c>
      <c r="E34" s="548">
        <f>'31'!G50</f>
        <v>1730.57</v>
      </c>
      <c r="F34" s="551">
        <f t="shared" si="0"/>
        <v>1730.57</v>
      </c>
      <c r="G34" s="167"/>
    </row>
    <row r="35" spans="1:7">
      <c r="A35" s="165">
        <v>32</v>
      </c>
      <c r="B35" s="371" t="s">
        <v>256</v>
      </c>
      <c r="C35" s="368" t="s">
        <v>44</v>
      </c>
      <c r="D35" s="414">
        <v>100</v>
      </c>
      <c r="E35" s="548">
        <f>'32'!G50</f>
        <v>12.94</v>
      </c>
      <c r="F35" s="551">
        <f t="shared" si="0"/>
        <v>1294</v>
      </c>
      <c r="G35" s="167"/>
    </row>
    <row r="36" spans="1:7">
      <c r="A36" s="165">
        <v>33</v>
      </c>
      <c r="B36" s="369" t="s">
        <v>257</v>
      </c>
      <c r="C36" s="368" t="s">
        <v>44</v>
      </c>
      <c r="D36" s="414">
        <v>1</v>
      </c>
      <c r="E36" s="548">
        <f>'33'!G50</f>
        <v>2481.91</v>
      </c>
      <c r="F36" s="551">
        <f t="shared" si="0"/>
        <v>2481.91</v>
      </c>
      <c r="G36" s="167"/>
    </row>
    <row r="37" spans="1:7">
      <c r="A37" s="165">
        <v>34</v>
      </c>
      <c r="B37" s="369" t="s">
        <v>268</v>
      </c>
      <c r="C37" s="368" t="s">
        <v>44</v>
      </c>
      <c r="D37" s="414">
        <v>36</v>
      </c>
      <c r="E37" s="548">
        <f>'34'!G50</f>
        <v>39.1</v>
      </c>
      <c r="F37" s="551">
        <f t="shared" si="0"/>
        <v>1407.6000000000001</v>
      </c>
      <c r="G37" s="167"/>
    </row>
    <row r="38" spans="1:7">
      <c r="A38" s="165">
        <v>35</v>
      </c>
      <c r="B38" s="369" t="s">
        <v>269</v>
      </c>
      <c r="C38" s="368" t="s">
        <v>44</v>
      </c>
      <c r="D38" s="414">
        <v>29</v>
      </c>
      <c r="E38" s="548">
        <f>'35'!G50</f>
        <v>154.93</v>
      </c>
      <c r="F38" s="551">
        <f t="shared" si="0"/>
        <v>4492.97</v>
      </c>
      <c r="G38" s="167"/>
    </row>
    <row r="39" spans="1:7" ht="27.6">
      <c r="A39" s="165">
        <v>36</v>
      </c>
      <c r="B39" s="372" t="s">
        <v>293</v>
      </c>
      <c r="C39" s="368" t="s">
        <v>44</v>
      </c>
      <c r="D39" s="414">
        <v>85</v>
      </c>
      <c r="E39" s="548">
        <f>+'36'!G50</f>
        <v>44.38</v>
      </c>
      <c r="F39" s="551">
        <f t="shared" si="0"/>
        <v>3772.3</v>
      </c>
      <c r="G39" s="167"/>
    </row>
    <row r="40" spans="1:7" ht="33.6" customHeight="1">
      <c r="A40" s="165">
        <v>37</v>
      </c>
      <c r="B40" s="366" t="s">
        <v>214</v>
      </c>
      <c r="C40" s="368" t="s">
        <v>52</v>
      </c>
      <c r="D40" s="414">
        <v>9</v>
      </c>
      <c r="E40" s="548">
        <f>+'37'!G48</f>
        <v>508.61</v>
      </c>
      <c r="F40" s="551">
        <f t="shared" si="0"/>
        <v>4577.49</v>
      </c>
      <c r="G40" s="167"/>
    </row>
    <row r="41" spans="1:7" ht="27.6">
      <c r="A41" s="165">
        <v>38</v>
      </c>
      <c r="B41" s="366" t="s">
        <v>215</v>
      </c>
      <c r="C41" s="368" t="s">
        <v>52</v>
      </c>
      <c r="D41" s="414">
        <v>9</v>
      </c>
      <c r="E41" s="548">
        <f>+'38'!G50</f>
        <v>363.5</v>
      </c>
      <c r="F41" s="551">
        <f t="shared" si="0"/>
        <v>3271.5</v>
      </c>
      <c r="G41" s="167"/>
    </row>
    <row r="42" spans="1:7" ht="27.6">
      <c r="A42" s="165">
        <v>39</v>
      </c>
      <c r="B42" s="366" t="s">
        <v>216</v>
      </c>
      <c r="C42" s="368" t="s">
        <v>52</v>
      </c>
      <c r="D42" s="414">
        <v>9</v>
      </c>
      <c r="E42" s="548">
        <f>+'39'!G50</f>
        <v>229.39</v>
      </c>
      <c r="F42" s="551">
        <f t="shared" si="0"/>
        <v>2064.5099999999998</v>
      </c>
      <c r="G42" s="167"/>
    </row>
    <row r="43" spans="1:7" ht="27.6">
      <c r="A43" s="165">
        <v>40</v>
      </c>
      <c r="B43" s="366" t="s">
        <v>217</v>
      </c>
      <c r="C43" s="368" t="s">
        <v>52</v>
      </c>
      <c r="D43" s="414">
        <v>9</v>
      </c>
      <c r="E43" s="548">
        <f>+'40'!G50</f>
        <v>101.34</v>
      </c>
      <c r="F43" s="551">
        <f t="shared" si="0"/>
        <v>912.06000000000006</v>
      </c>
      <c r="G43" s="167"/>
    </row>
    <row r="44" spans="1:7" ht="27.6">
      <c r="A44" s="165">
        <v>41</v>
      </c>
      <c r="B44" s="366" t="s">
        <v>221</v>
      </c>
      <c r="C44" s="368" t="s">
        <v>52</v>
      </c>
      <c r="D44" s="414">
        <v>110</v>
      </c>
      <c r="E44" s="548">
        <f>+'41'!G50</f>
        <v>40.74</v>
      </c>
      <c r="F44" s="551">
        <f t="shared" si="0"/>
        <v>4481.4000000000005</v>
      </c>
      <c r="G44" s="167"/>
    </row>
    <row r="45" spans="1:7" ht="27.6">
      <c r="A45" s="165">
        <v>42</v>
      </c>
      <c r="B45" s="366" t="s">
        <v>222</v>
      </c>
      <c r="C45" s="368" t="s">
        <v>52</v>
      </c>
      <c r="D45" s="414">
        <v>60</v>
      </c>
      <c r="E45" s="548">
        <f>+'42'!G50</f>
        <v>21.99</v>
      </c>
      <c r="F45" s="551">
        <f t="shared" si="0"/>
        <v>1319.3999999999999</v>
      </c>
      <c r="G45" s="167"/>
    </row>
    <row r="46" spans="1:7" ht="27.6">
      <c r="A46" s="165">
        <v>43</v>
      </c>
      <c r="B46" s="366" t="s">
        <v>223</v>
      </c>
      <c r="C46" s="368" t="s">
        <v>52</v>
      </c>
      <c r="D46" s="414">
        <v>55</v>
      </c>
      <c r="E46" s="548">
        <f>+'43'!G50</f>
        <v>21.99</v>
      </c>
      <c r="F46" s="551">
        <f t="shared" si="0"/>
        <v>1209.4499999999998</v>
      </c>
      <c r="G46" s="167"/>
    </row>
    <row r="47" spans="1:7" ht="27.6">
      <c r="A47" s="165">
        <v>44</v>
      </c>
      <c r="B47" s="366" t="s">
        <v>287</v>
      </c>
      <c r="C47" s="368" t="s">
        <v>52</v>
      </c>
      <c r="D47" s="414">
        <v>30</v>
      </c>
      <c r="E47" s="548">
        <f>+'44'!G50</f>
        <v>30.73</v>
      </c>
      <c r="F47" s="551">
        <f t="shared" si="0"/>
        <v>921.9</v>
      </c>
      <c r="G47" s="167"/>
    </row>
    <row r="48" spans="1:7">
      <c r="A48" s="165">
        <v>45</v>
      </c>
      <c r="B48" s="369" t="s">
        <v>286</v>
      </c>
      <c r="C48" s="368" t="s">
        <v>52</v>
      </c>
      <c r="D48" s="414">
        <v>100</v>
      </c>
      <c r="E48" s="548">
        <f>+'45'!G50</f>
        <v>5.65</v>
      </c>
      <c r="F48" s="551">
        <f t="shared" si="0"/>
        <v>565</v>
      </c>
      <c r="G48" s="167"/>
    </row>
    <row r="49" spans="1:9">
      <c r="A49" s="165">
        <v>46</v>
      </c>
      <c r="B49" s="369" t="s">
        <v>267</v>
      </c>
      <c r="C49" s="368" t="s">
        <v>52</v>
      </c>
      <c r="D49" s="414">
        <v>2500</v>
      </c>
      <c r="E49" s="548">
        <f>+'46'!G50</f>
        <v>3.86</v>
      </c>
      <c r="F49" s="551">
        <f t="shared" si="0"/>
        <v>9650</v>
      </c>
      <c r="G49" s="167"/>
    </row>
    <row r="50" spans="1:9">
      <c r="A50" s="165">
        <v>47</v>
      </c>
      <c r="B50" s="373" t="s">
        <v>147</v>
      </c>
      <c r="C50" s="374" t="s">
        <v>44</v>
      </c>
      <c r="D50" s="414">
        <v>1350</v>
      </c>
      <c r="E50" s="548">
        <f>+'47'!G50</f>
        <v>37.26</v>
      </c>
      <c r="F50" s="551">
        <f t="shared" si="0"/>
        <v>50301</v>
      </c>
      <c r="G50" s="167"/>
    </row>
    <row r="51" spans="1:9">
      <c r="A51" s="165">
        <v>48</v>
      </c>
      <c r="B51" s="373" t="s">
        <v>151</v>
      </c>
      <c r="C51" s="374" t="s">
        <v>44</v>
      </c>
      <c r="D51" s="414">
        <v>150</v>
      </c>
      <c r="E51" s="548">
        <f>+'48'!G50</f>
        <v>45.37</v>
      </c>
      <c r="F51" s="551">
        <f t="shared" si="0"/>
        <v>6805.5</v>
      </c>
      <c r="G51" s="167"/>
    </row>
    <row r="52" spans="1:9">
      <c r="A52" s="165">
        <v>49</v>
      </c>
      <c r="B52" s="366" t="s">
        <v>272</v>
      </c>
      <c r="C52" s="374" t="s">
        <v>44</v>
      </c>
      <c r="D52" s="414">
        <v>590</v>
      </c>
      <c r="E52" s="548">
        <f>+'49'!G51</f>
        <v>39.450000000000003</v>
      </c>
      <c r="F52" s="551">
        <f t="shared" si="0"/>
        <v>23275.5</v>
      </c>
      <c r="G52" s="167"/>
    </row>
    <row r="53" spans="1:9" customFormat="1" ht="18" customHeight="1">
      <c r="A53" s="165">
        <v>50</v>
      </c>
      <c r="B53" s="366" t="s">
        <v>273</v>
      </c>
      <c r="C53" s="374" t="s">
        <v>44</v>
      </c>
      <c r="D53" s="416">
        <v>485</v>
      </c>
      <c r="E53" s="548">
        <f>+'50'!G51</f>
        <v>44.3</v>
      </c>
      <c r="F53" s="551">
        <f t="shared" si="0"/>
        <v>21485.5</v>
      </c>
      <c r="I53" s="159"/>
    </row>
    <row r="54" spans="1:9">
      <c r="A54" s="165">
        <v>51</v>
      </c>
      <c r="B54" s="366" t="s">
        <v>154</v>
      </c>
      <c r="C54" s="374" t="s">
        <v>44</v>
      </c>
      <c r="D54" s="414">
        <v>15</v>
      </c>
      <c r="E54" s="548">
        <f>'51'!G50</f>
        <v>149.63</v>
      </c>
      <c r="F54" s="551">
        <f t="shared" si="0"/>
        <v>2244.4499999999998</v>
      </c>
      <c r="G54" s="167"/>
    </row>
    <row r="55" spans="1:9">
      <c r="A55" s="165">
        <v>52</v>
      </c>
      <c r="B55" s="369" t="s">
        <v>161</v>
      </c>
      <c r="C55" s="374" t="s">
        <v>44</v>
      </c>
      <c r="D55" s="414">
        <v>1700</v>
      </c>
      <c r="E55" s="548">
        <f>'52'!G50</f>
        <v>3.91</v>
      </c>
      <c r="F55" s="551">
        <f t="shared" si="0"/>
        <v>6647</v>
      </c>
      <c r="G55" s="167"/>
    </row>
    <row r="56" spans="1:9">
      <c r="A56" s="165">
        <v>53</v>
      </c>
      <c r="B56" s="369" t="s">
        <v>169</v>
      </c>
      <c r="C56" s="374" t="s">
        <v>44</v>
      </c>
      <c r="D56" s="414">
        <v>1</v>
      </c>
      <c r="E56" s="548">
        <f>'53'!G50</f>
        <v>113.15</v>
      </c>
      <c r="F56" s="551">
        <f t="shared" si="0"/>
        <v>113.15</v>
      </c>
      <c r="G56" s="167"/>
    </row>
    <row r="57" spans="1:9">
      <c r="A57" s="165">
        <v>54</v>
      </c>
      <c r="B57" s="369" t="s">
        <v>162</v>
      </c>
      <c r="C57" s="374" t="s">
        <v>44</v>
      </c>
      <c r="D57" s="414">
        <v>1</v>
      </c>
      <c r="E57" s="548">
        <f>'54'!G50</f>
        <v>163.72</v>
      </c>
      <c r="F57" s="551">
        <f t="shared" si="0"/>
        <v>163.72</v>
      </c>
      <c r="G57" s="167"/>
    </row>
    <row r="58" spans="1:9">
      <c r="A58" s="165">
        <v>55</v>
      </c>
      <c r="B58" s="369" t="s">
        <v>163</v>
      </c>
      <c r="C58" s="374" t="s">
        <v>44</v>
      </c>
      <c r="D58" s="414">
        <v>2</v>
      </c>
      <c r="E58" s="548">
        <f>'55'!G51</f>
        <v>267.16000000000003</v>
      </c>
      <c r="F58" s="551">
        <f t="shared" si="0"/>
        <v>534.32000000000005</v>
      </c>
      <c r="G58" s="167"/>
    </row>
    <row r="59" spans="1:9">
      <c r="A59" s="165">
        <v>56</v>
      </c>
      <c r="B59" s="369" t="s">
        <v>164</v>
      </c>
      <c r="C59" s="374" t="s">
        <v>44</v>
      </c>
      <c r="D59" s="414">
        <v>12</v>
      </c>
      <c r="E59" s="548">
        <f>'56'!G50</f>
        <v>320.64999999999998</v>
      </c>
      <c r="F59" s="551">
        <f t="shared" si="0"/>
        <v>3847.7999999999997</v>
      </c>
      <c r="G59" s="167"/>
    </row>
    <row r="60" spans="1:9">
      <c r="A60" s="165">
        <v>57</v>
      </c>
      <c r="B60" s="369" t="s">
        <v>165</v>
      </c>
      <c r="C60" s="374" t="s">
        <v>44</v>
      </c>
      <c r="D60" s="414">
        <v>5</v>
      </c>
      <c r="E60" s="548">
        <f>'57'!G50</f>
        <v>453.85</v>
      </c>
      <c r="F60" s="551">
        <f t="shared" si="0"/>
        <v>2269.25</v>
      </c>
      <c r="G60" s="167"/>
    </row>
    <row r="61" spans="1:9">
      <c r="A61" s="165">
        <v>58</v>
      </c>
      <c r="B61" s="369" t="s">
        <v>200</v>
      </c>
      <c r="C61" s="374" t="s">
        <v>44</v>
      </c>
      <c r="D61" s="414">
        <v>280</v>
      </c>
      <c r="E61" s="548">
        <f>'58'!G50</f>
        <v>11.58</v>
      </c>
      <c r="F61" s="551">
        <f t="shared" si="0"/>
        <v>3242.4</v>
      </c>
      <c r="G61" s="167"/>
    </row>
    <row r="62" spans="1:9">
      <c r="A62" s="165">
        <v>59</v>
      </c>
      <c r="B62" s="369" t="s">
        <v>202</v>
      </c>
      <c r="C62" s="374" t="s">
        <v>44</v>
      </c>
      <c r="D62" s="414">
        <v>145</v>
      </c>
      <c r="E62" s="548">
        <f>'59'!G51</f>
        <v>21.71</v>
      </c>
      <c r="F62" s="551">
        <f t="shared" si="0"/>
        <v>3147.9500000000003</v>
      </c>
      <c r="G62" s="167"/>
    </row>
    <row r="63" spans="1:9">
      <c r="A63" s="165">
        <v>60</v>
      </c>
      <c r="B63" s="369" t="s">
        <v>201</v>
      </c>
      <c r="C63" s="374" t="s">
        <v>44</v>
      </c>
      <c r="D63" s="414">
        <v>5</v>
      </c>
      <c r="E63" s="548">
        <f>'60'!G50</f>
        <v>52.31</v>
      </c>
      <c r="F63" s="551">
        <f t="shared" si="0"/>
        <v>261.55</v>
      </c>
      <c r="G63" s="167"/>
    </row>
    <row r="64" spans="1:9">
      <c r="A64" s="165">
        <v>61</v>
      </c>
      <c r="B64" s="366" t="s">
        <v>288</v>
      </c>
      <c r="C64" s="374" t="s">
        <v>44</v>
      </c>
      <c r="D64" s="414">
        <v>40</v>
      </c>
      <c r="E64" s="548">
        <f>+'61'!G50</f>
        <v>195.58</v>
      </c>
      <c r="F64" s="551">
        <f t="shared" si="0"/>
        <v>7823.2000000000007</v>
      </c>
      <c r="G64" s="167"/>
    </row>
    <row r="65" spans="1:8">
      <c r="A65" s="165">
        <v>62</v>
      </c>
      <c r="B65" s="366" t="s">
        <v>206</v>
      </c>
      <c r="C65" s="374" t="s">
        <v>44</v>
      </c>
      <c r="D65" s="414">
        <v>85</v>
      </c>
      <c r="E65" s="548">
        <f>+'62'!G50</f>
        <v>265.89999999999998</v>
      </c>
      <c r="F65" s="551">
        <f t="shared" si="0"/>
        <v>22601.499999999996</v>
      </c>
      <c r="G65" s="167"/>
    </row>
    <row r="66" spans="1:8">
      <c r="A66" s="165">
        <v>63</v>
      </c>
      <c r="B66" s="366" t="s">
        <v>207</v>
      </c>
      <c r="C66" s="374" t="s">
        <v>44</v>
      </c>
      <c r="D66" s="414">
        <v>125</v>
      </c>
      <c r="E66" s="548">
        <f>+'63'!G50</f>
        <v>153.68</v>
      </c>
      <c r="F66" s="551">
        <f t="shared" si="0"/>
        <v>19210</v>
      </c>
      <c r="G66" s="167"/>
    </row>
    <row r="67" spans="1:8">
      <c r="A67" s="165">
        <v>64</v>
      </c>
      <c r="B67" s="547" t="s">
        <v>373</v>
      </c>
      <c r="C67" s="374" t="s">
        <v>44</v>
      </c>
      <c r="D67" s="414">
        <v>59</v>
      </c>
      <c r="E67" s="548">
        <f>+'64'!G50</f>
        <v>239.43</v>
      </c>
      <c r="F67" s="551">
        <f t="shared" si="0"/>
        <v>14126.37</v>
      </c>
      <c r="G67" s="167"/>
      <c r="H67" s="378"/>
    </row>
    <row r="68" spans="1:8">
      <c r="A68" s="165">
        <v>65</v>
      </c>
      <c r="B68" s="547" t="s">
        <v>374</v>
      </c>
      <c r="C68" s="375" t="s">
        <v>44</v>
      </c>
      <c r="D68" s="414">
        <v>949</v>
      </c>
      <c r="E68" s="548">
        <f>+'65'!G50</f>
        <v>139.79</v>
      </c>
      <c r="F68" s="551">
        <f t="shared" si="0"/>
        <v>132660.71</v>
      </c>
      <c r="G68" s="167"/>
    </row>
    <row r="69" spans="1:8">
      <c r="A69" s="165">
        <v>66</v>
      </c>
      <c r="B69" s="547" t="s">
        <v>375</v>
      </c>
      <c r="C69" s="375" t="s">
        <v>44</v>
      </c>
      <c r="D69" s="414">
        <v>134</v>
      </c>
      <c r="E69" s="548">
        <f>+'66'!G50</f>
        <v>235.96</v>
      </c>
      <c r="F69" s="551">
        <f t="shared" ref="F69:F92" si="1">D69*E69</f>
        <v>31618.639999999999</v>
      </c>
      <c r="G69" s="167"/>
    </row>
    <row r="70" spans="1:8">
      <c r="A70" s="165">
        <v>67</v>
      </c>
      <c r="B70" s="547" t="s">
        <v>404</v>
      </c>
      <c r="C70" s="375" t="s">
        <v>44</v>
      </c>
      <c r="D70" s="414">
        <v>59</v>
      </c>
      <c r="E70" s="548">
        <f>+'67'!G50</f>
        <v>235.96</v>
      </c>
      <c r="F70" s="551">
        <f t="shared" si="1"/>
        <v>13921.640000000001</v>
      </c>
      <c r="G70" s="167"/>
    </row>
    <row r="71" spans="1:8">
      <c r="A71" s="165">
        <v>68</v>
      </c>
      <c r="B71" s="366" t="s">
        <v>81</v>
      </c>
      <c r="C71" s="374" t="s">
        <v>44</v>
      </c>
      <c r="D71" s="414">
        <v>75</v>
      </c>
      <c r="E71" s="548">
        <f>+'68'!G50</f>
        <v>42.63</v>
      </c>
      <c r="F71" s="551">
        <f t="shared" si="1"/>
        <v>3197.25</v>
      </c>
      <c r="G71" s="167"/>
    </row>
    <row r="72" spans="1:8">
      <c r="A72" s="165">
        <v>69</v>
      </c>
      <c r="B72" s="366" t="s">
        <v>114</v>
      </c>
      <c r="C72" s="374" t="s">
        <v>44</v>
      </c>
      <c r="D72" s="414">
        <v>75</v>
      </c>
      <c r="E72" s="548">
        <f>+'69'!G50</f>
        <v>42.63</v>
      </c>
      <c r="F72" s="551">
        <f t="shared" si="1"/>
        <v>3197.25</v>
      </c>
      <c r="G72" s="167"/>
    </row>
    <row r="73" spans="1:8">
      <c r="A73" s="165">
        <v>70</v>
      </c>
      <c r="B73" s="547" t="s">
        <v>406</v>
      </c>
      <c r="C73" s="374" t="s">
        <v>44</v>
      </c>
      <c r="D73" s="414">
        <v>9</v>
      </c>
      <c r="E73" s="554">
        <f>+'70'!G50</f>
        <v>38.119999999999997</v>
      </c>
      <c r="F73" s="551">
        <f t="shared" si="1"/>
        <v>343.08</v>
      </c>
      <c r="G73" s="167"/>
    </row>
    <row r="74" spans="1:8">
      <c r="A74" s="165">
        <v>71</v>
      </c>
      <c r="B74" s="547" t="s">
        <v>377</v>
      </c>
      <c r="C74" s="374" t="s">
        <v>44</v>
      </c>
      <c r="D74" s="414">
        <v>54</v>
      </c>
      <c r="E74" s="554">
        <f>'71'!G50</f>
        <v>143.35</v>
      </c>
      <c r="F74" s="551">
        <f t="shared" si="1"/>
        <v>7740.9</v>
      </c>
      <c r="G74" s="167"/>
    </row>
    <row r="75" spans="1:8" ht="27.6">
      <c r="A75" s="165">
        <v>72</v>
      </c>
      <c r="B75" s="366" t="s">
        <v>315</v>
      </c>
      <c r="C75" s="374" t="s">
        <v>44</v>
      </c>
      <c r="D75" s="414">
        <v>12</v>
      </c>
      <c r="E75" s="554">
        <f>'72'!G50</f>
        <v>85.02</v>
      </c>
      <c r="F75" s="551">
        <f t="shared" si="1"/>
        <v>1020.24</v>
      </c>
      <c r="G75" s="167"/>
    </row>
    <row r="76" spans="1:8" ht="27.6">
      <c r="A76" s="165">
        <v>73</v>
      </c>
      <c r="B76" s="366" t="s">
        <v>316</v>
      </c>
      <c r="C76" s="374" t="s">
        <v>44</v>
      </c>
      <c r="D76" s="414">
        <v>1</v>
      </c>
      <c r="E76" s="554">
        <f>'73'!G50</f>
        <v>254.31</v>
      </c>
      <c r="F76" s="551">
        <f t="shared" si="1"/>
        <v>254.31</v>
      </c>
      <c r="G76" s="167"/>
    </row>
    <row r="77" spans="1:8">
      <c r="A77" s="165">
        <v>74</v>
      </c>
      <c r="B77" s="547" t="s">
        <v>405</v>
      </c>
      <c r="C77" s="374" t="s">
        <v>44</v>
      </c>
      <c r="D77" s="414">
        <v>50</v>
      </c>
      <c r="E77" s="554">
        <f>'74'!G50</f>
        <v>56.91</v>
      </c>
      <c r="F77" s="551">
        <f t="shared" si="1"/>
        <v>2845.5</v>
      </c>
      <c r="G77" s="167"/>
    </row>
    <row r="78" spans="1:8" ht="27.6">
      <c r="A78" s="165">
        <v>75</v>
      </c>
      <c r="B78" s="366" t="s">
        <v>159</v>
      </c>
      <c r="C78" s="374" t="s">
        <v>44</v>
      </c>
      <c r="D78" s="414">
        <v>7</v>
      </c>
      <c r="E78" s="554">
        <f>'75'!G50</f>
        <v>56.87</v>
      </c>
      <c r="F78" s="551">
        <f t="shared" si="1"/>
        <v>398.09</v>
      </c>
      <c r="G78" s="167"/>
    </row>
    <row r="79" spans="1:8" ht="17.399999999999999" customHeight="1">
      <c r="A79" s="165">
        <v>76</v>
      </c>
      <c r="B79" s="366" t="s">
        <v>197</v>
      </c>
      <c r="C79" s="374" t="s">
        <v>44</v>
      </c>
      <c r="D79" s="414">
        <v>14</v>
      </c>
      <c r="E79" s="554">
        <f>'76'!G50</f>
        <v>644.20000000000005</v>
      </c>
      <c r="F79" s="551">
        <f t="shared" si="1"/>
        <v>9018.8000000000011</v>
      </c>
      <c r="G79" s="167"/>
    </row>
    <row r="80" spans="1:8" ht="40.200000000000003" customHeight="1">
      <c r="A80" s="165">
        <v>77</v>
      </c>
      <c r="B80" s="379" t="s">
        <v>295</v>
      </c>
      <c r="C80" s="376" t="s">
        <v>44</v>
      </c>
      <c r="D80" s="417">
        <v>6</v>
      </c>
      <c r="E80" s="555">
        <f>'77'!G50</f>
        <v>249.6</v>
      </c>
      <c r="F80" s="551">
        <f t="shared" si="1"/>
        <v>1497.6</v>
      </c>
      <c r="G80" s="167"/>
    </row>
    <row r="81" spans="1:10" ht="23.4" customHeight="1">
      <c r="A81" s="165">
        <v>78</v>
      </c>
      <c r="B81" s="379" t="s">
        <v>296</v>
      </c>
      <c r="C81" s="376" t="s">
        <v>52</v>
      </c>
      <c r="D81" s="417">
        <v>18</v>
      </c>
      <c r="E81" s="555">
        <f>'78'!G50</f>
        <v>24.72</v>
      </c>
      <c r="F81" s="551">
        <f t="shared" si="1"/>
        <v>444.96</v>
      </c>
      <c r="G81" s="167"/>
    </row>
    <row r="82" spans="1:10" ht="19.2" customHeight="1">
      <c r="A82" s="165">
        <v>79</v>
      </c>
      <c r="B82" s="379" t="s">
        <v>297</v>
      </c>
      <c r="C82" s="376" t="s">
        <v>52</v>
      </c>
      <c r="D82" s="417">
        <v>17</v>
      </c>
      <c r="E82" s="555">
        <f>'79'!G50</f>
        <v>18.02</v>
      </c>
      <c r="F82" s="551">
        <f t="shared" si="1"/>
        <v>306.33999999999997</v>
      </c>
      <c r="G82" s="167"/>
    </row>
    <row r="83" spans="1:10" ht="18.600000000000001" customHeight="1">
      <c r="A83" s="165">
        <v>80</v>
      </c>
      <c r="B83" s="379" t="s">
        <v>313</v>
      </c>
      <c r="C83" s="376" t="s">
        <v>44</v>
      </c>
      <c r="D83" s="417">
        <v>300</v>
      </c>
      <c r="E83" s="556">
        <f>'80'!G50</f>
        <v>3.28</v>
      </c>
      <c r="F83" s="551">
        <f t="shared" si="1"/>
        <v>983.99999999999989</v>
      </c>
      <c r="G83" s="167"/>
    </row>
    <row r="84" spans="1:10" ht="19.95" customHeight="1">
      <c r="A84" s="165">
        <v>81</v>
      </c>
      <c r="B84" s="380" t="s">
        <v>314</v>
      </c>
      <c r="C84" s="376" t="s">
        <v>44</v>
      </c>
      <c r="D84" s="417">
        <v>1</v>
      </c>
      <c r="E84" s="556">
        <f>'81'!G50</f>
        <v>4654.33</v>
      </c>
      <c r="F84" s="551">
        <f t="shared" si="1"/>
        <v>4654.33</v>
      </c>
      <c r="G84" s="167"/>
    </row>
    <row r="85" spans="1:10" ht="27" customHeight="1">
      <c r="A85" s="165">
        <v>82</v>
      </c>
      <c r="B85" s="381" t="s">
        <v>397</v>
      </c>
      <c r="C85" s="376" t="s">
        <v>44</v>
      </c>
      <c r="D85" s="417">
        <v>1</v>
      </c>
      <c r="E85" s="555">
        <f>'82'!G50</f>
        <v>19243.53</v>
      </c>
      <c r="F85" s="551">
        <f t="shared" si="1"/>
        <v>19243.53</v>
      </c>
      <c r="G85" s="365"/>
    </row>
    <row r="86" spans="1:10" ht="27" customHeight="1">
      <c r="A86" s="165">
        <v>83</v>
      </c>
      <c r="B86" s="407" t="s">
        <v>386</v>
      </c>
      <c r="C86" s="408" t="s">
        <v>103</v>
      </c>
      <c r="D86" s="411">
        <v>1</v>
      </c>
      <c r="E86" s="555">
        <f>'83'!G50</f>
        <v>5560.6</v>
      </c>
      <c r="F86" s="551">
        <f t="shared" si="1"/>
        <v>5560.6</v>
      </c>
      <c r="G86" s="365"/>
    </row>
    <row r="87" spans="1:10" ht="27" customHeight="1">
      <c r="A87" s="165">
        <v>84</v>
      </c>
      <c r="B87" s="407" t="s">
        <v>387</v>
      </c>
      <c r="C87" s="408" t="s">
        <v>103</v>
      </c>
      <c r="D87" s="411">
        <v>1</v>
      </c>
      <c r="E87" s="555">
        <f>'84'!G50</f>
        <v>4987.6000000000004</v>
      </c>
      <c r="F87" s="551">
        <f t="shared" si="1"/>
        <v>4987.6000000000004</v>
      </c>
      <c r="G87" s="365"/>
    </row>
    <row r="88" spans="1:10" ht="27" customHeight="1">
      <c r="A88" s="165">
        <v>85</v>
      </c>
      <c r="B88" s="407" t="s">
        <v>388</v>
      </c>
      <c r="C88" s="408" t="s">
        <v>103</v>
      </c>
      <c r="D88" s="411">
        <v>1</v>
      </c>
      <c r="E88" s="555">
        <f>'85'!G50</f>
        <v>4263.67</v>
      </c>
      <c r="F88" s="551">
        <f t="shared" si="1"/>
        <v>4263.67</v>
      </c>
      <c r="G88" s="365"/>
    </row>
    <row r="89" spans="1:10" ht="27" customHeight="1">
      <c r="A89" s="165">
        <v>86</v>
      </c>
      <c r="B89" s="407" t="s">
        <v>389</v>
      </c>
      <c r="C89" s="408" t="s">
        <v>103</v>
      </c>
      <c r="D89" s="411">
        <v>1</v>
      </c>
      <c r="E89" s="555">
        <f>'86'!G50</f>
        <v>4267.74</v>
      </c>
      <c r="F89" s="551">
        <f t="shared" si="1"/>
        <v>4267.74</v>
      </c>
      <c r="G89" s="365"/>
    </row>
    <row r="90" spans="1:10" ht="27" customHeight="1">
      <c r="A90" s="165">
        <v>87</v>
      </c>
      <c r="B90" s="407" t="s">
        <v>390</v>
      </c>
      <c r="C90" s="408" t="s">
        <v>103</v>
      </c>
      <c r="D90" s="411">
        <v>1</v>
      </c>
      <c r="E90" s="555">
        <f>'87'!G50</f>
        <v>4263.67</v>
      </c>
      <c r="F90" s="551">
        <f t="shared" si="1"/>
        <v>4263.67</v>
      </c>
      <c r="G90" s="365"/>
    </row>
    <row r="91" spans="1:10" ht="27" customHeight="1">
      <c r="A91" s="165">
        <v>88</v>
      </c>
      <c r="B91" s="407" t="s">
        <v>391</v>
      </c>
      <c r="C91" s="408" t="s">
        <v>103</v>
      </c>
      <c r="D91" s="411">
        <v>1</v>
      </c>
      <c r="E91" s="555">
        <f>'88'!G50</f>
        <v>4263.67</v>
      </c>
      <c r="F91" s="551">
        <f t="shared" si="1"/>
        <v>4263.67</v>
      </c>
      <c r="G91" s="365"/>
    </row>
    <row r="92" spans="1:10" ht="27" customHeight="1">
      <c r="A92" s="165">
        <v>89</v>
      </c>
      <c r="B92" s="407" t="s">
        <v>382</v>
      </c>
      <c r="C92" s="408" t="s">
        <v>110</v>
      </c>
      <c r="D92" s="411">
        <v>4500</v>
      </c>
      <c r="E92" s="555">
        <f>'89'!G50</f>
        <v>2.67</v>
      </c>
      <c r="F92" s="551">
        <f t="shared" si="1"/>
        <v>12015</v>
      </c>
      <c r="G92" s="365"/>
    </row>
    <row r="93" spans="1:10">
      <c r="F93" s="385" t="s">
        <v>78</v>
      </c>
      <c r="G93" s="166">
        <f>SUM(G3)</f>
        <v>897415.55999999971</v>
      </c>
      <c r="I93" s="593">
        <f>G93-G95</f>
        <v>-18528.570000000298</v>
      </c>
      <c r="J93" s="270"/>
    </row>
    <row r="94" spans="1:10">
      <c r="B94" s="174"/>
      <c r="I94" s="159">
        <v>18528.57</v>
      </c>
      <c r="J94" s="378">
        <f>[29]REFERENCIAL!$I$49</f>
        <v>-4200.1199999999953</v>
      </c>
    </row>
    <row r="95" spans="1:10">
      <c r="B95" s="174"/>
      <c r="G95" s="159">
        <v>915944.13</v>
      </c>
      <c r="I95" s="159">
        <v>4200.12</v>
      </c>
    </row>
    <row r="96" spans="1:10">
      <c r="B96" s="174"/>
      <c r="I96" s="159">
        <f>SUM(I94:I95)</f>
        <v>22728.69</v>
      </c>
    </row>
    <row r="97" spans="7:7">
      <c r="G97" s="270"/>
    </row>
  </sheetData>
  <mergeCells count="1">
    <mergeCell ref="A1:G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2" fitToWidth="0" orientation="portrait" r:id="rId1"/>
  <headerFooter>
    <oddHeader>&amp;C&amp;G</oddHeader>
    <oddFooter>&amp;C&amp;G</oddFooter>
  </headerFooter>
  <rowBreaks count="1" manualBreakCount="1">
    <brk id="50" max="6" man="1"/>
  </rowBreaks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20" zoomScale="90" zoomScaleNormal="100" zoomScaleSheetLayoutView="90" workbookViewId="0">
      <selection activeCell="L46" sqref="L46"/>
    </sheetView>
  </sheetViews>
  <sheetFormatPr baseColWidth="10" defaultRowHeight="13.2"/>
  <cols>
    <col min="1" max="1" width="21.554687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246" customFormat="1" ht="29.25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'!A39</f>
        <v>36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'!C39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'!B39</f>
        <v>Alimentacion electrica Trifasica enMedia Tension Cable 15 kv 3#2 AWG+ 1#2 AWG Desnudo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G27*0.05</f>
        <v>0.40359999999999996</v>
      </c>
      <c r="H17" s="433">
        <f>+G17/G$46</f>
        <v>1.1186004744905878E-2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1.1186004744905877</v>
      </c>
    </row>
    <row r="18" spans="1:12" s="137" customFormat="1" ht="15.6">
      <c r="A18" s="253"/>
      <c r="B18" s="254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0.40359999999999996</v>
      </c>
      <c r="H19" s="437">
        <f>SUM(H17:H17)</f>
        <v>1.1186004744905878E-2</v>
      </c>
      <c r="I19" s="438"/>
      <c r="J19" s="439"/>
      <c r="K19" s="440"/>
      <c r="L19" s="447">
        <f>SUM(L17:L17)</f>
        <v>1.1186004744905877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3</v>
      </c>
      <c r="D23" s="145">
        <f>'BASE DE DATOS'!G14</f>
        <v>3.62</v>
      </c>
      <c r="E23" s="146">
        <f>IF(D23&gt;0,ROUND(D23*C23,2),"")</f>
        <v>10.86</v>
      </c>
      <c r="F23" s="147">
        <v>0.5</v>
      </c>
      <c r="G23" s="42">
        <f>E23*F23</f>
        <v>5.43</v>
      </c>
      <c r="H23" s="433">
        <f>+G23/G$46</f>
        <v>0.15049555442229662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15.049555442229662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0.5</v>
      </c>
      <c r="G24" s="42">
        <f>E24*F24</f>
        <v>1.83</v>
      </c>
      <c r="H24" s="433">
        <f>+G24/G$46</f>
        <v>5.0719496241768483E-2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5.071949624176848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0.2</v>
      </c>
      <c r="G25" s="42">
        <f>E25*F25</f>
        <v>0.81199999999999994</v>
      </c>
      <c r="H25" s="433">
        <f>+G25/G$46</f>
        <v>2.250504423405246E-2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2.2505044234052458</v>
      </c>
    </row>
    <row r="26" spans="1:12" s="136" customFormat="1" ht="12.75" customHeight="1">
      <c r="A26" s="597"/>
      <c r="B26" s="598"/>
      <c r="C26" s="145"/>
      <c r="D26" s="145"/>
      <c r="E26" s="146"/>
      <c r="F26" s="147"/>
      <c r="G26" s="42"/>
      <c r="H26" s="433"/>
      <c r="I26" s="434"/>
      <c r="J26" s="435"/>
      <c r="K26" s="431"/>
      <c r="L26" s="436"/>
    </row>
    <row r="27" spans="1:12" s="136" customFormat="1" ht="12.75" customHeight="1">
      <c r="A27" s="597" t="s">
        <v>26</v>
      </c>
      <c r="B27" s="598"/>
      <c r="C27" s="145"/>
      <c r="D27" s="148"/>
      <c r="E27" s="148"/>
      <c r="F27" s="149"/>
      <c r="G27" s="129">
        <f>SUM(G23:G26)</f>
        <v>8.0719999999999992</v>
      </c>
      <c r="H27" s="437">
        <f>SUM(H23:H26)</f>
        <v>0.22372009489811756</v>
      </c>
      <c r="I27" s="429"/>
      <c r="J27" s="430"/>
      <c r="K27" s="431"/>
      <c r="L27" s="447">
        <f>SUM(L23:L26)</f>
        <v>22.372009489811756</v>
      </c>
    </row>
    <row r="28" spans="1:12" s="136" customFormat="1" ht="12.75" customHeight="1">
      <c r="A28" s="47" t="s">
        <v>27</v>
      </c>
      <c r="B28" s="44"/>
      <c r="C28" s="45"/>
      <c r="D28" s="45"/>
      <c r="E28" s="45"/>
      <c r="F28" s="45"/>
      <c r="G28" s="46"/>
      <c r="H28" s="444"/>
      <c r="I28" s="429"/>
      <c r="J28" s="430"/>
      <c r="K28" s="431"/>
      <c r="L28" s="445"/>
    </row>
    <row r="29" spans="1:12" s="136" customFormat="1" ht="12.75" customHeight="1">
      <c r="A29" s="610" t="s">
        <v>4</v>
      </c>
      <c r="B29" s="611"/>
      <c r="C29" s="612"/>
      <c r="D29" s="143" t="s">
        <v>28</v>
      </c>
      <c r="E29" s="144" t="s">
        <v>5</v>
      </c>
      <c r="F29" s="143" t="s">
        <v>29</v>
      </c>
      <c r="G29" s="144" t="s">
        <v>9</v>
      </c>
      <c r="H29" s="444"/>
      <c r="I29" s="446"/>
      <c r="J29" s="431"/>
      <c r="K29" s="446"/>
      <c r="L29" s="445"/>
    </row>
    <row r="30" spans="1:12" s="136" customFormat="1" ht="12.75" customHeight="1">
      <c r="A30" s="613"/>
      <c r="B30" s="614"/>
      <c r="C30" s="615"/>
      <c r="D30" s="48"/>
      <c r="E30" s="39" t="s">
        <v>15</v>
      </c>
      <c r="F30" s="39" t="s">
        <v>16</v>
      </c>
      <c r="G30" s="40" t="s">
        <v>17</v>
      </c>
      <c r="H30" s="428"/>
      <c r="I30" s="446"/>
      <c r="J30" s="430"/>
      <c r="K30" s="431"/>
      <c r="L30" s="432"/>
    </row>
    <row r="31" spans="1:12" s="136" customFormat="1" ht="15.6">
      <c r="A31" s="616" t="s">
        <v>209</v>
      </c>
      <c r="B31" s="617"/>
      <c r="C31" s="618"/>
      <c r="D31" s="49" t="s">
        <v>45</v>
      </c>
      <c r="E31" s="50">
        <v>0.215</v>
      </c>
      <c r="F31" s="50">
        <f>2.5+(2.5*0.312)</f>
        <v>3.2800000000000002</v>
      </c>
      <c r="G31" s="42">
        <f>E31*F31</f>
        <v>0.70520000000000005</v>
      </c>
      <c r="H31" s="433">
        <f>+G31/G$46</f>
        <v>1.9545021174696794E-2</v>
      </c>
      <c r="I31" s="434">
        <v>412630030</v>
      </c>
      <c r="J31" s="435" t="s">
        <v>324</v>
      </c>
      <c r="K31" s="431">
        <v>40</v>
      </c>
      <c r="L31" s="436">
        <f>+H31*K31</f>
        <v>0.78180084698787178</v>
      </c>
    </row>
    <row r="32" spans="1:12" s="136" customFormat="1" ht="12.75" customHeight="1">
      <c r="A32" s="616" t="s">
        <v>50</v>
      </c>
      <c r="B32" s="617"/>
      <c r="C32" s="618"/>
      <c r="D32" s="51" t="s">
        <v>44</v>
      </c>
      <c r="E32" s="52">
        <v>1</v>
      </c>
      <c r="F32" s="53">
        <v>1</v>
      </c>
      <c r="G32" s="42">
        <f>E32*F32</f>
        <v>1</v>
      </c>
      <c r="H32" s="433">
        <f>+G32/G$46</f>
        <v>2.7715571716813377E-2</v>
      </c>
      <c r="I32" s="434">
        <v>369200000</v>
      </c>
      <c r="J32" s="435" t="s">
        <v>324</v>
      </c>
      <c r="K32" s="431">
        <v>40</v>
      </c>
      <c r="L32" s="436">
        <f>+H32*K32</f>
        <v>1.108622868672535</v>
      </c>
    </row>
    <row r="33" spans="1:13" s="137" customFormat="1" ht="15.6">
      <c r="A33" s="646" t="s">
        <v>325</v>
      </c>
      <c r="B33" s="647"/>
      <c r="C33" s="648"/>
      <c r="D33" s="264" t="s">
        <v>110</v>
      </c>
      <c r="E33" s="327">
        <v>3</v>
      </c>
      <c r="F33" s="327">
        <v>7.5</v>
      </c>
      <c r="G33" s="490">
        <f>+E33*F33</f>
        <v>22.5</v>
      </c>
      <c r="H33" s="433">
        <f>+G33/G$46</f>
        <v>0.62360036362830096</v>
      </c>
      <c r="I33" s="434">
        <v>463400116</v>
      </c>
      <c r="J33" s="435" t="s">
        <v>324</v>
      </c>
      <c r="K33" s="431">
        <v>40</v>
      </c>
      <c r="L33" s="436">
        <f>+H33*K33</f>
        <v>24.944014545132038</v>
      </c>
    </row>
    <row r="34" spans="1:13" s="136" customFormat="1" ht="12.75" customHeight="1">
      <c r="A34" s="646" t="s">
        <v>294</v>
      </c>
      <c r="B34" s="647"/>
      <c r="C34" s="648"/>
      <c r="D34" s="264" t="s">
        <v>110</v>
      </c>
      <c r="E34" s="327">
        <v>1</v>
      </c>
      <c r="F34" s="327">
        <v>3.4</v>
      </c>
      <c r="G34" s="490">
        <f>+E34*F34</f>
        <v>3.4</v>
      </c>
      <c r="H34" s="433">
        <f>+G34/G$46</f>
        <v>9.4232943837165475E-2</v>
      </c>
      <c r="I34" s="434">
        <v>463400141</v>
      </c>
      <c r="J34" s="435" t="s">
        <v>324</v>
      </c>
      <c r="K34" s="431">
        <v>40</v>
      </c>
      <c r="L34" s="436">
        <f>+H34*K34</f>
        <v>3.7693177534866189</v>
      </c>
    </row>
    <row r="35" spans="1:13" s="136" customFormat="1" ht="12.75" customHeight="1">
      <c r="A35" s="284"/>
      <c r="B35" s="284"/>
      <c r="C35" s="285"/>
      <c r="D35" s="263"/>
      <c r="E35" s="292"/>
      <c r="F35" s="293"/>
      <c r="G35" s="491"/>
      <c r="H35" s="433"/>
      <c r="I35" s="434"/>
      <c r="J35" s="435"/>
      <c r="K35" s="431"/>
      <c r="L35" s="436"/>
    </row>
    <row r="36" spans="1:13" s="136" customFormat="1" ht="12.75" customHeight="1">
      <c r="A36" s="284"/>
      <c r="B36" s="284"/>
      <c r="C36" s="285"/>
      <c r="D36" s="263"/>
      <c r="E36" s="292"/>
      <c r="F36" s="293"/>
      <c r="G36" s="491"/>
      <c r="H36" s="433"/>
      <c r="I36" s="434"/>
      <c r="J36" s="435"/>
      <c r="K36" s="431"/>
      <c r="L36" s="436"/>
    </row>
    <row r="37" spans="1:13" s="136" customFormat="1" ht="12.75" customHeight="1">
      <c r="A37" s="616"/>
      <c r="B37" s="617"/>
      <c r="C37" s="618"/>
      <c r="D37" s="51"/>
      <c r="E37" s="52"/>
      <c r="F37" s="53"/>
      <c r="G37" s="42"/>
      <c r="H37" s="433"/>
      <c r="I37" s="434"/>
      <c r="J37" s="435"/>
      <c r="K37" s="431"/>
      <c r="L37" s="436"/>
    </row>
    <row r="38" spans="1:13" s="136" customFormat="1" ht="12.75" customHeight="1">
      <c r="A38" s="616"/>
      <c r="B38" s="617"/>
      <c r="C38" s="618"/>
      <c r="D38" s="51"/>
      <c r="E38" s="52"/>
      <c r="F38" s="53"/>
      <c r="G38" s="42"/>
      <c r="H38" s="433"/>
      <c r="I38" s="434"/>
      <c r="J38" s="435"/>
      <c r="K38" s="431"/>
      <c r="L38" s="436"/>
    </row>
    <row r="39" spans="1:13" s="136" customFormat="1" ht="12.75" customHeight="1">
      <c r="A39" s="616"/>
      <c r="B39" s="617"/>
      <c r="C39" s="618"/>
      <c r="D39" s="51"/>
      <c r="E39" s="52"/>
      <c r="F39" s="53"/>
      <c r="G39" s="42"/>
      <c r="H39" s="433"/>
      <c r="I39" s="434"/>
      <c r="J39" s="435"/>
      <c r="K39" s="431"/>
      <c r="L39" s="436"/>
    </row>
    <row r="40" spans="1:13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SUM(G31:G39)</f>
        <v>27.6052</v>
      </c>
      <c r="H40" s="437">
        <f>SUM(H31:H39)</f>
        <v>0.76509390035697666</v>
      </c>
      <c r="I40" s="429"/>
      <c r="J40" s="430"/>
      <c r="K40" s="431"/>
      <c r="L40" s="447">
        <f>SUM(L31:L39)</f>
        <v>30.603756014279064</v>
      </c>
    </row>
    <row r="41" spans="1:13" s="136" customFormat="1" ht="12.75" customHeight="1">
      <c r="A41" s="47" t="s">
        <v>32</v>
      </c>
      <c r="B41" s="44"/>
      <c r="C41" s="45"/>
      <c r="D41" s="45"/>
      <c r="E41" s="45"/>
      <c r="F41" s="45"/>
      <c r="G41" s="46"/>
      <c r="H41" s="437"/>
      <c r="I41" s="429"/>
      <c r="J41" s="430"/>
      <c r="K41" s="431"/>
      <c r="L41" s="445"/>
      <c r="M41" s="137"/>
    </row>
    <row r="42" spans="1:13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37"/>
      <c r="I42" s="429"/>
      <c r="J42" s="430"/>
      <c r="K42" s="431"/>
      <c r="L42" s="445"/>
    </row>
    <row r="43" spans="1:13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37"/>
      <c r="I43" s="446"/>
      <c r="J43" s="430"/>
      <c r="K43" s="446"/>
      <c r="L43" s="445"/>
    </row>
    <row r="44" spans="1:13" s="136" customFormat="1" ht="15.6">
      <c r="A44" s="616"/>
      <c r="B44" s="617"/>
      <c r="C44" s="618"/>
      <c r="D44" s="49"/>
      <c r="E44" s="145"/>
      <c r="F44" s="145"/>
      <c r="G44" s="42"/>
      <c r="H44" s="433"/>
      <c r="I44" s="434"/>
      <c r="J44" s="435"/>
      <c r="K44" s="431"/>
      <c r="L44" s="470"/>
    </row>
    <row r="45" spans="1:13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6"/>
      <c r="J45" s="430"/>
      <c r="K45" s="446"/>
      <c r="L45" s="445">
        <f>+L44</f>
        <v>0</v>
      </c>
    </row>
    <row r="46" spans="1:13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+G45+G40+G27+G19</f>
        <v>36.080799999999996</v>
      </c>
      <c r="H46" s="449">
        <f>+H45+H40+H27+H19</f>
        <v>1.0000000000000002</v>
      </c>
      <c r="I46" s="450"/>
      <c r="J46" s="451"/>
      <c r="K46" s="450"/>
      <c r="L46" s="563">
        <f>+L45+L40+L27+L19</f>
        <v>54.094365978581401</v>
      </c>
      <c r="M46" s="136"/>
    </row>
    <row r="47" spans="1:13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8.298584</v>
      </c>
      <c r="H47" s="69"/>
      <c r="I47" s="69"/>
      <c r="J47" s="69"/>
      <c r="K47" s="69"/>
      <c r="L47" s="452"/>
    </row>
    <row r="48" spans="1:13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44.379383999999995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44.38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44.37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1">
    <mergeCell ref="A50:B50"/>
    <mergeCell ref="A51:B51"/>
    <mergeCell ref="A52:B52"/>
    <mergeCell ref="D57:F57"/>
    <mergeCell ref="D58:F58"/>
    <mergeCell ref="D59:F59"/>
    <mergeCell ref="D46:F46"/>
    <mergeCell ref="D47:E47"/>
    <mergeCell ref="D48:F48"/>
    <mergeCell ref="D49:F49"/>
    <mergeCell ref="D50:F50"/>
    <mergeCell ref="A45:B45"/>
    <mergeCell ref="A31:C31"/>
    <mergeCell ref="A32:C32"/>
    <mergeCell ref="A33:C33"/>
    <mergeCell ref="A34:C34"/>
    <mergeCell ref="A37:C37"/>
    <mergeCell ref="A38:C38"/>
    <mergeCell ref="A39:C39"/>
    <mergeCell ref="A40:B40"/>
    <mergeCell ref="A42:C42"/>
    <mergeCell ref="A43:C43"/>
    <mergeCell ref="A44:C44"/>
    <mergeCell ref="A30:C30"/>
    <mergeCell ref="A16:B16"/>
    <mergeCell ref="A17:B17"/>
    <mergeCell ref="A19:B19"/>
    <mergeCell ref="A21:B21"/>
    <mergeCell ref="A22:B22"/>
    <mergeCell ref="A23:B23"/>
    <mergeCell ref="A24:B24"/>
    <mergeCell ref="A25:B25"/>
    <mergeCell ref="A26:B26"/>
    <mergeCell ref="A27:B27"/>
    <mergeCell ref="A29:C29"/>
    <mergeCell ref="A15:B15"/>
    <mergeCell ref="A1:G1"/>
    <mergeCell ref="H2:L13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0">
    <tabColor rgb="FF00FF00"/>
  </sheetPr>
  <dimension ref="A1:M60"/>
  <sheetViews>
    <sheetView view="pageBreakPreview" topLeftCell="A21" zoomScale="90" zoomScaleNormal="100" zoomScaleSheetLayoutView="90" workbookViewId="0">
      <selection activeCell="I32" sqref="I32"/>
    </sheetView>
  </sheetViews>
  <sheetFormatPr baseColWidth="10" defaultRowHeight="13.2"/>
  <cols>
    <col min="1" max="1" width="21.5546875" customWidth="1"/>
    <col min="2" max="2" width="19.5546875" customWidth="1"/>
    <col min="5" max="5" width="13.33203125" bestFit="1" customWidth="1"/>
    <col min="6" max="6" width="14.33203125" style="6" customWidth="1"/>
    <col min="7" max="7" width="13.5546875" style="457" customWidth="1"/>
    <col min="8" max="12" width="11.5546875" style="420"/>
    <col min="257" max="257" width="16.6640625" customWidth="1"/>
    <col min="258" max="258" width="19.5546875" customWidth="1"/>
    <col min="261" max="261" width="13.33203125" bestFit="1" customWidth="1"/>
    <col min="262" max="262" width="14.33203125" customWidth="1"/>
    <col min="263" max="263" width="13.5546875" customWidth="1"/>
    <col min="513" max="513" width="16.6640625" customWidth="1"/>
    <col min="514" max="514" width="19.5546875" customWidth="1"/>
    <col min="517" max="517" width="13.33203125" bestFit="1" customWidth="1"/>
    <col min="518" max="518" width="14.33203125" customWidth="1"/>
    <col min="519" max="519" width="13.5546875" customWidth="1"/>
    <col min="769" max="769" width="16.6640625" customWidth="1"/>
    <col min="770" max="770" width="19.5546875" customWidth="1"/>
    <col min="773" max="773" width="13.33203125" bestFit="1" customWidth="1"/>
    <col min="774" max="774" width="14.33203125" customWidth="1"/>
    <col min="775" max="775" width="13.5546875" customWidth="1"/>
    <col min="1025" max="1025" width="16.6640625" customWidth="1"/>
    <col min="1026" max="1026" width="19.5546875" customWidth="1"/>
    <col min="1029" max="1029" width="13.33203125" bestFit="1" customWidth="1"/>
    <col min="1030" max="1030" width="14.33203125" customWidth="1"/>
    <col min="1031" max="1031" width="13.5546875" customWidth="1"/>
    <col min="1281" max="1281" width="16.6640625" customWidth="1"/>
    <col min="1282" max="1282" width="19.5546875" customWidth="1"/>
    <col min="1285" max="1285" width="13.33203125" bestFit="1" customWidth="1"/>
    <col min="1286" max="1286" width="14.33203125" customWidth="1"/>
    <col min="1287" max="1287" width="13.5546875" customWidth="1"/>
    <col min="1537" max="1537" width="16.6640625" customWidth="1"/>
    <col min="1538" max="1538" width="19.5546875" customWidth="1"/>
    <col min="1541" max="1541" width="13.33203125" bestFit="1" customWidth="1"/>
    <col min="1542" max="1542" width="14.33203125" customWidth="1"/>
    <col min="1543" max="1543" width="13.5546875" customWidth="1"/>
    <col min="1793" max="1793" width="16.6640625" customWidth="1"/>
    <col min="1794" max="1794" width="19.5546875" customWidth="1"/>
    <col min="1797" max="1797" width="13.33203125" bestFit="1" customWidth="1"/>
    <col min="1798" max="1798" width="14.33203125" customWidth="1"/>
    <col min="1799" max="1799" width="13.5546875" customWidth="1"/>
    <col min="2049" max="2049" width="16.6640625" customWidth="1"/>
    <col min="2050" max="2050" width="19.5546875" customWidth="1"/>
    <col min="2053" max="2053" width="13.33203125" bestFit="1" customWidth="1"/>
    <col min="2054" max="2054" width="14.33203125" customWidth="1"/>
    <col min="2055" max="2055" width="13.5546875" customWidth="1"/>
    <col min="2305" max="2305" width="16.6640625" customWidth="1"/>
    <col min="2306" max="2306" width="19.5546875" customWidth="1"/>
    <col min="2309" max="2309" width="13.33203125" bestFit="1" customWidth="1"/>
    <col min="2310" max="2310" width="14.33203125" customWidth="1"/>
    <col min="2311" max="2311" width="13.5546875" customWidth="1"/>
    <col min="2561" max="2561" width="16.6640625" customWidth="1"/>
    <col min="2562" max="2562" width="19.5546875" customWidth="1"/>
    <col min="2565" max="2565" width="13.33203125" bestFit="1" customWidth="1"/>
    <col min="2566" max="2566" width="14.33203125" customWidth="1"/>
    <col min="2567" max="2567" width="13.5546875" customWidth="1"/>
    <col min="2817" max="2817" width="16.6640625" customWidth="1"/>
    <col min="2818" max="2818" width="19.5546875" customWidth="1"/>
    <col min="2821" max="2821" width="13.33203125" bestFit="1" customWidth="1"/>
    <col min="2822" max="2822" width="14.33203125" customWidth="1"/>
    <col min="2823" max="2823" width="13.5546875" customWidth="1"/>
    <col min="3073" max="3073" width="16.6640625" customWidth="1"/>
    <col min="3074" max="3074" width="19.5546875" customWidth="1"/>
    <col min="3077" max="3077" width="13.33203125" bestFit="1" customWidth="1"/>
    <col min="3078" max="3078" width="14.33203125" customWidth="1"/>
    <col min="3079" max="3079" width="13.5546875" customWidth="1"/>
    <col min="3329" max="3329" width="16.6640625" customWidth="1"/>
    <col min="3330" max="3330" width="19.5546875" customWidth="1"/>
    <col min="3333" max="3333" width="13.33203125" bestFit="1" customWidth="1"/>
    <col min="3334" max="3334" width="14.33203125" customWidth="1"/>
    <col min="3335" max="3335" width="13.5546875" customWidth="1"/>
    <col min="3585" max="3585" width="16.6640625" customWidth="1"/>
    <col min="3586" max="3586" width="19.5546875" customWidth="1"/>
    <col min="3589" max="3589" width="13.33203125" bestFit="1" customWidth="1"/>
    <col min="3590" max="3590" width="14.33203125" customWidth="1"/>
    <col min="3591" max="3591" width="13.5546875" customWidth="1"/>
    <col min="3841" max="3841" width="16.6640625" customWidth="1"/>
    <col min="3842" max="3842" width="19.5546875" customWidth="1"/>
    <col min="3845" max="3845" width="13.33203125" bestFit="1" customWidth="1"/>
    <col min="3846" max="3846" width="14.33203125" customWidth="1"/>
    <col min="3847" max="3847" width="13.5546875" customWidth="1"/>
    <col min="4097" max="4097" width="16.6640625" customWidth="1"/>
    <col min="4098" max="4098" width="19.5546875" customWidth="1"/>
    <col min="4101" max="4101" width="13.33203125" bestFit="1" customWidth="1"/>
    <col min="4102" max="4102" width="14.33203125" customWidth="1"/>
    <col min="4103" max="4103" width="13.5546875" customWidth="1"/>
    <col min="4353" max="4353" width="16.6640625" customWidth="1"/>
    <col min="4354" max="4354" width="19.5546875" customWidth="1"/>
    <col min="4357" max="4357" width="13.33203125" bestFit="1" customWidth="1"/>
    <col min="4358" max="4358" width="14.33203125" customWidth="1"/>
    <col min="4359" max="4359" width="13.5546875" customWidth="1"/>
    <col min="4609" max="4609" width="16.6640625" customWidth="1"/>
    <col min="4610" max="4610" width="19.5546875" customWidth="1"/>
    <col min="4613" max="4613" width="13.33203125" bestFit="1" customWidth="1"/>
    <col min="4614" max="4614" width="14.33203125" customWidth="1"/>
    <col min="4615" max="4615" width="13.5546875" customWidth="1"/>
    <col min="4865" max="4865" width="16.6640625" customWidth="1"/>
    <col min="4866" max="4866" width="19.5546875" customWidth="1"/>
    <col min="4869" max="4869" width="13.33203125" bestFit="1" customWidth="1"/>
    <col min="4870" max="4870" width="14.33203125" customWidth="1"/>
    <col min="4871" max="4871" width="13.5546875" customWidth="1"/>
    <col min="5121" max="5121" width="16.6640625" customWidth="1"/>
    <col min="5122" max="5122" width="19.5546875" customWidth="1"/>
    <col min="5125" max="5125" width="13.33203125" bestFit="1" customWidth="1"/>
    <col min="5126" max="5126" width="14.33203125" customWidth="1"/>
    <col min="5127" max="5127" width="13.5546875" customWidth="1"/>
    <col min="5377" max="5377" width="16.6640625" customWidth="1"/>
    <col min="5378" max="5378" width="19.5546875" customWidth="1"/>
    <col min="5381" max="5381" width="13.33203125" bestFit="1" customWidth="1"/>
    <col min="5382" max="5382" width="14.33203125" customWidth="1"/>
    <col min="5383" max="5383" width="13.5546875" customWidth="1"/>
    <col min="5633" max="5633" width="16.6640625" customWidth="1"/>
    <col min="5634" max="5634" width="19.5546875" customWidth="1"/>
    <col min="5637" max="5637" width="13.33203125" bestFit="1" customWidth="1"/>
    <col min="5638" max="5638" width="14.33203125" customWidth="1"/>
    <col min="5639" max="5639" width="13.5546875" customWidth="1"/>
    <col min="5889" max="5889" width="16.6640625" customWidth="1"/>
    <col min="5890" max="5890" width="19.5546875" customWidth="1"/>
    <col min="5893" max="5893" width="13.33203125" bestFit="1" customWidth="1"/>
    <col min="5894" max="5894" width="14.33203125" customWidth="1"/>
    <col min="5895" max="5895" width="13.5546875" customWidth="1"/>
    <col min="6145" max="6145" width="16.6640625" customWidth="1"/>
    <col min="6146" max="6146" width="19.5546875" customWidth="1"/>
    <col min="6149" max="6149" width="13.33203125" bestFit="1" customWidth="1"/>
    <col min="6150" max="6150" width="14.33203125" customWidth="1"/>
    <col min="6151" max="6151" width="13.5546875" customWidth="1"/>
    <col min="6401" max="6401" width="16.6640625" customWidth="1"/>
    <col min="6402" max="6402" width="19.5546875" customWidth="1"/>
    <col min="6405" max="6405" width="13.33203125" bestFit="1" customWidth="1"/>
    <col min="6406" max="6406" width="14.33203125" customWidth="1"/>
    <col min="6407" max="6407" width="13.5546875" customWidth="1"/>
    <col min="6657" max="6657" width="16.6640625" customWidth="1"/>
    <col min="6658" max="6658" width="19.5546875" customWidth="1"/>
    <col min="6661" max="6661" width="13.33203125" bestFit="1" customWidth="1"/>
    <col min="6662" max="6662" width="14.33203125" customWidth="1"/>
    <col min="6663" max="6663" width="13.5546875" customWidth="1"/>
    <col min="6913" max="6913" width="16.6640625" customWidth="1"/>
    <col min="6914" max="6914" width="19.5546875" customWidth="1"/>
    <col min="6917" max="6917" width="13.33203125" bestFit="1" customWidth="1"/>
    <col min="6918" max="6918" width="14.33203125" customWidth="1"/>
    <col min="6919" max="6919" width="13.5546875" customWidth="1"/>
    <col min="7169" max="7169" width="16.6640625" customWidth="1"/>
    <col min="7170" max="7170" width="19.5546875" customWidth="1"/>
    <col min="7173" max="7173" width="13.33203125" bestFit="1" customWidth="1"/>
    <col min="7174" max="7174" width="14.33203125" customWidth="1"/>
    <col min="7175" max="7175" width="13.5546875" customWidth="1"/>
    <col min="7425" max="7425" width="16.6640625" customWidth="1"/>
    <col min="7426" max="7426" width="19.5546875" customWidth="1"/>
    <col min="7429" max="7429" width="13.33203125" bestFit="1" customWidth="1"/>
    <col min="7430" max="7430" width="14.33203125" customWidth="1"/>
    <col min="7431" max="7431" width="13.5546875" customWidth="1"/>
    <col min="7681" max="7681" width="16.6640625" customWidth="1"/>
    <col min="7682" max="7682" width="19.5546875" customWidth="1"/>
    <col min="7685" max="7685" width="13.33203125" bestFit="1" customWidth="1"/>
    <col min="7686" max="7686" width="14.33203125" customWidth="1"/>
    <col min="7687" max="7687" width="13.5546875" customWidth="1"/>
    <col min="7937" max="7937" width="16.6640625" customWidth="1"/>
    <col min="7938" max="7938" width="19.5546875" customWidth="1"/>
    <col min="7941" max="7941" width="13.33203125" bestFit="1" customWidth="1"/>
    <col min="7942" max="7942" width="14.33203125" customWidth="1"/>
    <col min="7943" max="7943" width="13.5546875" customWidth="1"/>
    <col min="8193" max="8193" width="16.6640625" customWidth="1"/>
    <col min="8194" max="8194" width="19.5546875" customWidth="1"/>
    <col min="8197" max="8197" width="13.33203125" bestFit="1" customWidth="1"/>
    <col min="8198" max="8198" width="14.33203125" customWidth="1"/>
    <col min="8199" max="8199" width="13.5546875" customWidth="1"/>
    <col min="8449" max="8449" width="16.6640625" customWidth="1"/>
    <col min="8450" max="8450" width="19.5546875" customWidth="1"/>
    <col min="8453" max="8453" width="13.33203125" bestFit="1" customWidth="1"/>
    <col min="8454" max="8454" width="14.33203125" customWidth="1"/>
    <col min="8455" max="8455" width="13.5546875" customWidth="1"/>
    <col min="8705" max="8705" width="16.6640625" customWidth="1"/>
    <col min="8706" max="8706" width="19.5546875" customWidth="1"/>
    <col min="8709" max="8709" width="13.33203125" bestFit="1" customWidth="1"/>
    <col min="8710" max="8710" width="14.33203125" customWidth="1"/>
    <col min="8711" max="8711" width="13.5546875" customWidth="1"/>
    <col min="8961" max="8961" width="16.6640625" customWidth="1"/>
    <col min="8962" max="8962" width="19.5546875" customWidth="1"/>
    <col min="8965" max="8965" width="13.33203125" bestFit="1" customWidth="1"/>
    <col min="8966" max="8966" width="14.33203125" customWidth="1"/>
    <col min="8967" max="8967" width="13.5546875" customWidth="1"/>
    <col min="9217" max="9217" width="16.6640625" customWidth="1"/>
    <col min="9218" max="9218" width="19.5546875" customWidth="1"/>
    <col min="9221" max="9221" width="13.33203125" bestFit="1" customWidth="1"/>
    <col min="9222" max="9222" width="14.33203125" customWidth="1"/>
    <col min="9223" max="9223" width="13.5546875" customWidth="1"/>
    <col min="9473" max="9473" width="16.6640625" customWidth="1"/>
    <col min="9474" max="9474" width="19.5546875" customWidth="1"/>
    <col min="9477" max="9477" width="13.33203125" bestFit="1" customWidth="1"/>
    <col min="9478" max="9478" width="14.33203125" customWidth="1"/>
    <col min="9479" max="9479" width="13.5546875" customWidth="1"/>
    <col min="9729" max="9729" width="16.6640625" customWidth="1"/>
    <col min="9730" max="9730" width="19.5546875" customWidth="1"/>
    <col min="9733" max="9733" width="13.33203125" bestFit="1" customWidth="1"/>
    <col min="9734" max="9734" width="14.33203125" customWidth="1"/>
    <col min="9735" max="9735" width="13.5546875" customWidth="1"/>
    <col min="9985" max="9985" width="16.6640625" customWidth="1"/>
    <col min="9986" max="9986" width="19.5546875" customWidth="1"/>
    <col min="9989" max="9989" width="13.33203125" bestFit="1" customWidth="1"/>
    <col min="9990" max="9990" width="14.33203125" customWidth="1"/>
    <col min="9991" max="9991" width="13.5546875" customWidth="1"/>
    <col min="10241" max="10241" width="16.6640625" customWidth="1"/>
    <col min="10242" max="10242" width="19.5546875" customWidth="1"/>
    <col min="10245" max="10245" width="13.33203125" bestFit="1" customWidth="1"/>
    <col min="10246" max="10246" width="14.33203125" customWidth="1"/>
    <col min="10247" max="10247" width="13.5546875" customWidth="1"/>
    <col min="10497" max="10497" width="16.6640625" customWidth="1"/>
    <col min="10498" max="10498" width="19.5546875" customWidth="1"/>
    <col min="10501" max="10501" width="13.33203125" bestFit="1" customWidth="1"/>
    <col min="10502" max="10502" width="14.33203125" customWidth="1"/>
    <col min="10503" max="10503" width="13.5546875" customWidth="1"/>
    <col min="10753" max="10753" width="16.6640625" customWidth="1"/>
    <col min="10754" max="10754" width="19.5546875" customWidth="1"/>
    <col min="10757" max="10757" width="13.33203125" bestFit="1" customWidth="1"/>
    <col min="10758" max="10758" width="14.33203125" customWidth="1"/>
    <col min="10759" max="10759" width="13.5546875" customWidth="1"/>
    <col min="11009" max="11009" width="16.6640625" customWidth="1"/>
    <col min="11010" max="11010" width="19.5546875" customWidth="1"/>
    <col min="11013" max="11013" width="13.33203125" bestFit="1" customWidth="1"/>
    <col min="11014" max="11014" width="14.33203125" customWidth="1"/>
    <col min="11015" max="11015" width="13.5546875" customWidth="1"/>
    <col min="11265" max="11265" width="16.6640625" customWidth="1"/>
    <col min="11266" max="11266" width="19.5546875" customWidth="1"/>
    <col min="11269" max="11269" width="13.33203125" bestFit="1" customWidth="1"/>
    <col min="11270" max="11270" width="14.33203125" customWidth="1"/>
    <col min="11271" max="11271" width="13.5546875" customWidth="1"/>
    <col min="11521" max="11521" width="16.6640625" customWidth="1"/>
    <col min="11522" max="11522" width="19.5546875" customWidth="1"/>
    <col min="11525" max="11525" width="13.33203125" bestFit="1" customWidth="1"/>
    <col min="11526" max="11526" width="14.33203125" customWidth="1"/>
    <col min="11527" max="11527" width="13.5546875" customWidth="1"/>
    <col min="11777" max="11777" width="16.6640625" customWidth="1"/>
    <col min="11778" max="11778" width="19.5546875" customWidth="1"/>
    <col min="11781" max="11781" width="13.33203125" bestFit="1" customWidth="1"/>
    <col min="11782" max="11782" width="14.33203125" customWidth="1"/>
    <col min="11783" max="11783" width="13.5546875" customWidth="1"/>
    <col min="12033" max="12033" width="16.6640625" customWidth="1"/>
    <col min="12034" max="12034" width="19.5546875" customWidth="1"/>
    <col min="12037" max="12037" width="13.33203125" bestFit="1" customWidth="1"/>
    <col min="12038" max="12038" width="14.33203125" customWidth="1"/>
    <col min="12039" max="12039" width="13.5546875" customWidth="1"/>
    <col min="12289" max="12289" width="16.6640625" customWidth="1"/>
    <col min="12290" max="12290" width="19.5546875" customWidth="1"/>
    <col min="12293" max="12293" width="13.33203125" bestFit="1" customWidth="1"/>
    <col min="12294" max="12294" width="14.33203125" customWidth="1"/>
    <col min="12295" max="12295" width="13.5546875" customWidth="1"/>
    <col min="12545" max="12545" width="16.6640625" customWidth="1"/>
    <col min="12546" max="12546" width="19.5546875" customWidth="1"/>
    <col min="12549" max="12549" width="13.33203125" bestFit="1" customWidth="1"/>
    <col min="12550" max="12550" width="14.33203125" customWidth="1"/>
    <col min="12551" max="12551" width="13.5546875" customWidth="1"/>
    <col min="12801" max="12801" width="16.6640625" customWidth="1"/>
    <col min="12802" max="12802" width="19.5546875" customWidth="1"/>
    <col min="12805" max="12805" width="13.33203125" bestFit="1" customWidth="1"/>
    <col min="12806" max="12806" width="14.33203125" customWidth="1"/>
    <col min="12807" max="12807" width="13.5546875" customWidth="1"/>
    <col min="13057" max="13057" width="16.6640625" customWidth="1"/>
    <col min="13058" max="13058" width="19.5546875" customWidth="1"/>
    <col min="13061" max="13061" width="13.33203125" bestFit="1" customWidth="1"/>
    <col min="13062" max="13062" width="14.33203125" customWidth="1"/>
    <col min="13063" max="13063" width="13.5546875" customWidth="1"/>
    <col min="13313" max="13313" width="16.6640625" customWidth="1"/>
    <col min="13314" max="13314" width="19.5546875" customWidth="1"/>
    <col min="13317" max="13317" width="13.33203125" bestFit="1" customWidth="1"/>
    <col min="13318" max="13318" width="14.33203125" customWidth="1"/>
    <col min="13319" max="13319" width="13.5546875" customWidth="1"/>
    <col min="13569" max="13569" width="16.6640625" customWidth="1"/>
    <col min="13570" max="13570" width="19.5546875" customWidth="1"/>
    <col min="13573" max="13573" width="13.33203125" bestFit="1" customWidth="1"/>
    <col min="13574" max="13574" width="14.33203125" customWidth="1"/>
    <col min="13575" max="13575" width="13.5546875" customWidth="1"/>
    <col min="13825" max="13825" width="16.6640625" customWidth="1"/>
    <col min="13826" max="13826" width="19.5546875" customWidth="1"/>
    <col min="13829" max="13829" width="13.33203125" bestFit="1" customWidth="1"/>
    <col min="13830" max="13830" width="14.33203125" customWidth="1"/>
    <col min="13831" max="13831" width="13.5546875" customWidth="1"/>
    <col min="14081" max="14081" width="16.6640625" customWidth="1"/>
    <col min="14082" max="14082" width="19.5546875" customWidth="1"/>
    <col min="14085" max="14085" width="13.33203125" bestFit="1" customWidth="1"/>
    <col min="14086" max="14086" width="14.33203125" customWidth="1"/>
    <col min="14087" max="14087" width="13.5546875" customWidth="1"/>
    <col min="14337" max="14337" width="16.6640625" customWidth="1"/>
    <col min="14338" max="14338" width="19.5546875" customWidth="1"/>
    <col min="14341" max="14341" width="13.33203125" bestFit="1" customWidth="1"/>
    <col min="14342" max="14342" width="14.33203125" customWidth="1"/>
    <col min="14343" max="14343" width="13.5546875" customWidth="1"/>
    <col min="14593" max="14593" width="16.6640625" customWidth="1"/>
    <col min="14594" max="14594" width="19.5546875" customWidth="1"/>
    <col min="14597" max="14597" width="13.33203125" bestFit="1" customWidth="1"/>
    <col min="14598" max="14598" width="14.33203125" customWidth="1"/>
    <col min="14599" max="14599" width="13.5546875" customWidth="1"/>
    <col min="14849" max="14849" width="16.6640625" customWidth="1"/>
    <col min="14850" max="14850" width="19.5546875" customWidth="1"/>
    <col min="14853" max="14853" width="13.33203125" bestFit="1" customWidth="1"/>
    <col min="14854" max="14854" width="14.33203125" customWidth="1"/>
    <col min="14855" max="14855" width="13.5546875" customWidth="1"/>
    <col min="15105" max="15105" width="16.6640625" customWidth="1"/>
    <col min="15106" max="15106" width="19.5546875" customWidth="1"/>
    <col min="15109" max="15109" width="13.33203125" bestFit="1" customWidth="1"/>
    <col min="15110" max="15110" width="14.33203125" customWidth="1"/>
    <col min="15111" max="15111" width="13.5546875" customWidth="1"/>
    <col min="15361" max="15361" width="16.6640625" customWidth="1"/>
    <col min="15362" max="15362" width="19.5546875" customWidth="1"/>
    <col min="15365" max="15365" width="13.33203125" bestFit="1" customWidth="1"/>
    <col min="15366" max="15366" width="14.33203125" customWidth="1"/>
    <col min="15367" max="15367" width="13.5546875" customWidth="1"/>
    <col min="15617" max="15617" width="16.6640625" customWidth="1"/>
    <col min="15618" max="15618" width="19.5546875" customWidth="1"/>
    <col min="15621" max="15621" width="13.33203125" bestFit="1" customWidth="1"/>
    <col min="15622" max="15622" width="14.33203125" customWidth="1"/>
    <col min="15623" max="15623" width="13.5546875" customWidth="1"/>
    <col min="15873" max="15873" width="16.6640625" customWidth="1"/>
    <col min="15874" max="15874" width="19.5546875" customWidth="1"/>
    <col min="15877" max="15877" width="13.33203125" bestFit="1" customWidth="1"/>
    <col min="15878" max="15878" width="14.33203125" customWidth="1"/>
    <col min="15879" max="15879" width="13.5546875" customWidth="1"/>
    <col min="16129" max="16129" width="16.6640625" customWidth="1"/>
    <col min="16130" max="16130" width="19.5546875" customWidth="1"/>
    <col min="16133" max="16133" width="13.33203125" bestFit="1" customWidth="1"/>
    <col min="16134" max="16134" width="14.33203125" customWidth="1"/>
    <col min="16135" max="16135" width="13.5546875" customWidth="1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7"/>
    </row>
    <row r="5" spans="1:13" s="1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" customFormat="1" ht="29.25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" customFormat="1" ht="13.8">
      <c r="A9" s="302"/>
      <c r="B9" s="302"/>
      <c r="C9" s="302"/>
      <c r="D9" s="302"/>
      <c r="E9" s="303"/>
      <c r="F9" s="304" t="s">
        <v>90</v>
      </c>
      <c r="G9" s="304">
        <f>'Presupuesto '!A40</f>
        <v>37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'!C40</f>
        <v>m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'!B40</f>
        <v xml:space="preserve">Corrida alimentador Superflex 90°C 1000V 3*3(350MCM) +3(350MCM)+1(2/0)des. Desde TDPPB hasta TDP2P. 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2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2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2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2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3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G27*0.05</f>
        <v>2.9828100000000002</v>
      </c>
      <c r="H17" s="433">
        <f>+G17/G$44</f>
        <v>7.2135146005345898E-3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0.72135146005345896</v>
      </c>
    </row>
    <row r="18" spans="1:12" s="137" customFormat="1" ht="15.6">
      <c r="A18" s="196"/>
      <c r="B18" s="197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2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2.9828100000000002</v>
      </c>
      <c r="H19" s="437">
        <f>SUM(H17:H17)</f>
        <v>7.2135146005345898E-3</v>
      </c>
      <c r="I19" s="438"/>
      <c r="J19" s="439"/>
      <c r="K19" s="440"/>
      <c r="L19" s="447">
        <f>SUM(L17:L17)</f>
        <v>0.72135146005345896</v>
      </c>
    </row>
    <row r="20" spans="1:12" s="2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2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2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2" customFormat="1" ht="15.6">
      <c r="A23" s="597" t="str">
        <f>'BASE DE DATOS'!F14</f>
        <v>Ayudante de electricista (Est. Ocp.E2)</v>
      </c>
      <c r="B23" s="598"/>
      <c r="C23" s="145">
        <v>4</v>
      </c>
      <c r="D23" s="145">
        <f>'BASE DE DATOS'!G14</f>
        <v>3.62</v>
      </c>
      <c r="E23" s="146">
        <f>IF(D23&gt;0,ROUND(D23*C23,2),"")</f>
        <v>14.48</v>
      </c>
      <c r="F23" s="147">
        <v>2.5</v>
      </c>
      <c r="G23" s="42">
        <f>E23*F23</f>
        <v>36.200000000000003</v>
      </c>
      <c r="H23" s="433">
        <f>+G23/G$44</f>
        <v>8.7544707352916265E-2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8.7544707352916262</v>
      </c>
    </row>
    <row r="24" spans="1:12" s="2" customFormat="1" ht="12.75" customHeight="1">
      <c r="A24" s="597" t="str">
        <f>'BASE DE DATOS'!F17</f>
        <v xml:space="preserve">Electricista (Est. Ocp.D2) </v>
      </c>
      <c r="B24" s="598"/>
      <c r="C24" s="145">
        <v>2</v>
      </c>
      <c r="D24" s="145">
        <f>'BASE DE DATOS'!G17</f>
        <v>3.66</v>
      </c>
      <c r="E24" s="146">
        <f>IF(D24&gt;0,ROUND(D24*C24,2),"")</f>
        <v>7.32</v>
      </c>
      <c r="F24" s="147">
        <f>F23</f>
        <v>2.5</v>
      </c>
      <c r="G24" s="42">
        <f>E24*F24</f>
        <v>18.3</v>
      </c>
      <c r="H24" s="433">
        <f>+G24/G$44</f>
        <v>4.4256026092772585E-2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4.4256026092772585</v>
      </c>
    </row>
    <row r="25" spans="1:12" s="3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1.27</v>
      </c>
      <c r="G25" s="42">
        <f>E25*F25</f>
        <v>5.1561999999999992</v>
      </c>
      <c r="H25" s="433">
        <f>+G25/G$44</f>
        <v>1.2469558565002948E-2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1.2469558565002947</v>
      </c>
    </row>
    <row r="26" spans="1:12" s="2" customFormat="1" ht="12.75" customHeight="1">
      <c r="A26" s="597"/>
      <c r="B26" s="598"/>
      <c r="C26" s="145"/>
      <c r="D26" s="145"/>
      <c r="E26" s="146"/>
      <c r="F26" s="147"/>
      <c r="G26" s="42"/>
      <c r="H26" s="433"/>
      <c r="I26" s="434"/>
      <c r="J26" s="435"/>
      <c r="K26" s="431"/>
      <c r="L26" s="436"/>
    </row>
    <row r="27" spans="1:12" s="2" customFormat="1" ht="12.75" customHeight="1">
      <c r="A27" s="597" t="s">
        <v>26</v>
      </c>
      <c r="B27" s="598"/>
      <c r="C27" s="145"/>
      <c r="D27" s="148"/>
      <c r="E27" s="148"/>
      <c r="F27" s="149"/>
      <c r="G27" s="129">
        <f>SUM(G23:G26)</f>
        <v>59.656199999999998</v>
      </c>
      <c r="H27" s="437">
        <f>SUM(H23:H26)</f>
        <v>0.1442702920106918</v>
      </c>
      <c r="I27" s="429"/>
      <c r="J27" s="430"/>
      <c r="K27" s="431"/>
      <c r="L27" s="447">
        <f>SUM(L23:L26)</f>
        <v>14.42702920106918</v>
      </c>
    </row>
    <row r="28" spans="1:12" s="2" customFormat="1" ht="12.75" customHeight="1">
      <c r="A28" s="47" t="s">
        <v>27</v>
      </c>
      <c r="B28" s="44"/>
      <c r="C28" s="45"/>
      <c r="D28" s="45"/>
      <c r="E28" s="45"/>
      <c r="F28" s="45"/>
      <c r="G28" s="46"/>
      <c r="H28" s="444"/>
      <c r="I28" s="429"/>
      <c r="J28" s="430"/>
      <c r="K28" s="431"/>
      <c r="L28" s="445"/>
    </row>
    <row r="29" spans="1:12" s="2" customFormat="1" ht="12.75" customHeight="1">
      <c r="A29" s="610" t="s">
        <v>4</v>
      </c>
      <c r="B29" s="611"/>
      <c r="C29" s="612"/>
      <c r="D29" s="143" t="s">
        <v>28</v>
      </c>
      <c r="E29" s="144" t="s">
        <v>5</v>
      </c>
      <c r="F29" s="143" t="s">
        <v>29</v>
      </c>
      <c r="G29" s="144" t="s">
        <v>9</v>
      </c>
      <c r="H29" s="444"/>
      <c r="I29" s="446"/>
      <c r="J29" s="431"/>
      <c r="K29" s="446"/>
      <c r="L29" s="445"/>
    </row>
    <row r="30" spans="1:12" s="2" customFormat="1" ht="12.75" customHeight="1">
      <c r="A30" s="613"/>
      <c r="B30" s="614"/>
      <c r="C30" s="615"/>
      <c r="D30" s="48"/>
      <c r="E30" s="39" t="s">
        <v>15</v>
      </c>
      <c r="F30" s="39" t="s">
        <v>16</v>
      </c>
      <c r="G30" s="40" t="s">
        <v>17</v>
      </c>
      <c r="H30" s="428"/>
      <c r="I30" s="446"/>
      <c r="J30" s="430"/>
      <c r="K30" s="431"/>
      <c r="L30" s="432"/>
    </row>
    <row r="31" spans="1:12" s="2" customFormat="1" ht="15.6">
      <c r="A31" s="616" t="s">
        <v>209</v>
      </c>
      <c r="B31" s="617"/>
      <c r="C31" s="618"/>
      <c r="D31" s="49" t="s">
        <v>45</v>
      </c>
      <c r="E31" s="50">
        <v>0.3</v>
      </c>
      <c r="F31" s="50">
        <f>2.5+(2.5*0.312)</f>
        <v>3.2800000000000002</v>
      </c>
      <c r="G31" s="42">
        <f>E31*F31</f>
        <v>0.98399999999999999</v>
      </c>
      <c r="H31" s="433">
        <f>+G31/G$44</f>
        <v>2.3796682882671156E-3</v>
      </c>
      <c r="I31" s="434">
        <v>412630030</v>
      </c>
      <c r="J31" s="435" t="s">
        <v>324</v>
      </c>
      <c r="K31" s="431">
        <v>40</v>
      </c>
      <c r="L31" s="436">
        <f>+H31*K31</f>
        <v>9.5186731530684632E-2</v>
      </c>
    </row>
    <row r="32" spans="1:12" s="2" customFormat="1" ht="12.75" customHeight="1">
      <c r="A32" s="616" t="s">
        <v>50</v>
      </c>
      <c r="B32" s="617"/>
      <c r="C32" s="618"/>
      <c r="D32" s="51" t="s">
        <v>44</v>
      </c>
      <c r="E32" s="52">
        <v>1</v>
      </c>
      <c r="F32" s="53">
        <v>2.5</v>
      </c>
      <c r="G32" s="42">
        <f>E32*F32</f>
        <v>2.5</v>
      </c>
      <c r="H32" s="433">
        <f>+G32/G$44</f>
        <v>6.0459052039306804E-3</v>
      </c>
      <c r="I32" s="434">
        <v>369200000</v>
      </c>
      <c r="J32" s="435" t="s">
        <v>324</v>
      </c>
      <c r="K32" s="431">
        <v>40</v>
      </c>
      <c r="L32" s="436">
        <f>+H32*K32</f>
        <v>0.24183620815722723</v>
      </c>
    </row>
    <row r="33" spans="1:13" s="3" customFormat="1" ht="15.6">
      <c r="A33" s="616" t="s">
        <v>56</v>
      </c>
      <c r="B33" s="617"/>
      <c r="C33" s="618"/>
      <c r="D33" s="51" t="s">
        <v>44</v>
      </c>
      <c r="E33" s="52">
        <v>1</v>
      </c>
      <c r="F33" s="53">
        <v>1</v>
      </c>
      <c r="G33" s="42">
        <f>E33*F33</f>
        <v>1</v>
      </c>
      <c r="H33" s="433">
        <f>+G33/G$44</f>
        <v>2.4183620815722722E-3</v>
      </c>
      <c r="I33" s="434">
        <v>369200011</v>
      </c>
      <c r="J33" s="435" t="s">
        <v>30</v>
      </c>
      <c r="K33" s="431">
        <v>0</v>
      </c>
      <c r="L33" s="436">
        <f>+H33*K33</f>
        <v>0</v>
      </c>
    </row>
    <row r="34" spans="1:13" s="2" customFormat="1" ht="12.75" customHeight="1">
      <c r="A34" s="616" t="s">
        <v>208</v>
      </c>
      <c r="B34" s="617"/>
      <c r="C34" s="618"/>
      <c r="D34" s="51" t="s">
        <v>41</v>
      </c>
      <c r="E34" s="52">
        <v>12</v>
      </c>
      <c r="F34" s="53">
        <v>28.22</v>
      </c>
      <c r="G34" s="42">
        <f>E34*F34</f>
        <v>338.64</v>
      </c>
      <c r="H34" s="433">
        <f>+G34/G$44</f>
        <v>0.81895413530363426</v>
      </c>
      <c r="I34" s="434">
        <v>463400116</v>
      </c>
      <c r="J34" s="435" t="s">
        <v>324</v>
      </c>
      <c r="K34" s="431">
        <v>40</v>
      </c>
      <c r="L34" s="436">
        <f>+H34*K34</f>
        <v>32.758165412145374</v>
      </c>
    </row>
    <row r="35" spans="1:13" s="2" customFormat="1" ht="12.75" customHeight="1">
      <c r="A35" s="616" t="s">
        <v>210</v>
      </c>
      <c r="B35" s="617"/>
      <c r="C35" s="618"/>
      <c r="D35" s="51" t="s">
        <v>41</v>
      </c>
      <c r="E35" s="52">
        <v>1</v>
      </c>
      <c r="F35" s="53">
        <v>7.74</v>
      </c>
      <c r="G35" s="42">
        <f>E35*F35</f>
        <v>7.74</v>
      </c>
      <c r="H35" s="433">
        <f>+G35/G$44</f>
        <v>1.8718122511369388E-2</v>
      </c>
      <c r="I35" s="434">
        <v>463400141</v>
      </c>
      <c r="J35" s="435" t="s">
        <v>324</v>
      </c>
      <c r="K35" s="431">
        <v>40</v>
      </c>
      <c r="L35" s="436">
        <f>+H35*K35</f>
        <v>0.74872490045477558</v>
      </c>
    </row>
    <row r="36" spans="1:13" s="2" customFormat="1" ht="12.75" customHeight="1">
      <c r="A36" s="616"/>
      <c r="B36" s="617"/>
      <c r="C36" s="618"/>
      <c r="D36" s="51"/>
      <c r="E36" s="52"/>
      <c r="F36" s="53"/>
      <c r="G36" s="42"/>
      <c r="H36" s="433"/>
      <c r="I36" s="434"/>
      <c r="J36" s="435"/>
      <c r="K36" s="431"/>
      <c r="L36" s="436"/>
    </row>
    <row r="37" spans="1:13" s="2" customFormat="1" ht="12.75" customHeight="1">
      <c r="A37" s="616"/>
      <c r="B37" s="617"/>
      <c r="C37" s="618"/>
      <c r="D37" s="51"/>
      <c r="E37" s="52"/>
      <c r="F37" s="53"/>
      <c r="G37" s="42"/>
      <c r="H37" s="433"/>
      <c r="I37" s="434"/>
      <c r="J37" s="435"/>
      <c r="K37" s="431"/>
      <c r="L37" s="436"/>
    </row>
    <row r="38" spans="1:13" s="2" customFormat="1" ht="12.75" customHeight="1">
      <c r="A38" s="619" t="s">
        <v>31</v>
      </c>
      <c r="B38" s="620"/>
      <c r="C38" s="54"/>
      <c r="D38" s="55"/>
      <c r="E38" s="55"/>
      <c r="F38" s="56"/>
      <c r="G38" s="129">
        <f>SUM(G31:G37)</f>
        <v>350.86399999999998</v>
      </c>
      <c r="H38" s="437">
        <f>SUM(H31:H37)</f>
        <v>0.84851619338877371</v>
      </c>
      <c r="I38" s="429"/>
      <c r="J38" s="430"/>
      <c r="K38" s="431"/>
      <c r="L38" s="447">
        <f>SUM(L31:L37)</f>
        <v>33.843913252288061</v>
      </c>
    </row>
    <row r="39" spans="1:13" s="2" customFormat="1" ht="12.75" customHeight="1">
      <c r="A39" s="47" t="s">
        <v>32</v>
      </c>
      <c r="B39" s="44"/>
      <c r="C39" s="45"/>
      <c r="D39" s="45"/>
      <c r="E39" s="45"/>
      <c r="F39" s="45"/>
      <c r="G39" s="46"/>
      <c r="H39" s="437"/>
      <c r="I39" s="429"/>
      <c r="J39" s="430"/>
      <c r="K39" s="431"/>
      <c r="L39" s="445"/>
      <c r="M39" s="3"/>
    </row>
    <row r="40" spans="1:13" s="2" customFormat="1" ht="12.75" customHeight="1">
      <c r="A40" s="610" t="s">
        <v>4</v>
      </c>
      <c r="B40" s="611"/>
      <c r="C40" s="612"/>
      <c r="D40" s="143" t="s">
        <v>28</v>
      </c>
      <c r="E40" s="144" t="s">
        <v>5</v>
      </c>
      <c r="F40" s="143" t="s">
        <v>6</v>
      </c>
      <c r="G40" s="144" t="s">
        <v>9</v>
      </c>
      <c r="H40" s="437"/>
      <c r="I40" s="429"/>
      <c r="J40" s="430"/>
      <c r="K40" s="431"/>
      <c r="L40" s="445"/>
    </row>
    <row r="41" spans="1:13" s="2" customFormat="1" ht="12.75" customHeight="1">
      <c r="A41" s="613"/>
      <c r="B41" s="614"/>
      <c r="C41" s="615"/>
      <c r="D41" s="48"/>
      <c r="E41" s="39" t="s">
        <v>15</v>
      </c>
      <c r="F41" s="39" t="s">
        <v>16</v>
      </c>
      <c r="G41" s="40" t="s">
        <v>17</v>
      </c>
      <c r="H41" s="437"/>
      <c r="I41" s="446"/>
      <c r="J41" s="430"/>
      <c r="K41" s="446"/>
      <c r="L41" s="445"/>
    </row>
    <row r="42" spans="1:13" s="2" customFormat="1" ht="15.6">
      <c r="A42" s="616"/>
      <c r="B42" s="617"/>
      <c r="C42" s="618"/>
      <c r="D42" s="49"/>
      <c r="E42" s="145"/>
      <c r="F42" s="145"/>
      <c r="G42" s="42"/>
      <c r="H42" s="433"/>
      <c r="I42" s="434"/>
      <c r="J42" s="435"/>
      <c r="K42" s="431"/>
      <c r="L42" s="470"/>
    </row>
    <row r="43" spans="1:13" s="2" customFormat="1" ht="12.75" customHeight="1" thickBot="1">
      <c r="A43" s="621" t="s">
        <v>33</v>
      </c>
      <c r="B43" s="622"/>
      <c r="C43" s="58"/>
      <c r="D43" s="148"/>
      <c r="E43" s="148"/>
      <c r="F43" s="145"/>
      <c r="G43" s="460">
        <f>+G42</f>
        <v>0</v>
      </c>
      <c r="H43" s="437">
        <f>+H42</f>
        <v>0</v>
      </c>
      <c r="I43" s="446"/>
      <c r="J43" s="430"/>
      <c r="K43" s="446"/>
      <c r="L43" s="445">
        <f>+L42</f>
        <v>0</v>
      </c>
    </row>
    <row r="44" spans="1:13" s="3" customFormat="1" ht="16.2" thickBot="1">
      <c r="A44" s="59"/>
      <c r="B44" s="60"/>
      <c r="C44" s="60"/>
      <c r="D44" s="623" t="s">
        <v>34</v>
      </c>
      <c r="E44" s="624"/>
      <c r="F44" s="624"/>
      <c r="G44" s="132">
        <f>+G43+G38+G27+G19</f>
        <v>413.50300999999996</v>
      </c>
      <c r="H44" s="449">
        <f>+H43+H38+H27+H19</f>
        <v>1</v>
      </c>
      <c r="I44" s="450"/>
      <c r="J44" s="451"/>
      <c r="K44" s="450"/>
      <c r="L44" s="563">
        <f>+L43+L38+L27+L19</f>
        <v>48.992293913410705</v>
      </c>
      <c r="M44" s="2"/>
    </row>
    <row r="45" spans="1:13" s="2" customFormat="1" ht="12.75" customHeight="1">
      <c r="A45" s="59"/>
      <c r="B45" s="60"/>
      <c r="C45" s="60"/>
      <c r="D45" s="601" t="s">
        <v>35</v>
      </c>
      <c r="E45" s="602"/>
      <c r="F45" s="62">
        <f>+Datos!C5</f>
        <v>0.23</v>
      </c>
      <c r="G45" s="63">
        <f>+F45*G44</f>
        <v>95.105692300000001</v>
      </c>
      <c r="H45" s="69"/>
      <c r="I45" s="69"/>
      <c r="J45" s="69"/>
      <c r="K45" s="69"/>
      <c r="L45" s="452"/>
    </row>
    <row r="46" spans="1:13" s="2" customFormat="1" ht="13.5" customHeight="1">
      <c r="A46" s="64"/>
      <c r="B46" s="141"/>
      <c r="C46" s="65"/>
      <c r="D46" s="601" t="s">
        <v>36</v>
      </c>
      <c r="E46" s="602"/>
      <c r="F46" s="602"/>
      <c r="G46" s="63">
        <v>0</v>
      </c>
      <c r="H46" s="69"/>
      <c r="I46" s="69"/>
      <c r="J46" s="69"/>
      <c r="K46" s="69"/>
      <c r="L46" s="452"/>
    </row>
    <row r="47" spans="1:13" s="2" customFormat="1" ht="12.75" customHeight="1">
      <c r="A47" s="32"/>
      <c r="B47" s="60"/>
      <c r="C47" s="31"/>
      <c r="D47" s="601" t="s">
        <v>37</v>
      </c>
      <c r="E47" s="602"/>
      <c r="F47" s="602"/>
      <c r="G47" s="66">
        <f>+G44+G45</f>
        <v>508.60870229999995</v>
      </c>
      <c r="H47" s="69"/>
      <c r="I47" s="69"/>
      <c r="J47" s="69"/>
      <c r="K47" s="69"/>
      <c r="L47" s="452"/>
    </row>
    <row r="48" spans="1:13" s="2" customFormat="1" ht="12.75" customHeight="1" thickBot="1">
      <c r="A48" s="67"/>
      <c r="B48" s="68"/>
      <c r="C48" s="69"/>
      <c r="D48" s="603" t="s">
        <v>38</v>
      </c>
      <c r="E48" s="604"/>
      <c r="F48" s="604"/>
      <c r="G48" s="66">
        <f>ROUND((G47),2)</f>
        <v>508.61</v>
      </c>
      <c r="H48" s="69"/>
      <c r="I48" s="69"/>
      <c r="J48" s="69"/>
      <c r="K48" s="69"/>
      <c r="L48" s="452"/>
    </row>
    <row r="49" spans="1:12" s="2" customFormat="1">
      <c r="A49" s="70"/>
      <c r="B49" s="71"/>
      <c r="C49" s="69"/>
      <c r="D49" s="69"/>
      <c r="E49" s="69"/>
      <c r="F49" s="72"/>
      <c r="G49" s="72"/>
      <c r="H49" s="31"/>
      <c r="I49" s="31"/>
      <c r="J49" s="31"/>
      <c r="K49" s="31"/>
      <c r="L49" s="461"/>
    </row>
    <row r="50" spans="1:12" s="2" customFormat="1">
      <c r="A50" s="606" t="str">
        <f>'BASE DE DATOS'!D6</f>
        <v>ING. LIZARDO SEGURA M.</v>
      </c>
      <c r="B50" s="607"/>
      <c r="C50" s="314"/>
      <c r="D50" s="314"/>
      <c r="E50" s="314"/>
      <c r="F50" s="314"/>
      <c r="G50" s="314"/>
      <c r="H50" s="31"/>
      <c r="I50" s="31"/>
      <c r="J50" s="462"/>
      <c r="K50" s="31"/>
      <c r="L50" s="461"/>
    </row>
    <row r="51" spans="1:12">
      <c r="A51" s="608" t="str">
        <f>'BASE DE DATOS'!F6</f>
        <v>TEC. DE PLANIFICACIÓN</v>
      </c>
      <c r="B51" s="609"/>
      <c r="C51" s="75"/>
      <c r="D51" s="75"/>
      <c r="E51" s="75"/>
      <c r="F51" s="76"/>
      <c r="G51" s="76"/>
      <c r="H51" s="69"/>
      <c r="I51" s="69"/>
      <c r="J51" s="453"/>
      <c r="K51" s="69"/>
      <c r="L51" s="452"/>
    </row>
    <row r="52" spans="1:12">
      <c r="A52" s="608" t="str">
        <f>'BASE DE DATOS'!D7</f>
        <v>ESMERALDAS  - MARZO/2021</v>
      </c>
      <c r="B52" s="609"/>
      <c r="C52" s="77"/>
      <c r="D52" s="78"/>
      <c r="E52" s="78"/>
      <c r="F52" s="78"/>
      <c r="G52" s="78"/>
      <c r="H52" s="69"/>
      <c r="I52" s="69"/>
      <c r="J52" s="453"/>
      <c r="K52" s="69"/>
      <c r="L52" s="452"/>
    </row>
    <row r="53" spans="1:12">
      <c r="A53" s="79"/>
      <c r="B53" s="74"/>
      <c r="C53" s="74"/>
      <c r="D53" s="74"/>
      <c r="E53" s="74"/>
      <c r="F53" s="80"/>
      <c r="G53" s="76"/>
      <c r="H53" s="69"/>
      <c r="I53" s="69"/>
      <c r="J53" s="453"/>
      <c r="K53" s="69"/>
      <c r="L53" s="452"/>
    </row>
    <row r="54" spans="1:12">
      <c r="A54" s="73"/>
      <c r="B54" s="75"/>
      <c r="C54" s="81"/>
      <c r="D54" s="81"/>
      <c r="E54" s="81"/>
      <c r="F54" s="81"/>
      <c r="G54" s="81"/>
      <c r="H54" s="69"/>
      <c r="I54" s="69"/>
      <c r="J54" s="453"/>
      <c r="K54" s="69"/>
      <c r="L54" s="452"/>
    </row>
    <row r="55" spans="1:12" ht="13.8" thickBot="1">
      <c r="A55" s="82"/>
      <c r="B55" s="83"/>
      <c r="C55" s="84"/>
      <c r="D55" s="645"/>
      <c r="E55" s="645"/>
      <c r="F55" s="645"/>
      <c r="G55" s="84"/>
      <c r="H55" s="454"/>
      <c r="I55" s="454"/>
      <c r="J55" s="454"/>
      <c r="K55" s="454"/>
      <c r="L55" s="455"/>
    </row>
    <row r="56" spans="1:12" ht="13.8">
      <c r="A56" s="4"/>
      <c r="B56" s="4"/>
      <c r="C56" s="5"/>
      <c r="D56" s="600"/>
      <c r="E56" s="600"/>
      <c r="F56" s="600"/>
      <c r="G56" s="456">
        <v>508.6</v>
      </c>
      <c r="H56" s="69"/>
      <c r="I56" s="69"/>
      <c r="J56" s="69"/>
      <c r="K56" s="69"/>
    </row>
    <row r="57" spans="1:12">
      <c r="D57" s="600"/>
      <c r="E57" s="600"/>
      <c r="F57" s="600"/>
      <c r="H57" s="69"/>
      <c r="I57" s="69"/>
      <c r="J57" s="69"/>
      <c r="K57" s="69"/>
    </row>
    <row r="58" spans="1:12">
      <c r="H58" s="69"/>
      <c r="I58" s="69"/>
      <c r="J58" s="69"/>
      <c r="K58" s="69"/>
    </row>
    <row r="59" spans="1:12">
      <c r="H59" s="69"/>
      <c r="I59" s="69"/>
      <c r="J59" s="69"/>
      <c r="K59" s="69"/>
    </row>
    <row r="60" spans="1:12">
      <c r="H60" s="69"/>
      <c r="I60" s="69"/>
      <c r="J60" s="69"/>
      <c r="K60" s="69"/>
    </row>
  </sheetData>
  <mergeCells count="41">
    <mergeCell ref="A50:B50"/>
    <mergeCell ref="A51:B51"/>
    <mergeCell ref="A52:B52"/>
    <mergeCell ref="D55:F55"/>
    <mergeCell ref="D56:F56"/>
    <mergeCell ref="D57:F57"/>
    <mergeCell ref="D44:F44"/>
    <mergeCell ref="D45:E45"/>
    <mergeCell ref="D46:F46"/>
    <mergeCell ref="D47:F47"/>
    <mergeCell ref="D48:F48"/>
    <mergeCell ref="A43:B43"/>
    <mergeCell ref="A31:C31"/>
    <mergeCell ref="A32:C32"/>
    <mergeCell ref="A33:C33"/>
    <mergeCell ref="A34:C34"/>
    <mergeCell ref="A35:C35"/>
    <mergeCell ref="A36:C36"/>
    <mergeCell ref="A37:C37"/>
    <mergeCell ref="A38:B38"/>
    <mergeCell ref="A40:C40"/>
    <mergeCell ref="A41:C41"/>
    <mergeCell ref="A42:C42"/>
    <mergeCell ref="A30:C30"/>
    <mergeCell ref="A16:B16"/>
    <mergeCell ref="A17:B17"/>
    <mergeCell ref="A19:B19"/>
    <mergeCell ref="A21:B21"/>
    <mergeCell ref="A22:B22"/>
    <mergeCell ref="A23:B23"/>
    <mergeCell ref="A24:B24"/>
    <mergeCell ref="A25:B25"/>
    <mergeCell ref="A26:B26"/>
    <mergeCell ref="A27:B27"/>
    <mergeCell ref="A29:C29"/>
    <mergeCell ref="A1:G1"/>
    <mergeCell ref="H2:L13"/>
    <mergeCell ref="A15:B15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27" zoomScale="90" zoomScaleNormal="100" zoomScaleSheetLayoutView="90" workbookViewId="0">
      <selection activeCell="L46" sqref="L46"/>
    </sheetView>
  </sheetViews>
  <sheetFormatPr baseColWidth="10" defaultRowHeight="13.2"/>
  <cols>
    <col min="1" max="1" width="21.554687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246" customFormat="1" ht="29.25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'!A41</f>
        <v>38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'!C41</f>
        <v>m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'!B41</f>
        <v xml:space="preserve">Corrida alimentador Superflex 90°C 1000V 2*3(350MCM) +2(350MCM)+1(2/0)des. Desde TDP2P hasta TDP3P. 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G27*0.05</f>
        <v>2.7282700000000002</v>
      </c>
      <c r="H17" s="433">
        <f>+G17/G$46</f>
        <v>9.2318597443007619E-3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0.92318597443007622</v>
      </c>
    </row>
    <row r="18" spans="1:12" s="137" customFormat="1" ht="15.6">
      <c r="A18" s="243"/>
      <c r="B18" s="244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2.7282700000000002</v>
      </c>
      <c r="H19" s="437">
        <f>SUM(H17:H17)</f>
        <v>9.2318597443007619E-3</v>
      </c>
      <c r="I19" s="438"/>
      <c r="J19" s="439"/>
      <c r="K19" s="440"/>
      <c r="L19" s="447">
        <f>SUM(L17:L17)</f>
        <v>0.92318597443007622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4</v>
      </c>
      <c r="D23" s="145">
        <f>'BASE DE DATOS'!G14</f>
        <v>3.62</v>
      </c>
      <c r="E23" s="146">
        <f>IF(D23&gt;0,ROUND(D23*C23,2),"")</f>
        <v>14.48</v>
      </c>
      <c r="F23" s="147">
        <v>2.2999999999999998</v>
      </c>
      <c r="G23" s="42">
        <f>E23*F23</f>
        <v>33.303999999999995</v>
      </c>
      <c r="H23" s="433">
        <f>+G23/G$46</f>
        <v>0.11269333934111819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11.269333934111819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2</v>
      </c>
      <c r="D24" s="145">
        <f>'BASE DE DATOS'!G17</f>
        <v>3.66</v>
      </c>
      <c r="E24" s="146">
        <f>IF(D24&gt;0,ROUND(D24*C24,2),"")</f>
        <v>7.32</v>
      </c>
      <c r="F24" s="147">
        <f>F23</f>
        <v>2.2999999999999998</v>
      </c>
      <c r="G24" s="42">
        <f>E24*F24</f>
        <v>16.835999999999999</v>
      </c>
      <c r="H24" s="433">
        <f>+G24/G$46</f>
        <v>5.6969284805040418E-2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5.6969284805040417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1.0900000000000001</v>
      </c>
      <c r="G25" s="42">
        <f>E25*F25</f>
        <v>4.4253999999999998</v>
      </c>
      <c r="H25" s="433">
        <f>+G25/G$46</f>
        <v>1.497457073985661E-2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1.497457073985661</v>
      </c>
    </row>
    <row r="26" spans="1:12" s="136" customFormat="1" ht="12.75" customHeight="1">
      <c r="A26" s="597"/>
      <c r="B26" s="598"/>
      <c r="C26" s="145"/>
      <c r="D26" s="145"/>
      <c r="E26" s="146"/>
      <c r="F26" s="147"/>
      <c r="G26" s="42"/>
      <c r="H26" s="433"/>
      <c r="I26" s="434"/>
      <c r="J26" s="435"/>
      <c r="K26" s="431"/>
      <c r="L26" s="436"/>
    </row>
    <row r="27" spans="1:12" s="136" customFormat="1" ht="12.75" customHeight="1">
      <c r="A27" s="597" t="s">
        <v>26</v>
      </c>
      <c r="B27" s="598"/>
      <c r="C27" s="145"/>
      <c r="D27" s="148"/>
      <c r="E27" s="148"/>
      <c r="F27" s="149"/>
      <c r="G27" s="129">
        <f>SUM(G23:G26)</f>
        <v>54.565399999999997</v>
      </c>
      <c r="H27" s="437">
        <f>SUM(H23:H26)</f>
        <v>0.18463719488601524</v>
      </c>
      <c r="I27" s="429"/>
      <c r="J27" s="430"/>
      <c r="K27" s="431"/>
      <c r="L27" s="447">
        <f>SUM(L23:L26)</f>
        <v>18.463719488601523</v>
      </c>
    </row>
    <row r="28" spans="1:12" s="136" customFormat="1" ht="12.75" customHeight="1">
      <c r="A28" s="47" t="s">
        <v>27</v>
      </c>
      <c r="B28" s="44"/>
      <c r="C28" s="45"/>
      <c r="D28" s="45"/>
      <c r="E28" s="45"/>
      <c r="F28" s="45"/>
      <c r="G28" s="46"/>
      <c r="H28" s="444"/>
      <c r="I28" s="429"/>
      <c r="J28" s="430"/>
      <c r="K28" s="431"/>
      <c r="L28" s="445"/>
    </row>
    <row r="29" spans="1:12" s="136" customFormat="1" ht="12.75" customHeight="1">
      <c r="A29" s="610" t="s">
        <v>4</v>
      </c>
      <c r="B29" s="611"/>
      <c r="C29" s="612"/>
      <c r="D29" s="143" t="s">
        <v>28</v>
      </c>
      <c r="E29" s="144" t="s">
        <v>5</v>
      </c>
      <c r="F29" s="143" t="s">
        <v>29</v>
      </c>
      <c r="G29" s="144" t="s">
        <v>9</v>
      </c>
      <c r="H29" s="444"/>
      <c r="I29" s="446"/>
      <c r="J29" s="431"/>
      <c r="K29" s="446"/>
      <c r="L29" s="445"/>
    </row>
    <row r="30" spans="1:12" s="136" customFormat="1" ht="12.75" customHeight="1">
      <c r="A30" s="613"/>
      <c r="B30" s="614"/>
      <c r="C30" s="615"/>
      <c r="D30" s="48"/>
      <c r="E30" s="39" t="s">
        <v>15</v>
      </c>
      <c r="F30" s="39" t="s">
        <v>16</v>
      </c>
      <c r="G30" s="40" t="s">
        <v>17</v>
      </c>
      <c r="H30" s="428"/>
      <c r="I30" s="446"/>
      <c r="J30" s="430"/>
      <c r="K30" s="431"/>
      <c r="L30" s="432"/>
    </row>
    <row r="31" spans="1:12" s="136" customFormat="1" ht="15.6">
      <c r="A31" s="616" t="s">
        <v>209</v>
      </c>
      <c r="B31" s="617"/>
      <c r="C31" s="618"/>
      <c r="D31" s="49" t="s">
        <v>45</v>
      </c>
      <c r="E31" s="50">
        <v>0.3</v>
      </c>
      <c r="F31" s="50">
        <f>2.5+(2.5*0.312)</f>
        <v>3.2800000000000002</v>
      </c>
      <c r="G31" s="42">
        <f>E31*F31</f>
        <v>0.98399999999999999</v>
      </c>
      <c r="H31" s="433">
        <f>+G31/G$46</f>
        <v>3.3296374583131252E-3</v>
      </c>
      <c r="I31" s="434">
        <v>412630030</v>
      </c>
      <c r="J31" s="435" t="s">
        <v>324</v>
      </c>
      <c r="K31" s="431">
        <v>40</v>
      </c>
      <c r="L31" s="436">
        <f>+H31*K31</f>
        <v>0.13318549833252502</v>
      </c>
    </row>
    <row r="32" spans="1:12" s="136" customFormat="1" ht="12.75" customHeight="1">
      <c r="A32" s="616" t="s">
        <v>50</v>
      </c>
      <c r="B32" s="617"/>
      <c r="C32" s="618"/>
      <c r="D32" s="51" t="s">
        <v>44</v>
      </c>
      <c r="E32" s="52">
        <v>1</v>
      </c>
      <c r="F32" s="53">
        <v>2.5</v>
      </c>
      <c r="G32" s="42">
        <f>E32*F32</f>
        <v>2.5</v>
      </c>
      <c r="H32" s="433">
        <f>+G32/G$46</f>
        <v>8.4594447619744037E-3</v>
      </c>
      <c r="I32" s="434">
        <v>369200000</v>
      </c>
      <c r="J32" s="435" t="s">
        <v>324</v>
      </c>
      <c r="K32" s="431">
        <v>40</v>
      </c>
      <c r="L32" s="436">
        <f>+H32*K32</f>
        <v>0.33837779047897615</v>
      </c>
    </row>
    <row r="33" spans="1:13" s="137" customFormat="1" ht="15.6">
      <c r="A33" s="616" t="s">
        <v>56</v>
      </c>
      <c r="B33" s="617"/>
      <c r="C33" s="618"/>
      <c r="D33" s="51" t="s">
        <v>44</v>
      </c>
      <c r="E33" s="52">
        <v>1</v>
      </c>
      <c r="F33" s="53">
        <v>1</v>
      </c>
      <c r="G33" s="42">
        <f>E33*F33</f>
        <v>1</v>
      </c>
      <c r="H33" s="433">
        <f>+G33/G$46</f>
        <v>3.3837779047897615E-3</v>
      </c>
      <c r="I33" s="434">
        <v>369200011</v>
      </c>
      <c r="J33" s="435" t="s">
        <v>30</v>
      </c>
      <c r="K33" s="431">
        <v>0</v>
      </c>
      <c r="L33" s="436">
        <f>+H33*K33</f>
        <v>0</v>
      </c>
    </row>
    <row r="34" spans="1:13" s="136" customFormat="1" ht="12.75" customHeight="1">
      <c r="A34" s="616" t="s">
        <v>208</v>
      </c>
      <c r="B34" s="617"/>
      <c r="C34" s="618"/>
      <c r="D34" s="51" t="s">
        <v>41</v>
      </c>
      <c r="E34" s="52">
        <v>8</v>
      </c>
      <c r="F34" s="53">
        <v>28.25</v>
      </c>
      <c r="G34" s="42">
        <f>E34*F34</f>
        <v>226</v>
      </c>
      <c r="H34" s="433">
        <f>+G34/G$46</f>
        <v>0.76473380648248601</v>
      </c>
      <c r="I34" s="434">
        <v>463400116</v>
      </c>
      <c r="J34" s="435" t="s">
        <v>324</v>
      </c>
      <c r="K34" s="431">
        <v>40</v>
      </c>
      <c r="L34" s="436">
        <f>+H34*K34</f>
        <v>30.589352259299439</v>
      </c>
    </row>
    <row r="35" spans="1:13" s="136" customFormat="1" ht="12.75" customHeight="1">
      <c r="A35" s="616" t="s">
        <v>210</v>
      </c>
      <c r="B35" s="617"/>
      <c r="C35" s="618"/>
      <c r="D35" s="51" t="s">
        <v>41</v>
      </c>
      <c r="E35" s="52">
        <v>1</v>
      </c>
      <c r="F35" s="53">
        <v>7.75</v>
      </c>
      <c r="G35" s="42">
        <f>E35*F35</f>
        <v>7.75</v>
      </c>
      <c r="H35" s="433">
        <f>+G35/G$46</f>
        <v>2.6224278762120651E-2</v>
      </c>
      <c r="I35" s="434">
        <v>463400141</v>
      </c>
      <c r="J35" s="435" t="s">
        <v>324</v>
      </c>
      <c r="K35" s="431">
        <v>40</v>
      </c>
      <c r="L35" s="436">
        <f>+H35*K35</f>
        <v>1.048971150484826</v>
      </c>
    </row>
    <row r="36" spans="1:13" s="136" customFormat="1" ht="12.75" customHeight="1">
      <c r="A36" s="274"/>
      <c r="B36" s="275"/>
      <c r="C36" s="276"/>
      <c r="D36" s="51"/>
      <c r="E36" s="52"/>
      <c r="F36" s="53"/>
      <c r="G36" s="42"/>
      <c r="H36" s="433"/>
      <c r="I36" s="434"/>
      <c r="J36" s="435"/>
      <c r="K36" s="431"/>
      <c r="L36" s="436"/>
    </row>
    <row r="37" spans="1:13" s="136" customFormat="1" ht="12.75" customHeight="1">
      <c r="A37" s="274"/>
      <c r="B37" s="275"/>
      <c r="C37" s="276"/>
      <c r="D37" s="51"/>
      <c r="E37" s="52"/>
      <c r="F37" s="53"/>
      <c r="G37" s="42"/>
      <c r="H37" s="433"/>
      <c r="I37" s="434"/>
      <c r="J37" s="435"/>
      <c r="K37" s="431"/>
      <c r="L37" s="436"/>
    </row>
    <row r="38" spans="1:13" s="136" customFormat="1" ht="12.75" customHeight="1">
      <c r="A38" s="616"/>
      <c r="B38" s="617"/>
      <c r="C38" s="618"/>
      <c r="D38" s="51"/>
      <c r="E38" s="52"/>
      <c r="F38" s="53"/>
      <c r="G38" s="42"/>
      <c r="H38" s="433"/>
      <c r="I38" s="434"/>
      <c r="J38" s="435"/>
      <c r="K38" s="431"/>
      <c r="L38" s="436"/>
    </row>
    <row r="39" spans="1:13" s="136" customFormat="1" ht="12.75" customHeight="1">
      <c r="A39" s="616"/>
      <c r="B39" s="617"/>
      <c r="C39" s="618"/>
      <c r="D39" s="51"/>
      <c r="E39" s="52"/>
      <c r="F39" s="53"/>
      <c r="G39" s="42"/>
      <c r="H39" s="433"/>
      <c r="I39" s="434"/>
      <c r="J39" s="435"/>
      <c r="K39" s="431"/>
      <c r="L39" s="436"/>
    </row>
    <row r="40" spans="1:13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SUM(G31:G39)</f>
        <v>238.23400000000001</v>
      </c>
      <c r="H40" s="437">
        <f>SUM(H31:H39)</f>
        <v>0.80613094536968388</v>
      </c>
      <c r="I40" s="429"/>
      <c r="J40" s="430"/>
      <c r="K40" s="431"/>
      <c r="L40" s="447">
        <f>SUM(L31:L39)</f>
        <v>32.109886698595766</v>
      </c>
    </row>
    <row r="41" spans="1:13" s="136" customFormat="1" ht="12.75" customHeight="1">
      <c r="A41" s="47" t="s">
        <v>32</v>
      </c>
      <c r="B41" s="44"/>
      <c r="C41" s="45"/>
      <c r="D41" s="45"/>
      <c r="E41" s="45"/>
      <c r="F41" s="45"/>
      <c r="G41" s="46"/>
      <c r="H41" s="437"/>
      <c r="I41" s="429"/>
      <c r="J41" s="430"/>
      <c r="K41" s="431"/>
      <c r="L41" s="445"/>
      <c r="M41" s="137"/>
    </row>
    <row r="42" spans="1:13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37"/>
      <c r="I42" s="429"/>
      <c r="J42" s="430"/>
      <c r="K42" s="431"/>
      <c r="L42" s="445"/>
    </row>
    <row r="43" spans="1:13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37"/>
      <c r="I43" s="446"/>
      <c r="J43" s="430"/>
      <c r="K43" s="446"/>
      <c r="L43" s="445"/>
    </row>
    <row r="44" spans="1:13" s="136" customFormat="1" ht="15.6">
      <c r="A44" s="616"/>
      <c r="B44" s="617"/>
      <c r="C44" s="618"/>
      <c r="D44" s="49"/>
      <c r="E44" s="145"/>
      <c r="F44" s="145"/>
      <c r="G44" s="42"/>
      <c r="H44" s="433"/>
      <c r="I44" s="434"/>
      <c r="J44" s="435"/>
      <c r="K44" s="431"/>
      <c r="L44" s="470"/>
    </row>
    <row r="45" spans="1:13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6"/>
      <c r="J45" s="430"/>
      <c r="K45" s="446"/>
      <c r="L45" s="445">
        <f>+L44</f>
        <v>0</v>
      </c>
    </row>
    <row r="46" spans="1:13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+G45+G40+G27+G19</f>
        <v>295.52767</v>
      </c>
      <c r="H46" s="449">
        <f>+H45+H40+H27+H19</f>
        <v>0.99999999999999989</v>
      </c>
      <c r="I46" s="450"/>
      <c r="J46" s="451"/>
      <c r="K46" s="450"/>
      <c r="L46" s="563">
        <f>+L45+L40+L27+L19</f>
        <v>51.496792161627361</v>
      </c>
      <c r="M46" s="136"/>
    </row>
    <row r="47" spans="1:13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67.971364100000002</v>
      </c>
      <c r="H47" s="69"/>
      <c r="I47" s="69"/>
      <c r="J47" s="69"/>
      <c r="K47" s="69"/>
      <c r="L47" s="452"/>
    </row>
    <row r="48" spans="1:13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363.49903410000002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363.5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/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1">
    <mergeCell ref="A15:B15"/>
    <mergeCell ref="A1:G1"/>
    <mergeCell ref="H2:L13"/>
    <mergeCell ref="A2:G2"/>
    <mergeCell ref="A4:G4"/>
    <mergeCell ref="A12:D12"/>
    <mergeCell ref="A30:C30"/>
    <mergeCell ref="A16:B16"/>
    <mergeCell ref="A17:B17"/>
    <mergeCell ref="A19:B19"/>
    <mergeCell ref="A21:B21"/>
    <mergeCell ref="A22:B22"/>
    <mergeCell ref="A23:B23"/>
    <mergeCell ref="A24:B24"/>
    <mergeCell ref="A25:B25"/>
    <mergeCell ref="A26:B26"/>
    <mergeCell ref="A27:B27"/>
    <mergeCell ref="A29:C29"/>
    <mergeCell ref="A50:B50"/>
    <mergeCell ref="A51:B51"/>
    <mergeCell ref="A52:B52"/>
    <mergeCell ref="A45:B45"/>
    <mergeCell ref="A31:C31"/>
    <mergeCell ref="A32:C32"/>
    <mergeCell ref="A33:C33"/>
    <mergeCell ref="A34:C34"/>
    <mergeCell ref="A35:C35"/>
    <mergeCell ref="A38:C38"/>
    <mergeCell ref="A39:C39"/>
    <mergeCell ref="A40:B40"/>
    <mergeCell ref="A42:C42"/>
    <mergeCell ref="A43:C43"/>
    <mergeCell ref="A44:C44"/>
    <mergeCell ref="D57:F57"/>
    <mergeCell ref="D58:F58"/>
    <mergeCell ref="D59:F59"/>
    <mergeCell ref="D46:F46"/>
    <mergeCell ref="D47:E47"/>
    <mergeCell ref="D48:F48"/>
    <mergeCell ref="D49:F49"/>
    <mergeCell ref="D50:F5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26" zoomScaleNormal="100" zoomScaleSheetLayoutView="100" workbookViewId="0">
      <selection activeCell="I33" sqref="I33"/>
    </sheetView>
  </sheetViews>
  <sheetFormatPr baseColWidth="10" defaultRowHeight="13.2"/>
  <cols>
    <col min="1" max="1" width="21.554687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246" customFormat="1" ht="29.25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'!A42</f>
        <v>39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'!C42</f>
        <v>m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'!B42</f>
        <v xml:space="preserve">Corrida alimentador Superflex 90°C 1000V 2*3(250MCM) +3(250MCM)+1(1/0)des. Desde TDP3P hasta TDP4P. 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G27*0.05</f>
        <v>1.9118299999999999</v>
      </c>
      <c r="H17" s="433">
        <f>+G17/G$46</f>
        <v>1.0251444941494272E-2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1.0251444941494272</v>
      </c>
    </row>
    <row r="18" spans="1:12" s="137" customFormat="1" ht="15.6">
      <c r="A18" s="243"/>
      <c r="B18" s="244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1.9118299999999999</v>
      </c>
      <c r="H19" s="437">
        <f>SUM(H17:H17)</f>
        <v>1.0251444941494272E-2</v>
      </c>
      <c r="I19" s="438"/>
      <c r="J19" s="439"/>
      <c r="K19" s="440"/>
      <c r="L19" s="447">
        <f>SUM(L17:L17)</f>
        <v>1.0251444941494272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3</v>
      </c>
      <c r="D23" s="145">
        <f>'BASE DE DATOS'!G14</f>
        <v>3.62</v>
      </c>
      <c r="E23" s="146">
        <f>IF(D23&gt;0,ROUND(D23*C23,2),"")</f>
        <v>10.86</v>
      </c>
      <c r="F23" s="147">
        <v>1.9</v>
      </c>
      <c r="G23" s="42">
        <f>E23*F23</f>
        <v>20.633999999999997</v>
      </c>
      <c r="H23" s="433">
        <f>+G23/G$46</f>
        <v>0.11064180127040206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11.064180127040206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2</v>
      </c>
      <c r="D24" s="145">
        <f>'BASE DE DATOS'!G17</f>
        <v>3.66</v>
      </c>
      <c r="E24" s="146">
        <f>IF(D24&gt;0,ROUND(D24*C24,2),"")</f>
        <v>7.32</v>
      </c>
      <c r="F24" s="147">
        <f>F23</f>
        <v>1.9</v>
      </c>
      <c r="G24" s="42">
        <f>E24*F24</f>
        <v>13.907999999999999</v>
      </c>
      <c r="H24" s="433">
        <f>+G24/G$46</f>
        <v>7.4576241740271013E-2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7.4576241740271012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0.91</v>
      </c>
      <c r="G25" s="42">
        <f>E25*F25</f>
        <v>3.6945999999999999</v>
      </c>
      <c r="H25" s="433">
        <f>+G25/G$46</f>
        <v>1.9810855819212346E-2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1.9810855819212345</v>
      </c>
    </row>
    <row r="26" spans="1:12" s="136" customFormat="1" ht="12.75" customHeight="1">
      <c r="A26" s="597"/>
      <c r="B26" s="598"/>
      <c r="C26" s="145"/>
      <c r="D26" s="145"/>
      <c r="E26" s="146"/>
      <c r="F26" s="147"/>
      <c r="G26" s="42"/>
      <c r="H26" s="433"/>
      <c r="I26" s="434"/>
      <c r="J26" s="435"/>
      <c r="K26" s="431"/>
      <c r="L26" s="436"/>
    </row>
    <row r="27" spans="1:12" s="136" customFormat="1" ht="12.75" customHeight="1">
      <c r="A27" s="597" t="s">
        <v>26</v>
      </c>
      <c r="B27" s="598"/>
      <c r="C27" s="145"/>
      <c r="D27" s="148"/>
      <c r="E27" s="148"/>
      <c r="F27" s="149"/>
      <c r="G27" s="129">
        <f>SUM(G23:G26)</f>
        <v>38.236599999999996</v>
      </c>
      <c r="H27" s="437">
        <f>SUM(H23:H26)</f>
        <v>0.20502889882988543</v>
      </c>
      <c r="I27" s="429"/>
      <c r="J27" s="430"/>
      <c r="K27" s="431"/>
      <c r="L27" s="447">
        <f>SUM(L23:L26)</f>
        <v>20.502889882988541</v>
      </c>
    </row>
    <row r="28" spans="1:12" s="136" customFormat="1" ht="12.75" customHeight="1">
      <c r="A28" s="47" t="s">
        <v>27</v>
      </c>
      <c r="B28" s="44"/>
      <c r="C28" s="45"/>
      <c r="D28" s="45"/>
      <c r="E28" s="45"/>
      <c r="F28" s="45"/>
      <c r="G28" s="46"/>
      <c r="H28" s="444"/>
      <c r="I28" s="429"/>
      <c r="J28" s="430"/>
      <c r="K28" s="431"/>
      <c r="L28" s="445"/>
    </row>
    <row r="29" spans="1:12" s="136" customFormat="1" ht="12.75" customHeight="1">
      <c r="A29" s="610" t="s">
        <v>4</v>
      </c>
      <c r="B29" s="611"/>
      <c r="C29" s="612"/>
      <c r="D29" s="143" t="s">
        <v>28</v>
      </c>
      <c r="E29" s="144" t="s">
        <v>5</v>
      </c>
      <c r="F29" s="143" t="s">
        <v>29</v>
      </c>
      <c r="G29" s="144" t="s">
        <v>9</v>
      </c>
      <c r="H29" s="444"/>
      <c r="I29" s="446"/>
      <c r="J29" s="431"/>
      <c r="K29" s="446"/>
      <c r="L29" s="445"/>
    </row>
    <row r="30" spans="1:12" s="136" customFormat="1" ht="12.75" customHeight="1">
      <c r="A30" s="613"/>
      <c r="B30" s="614"/>
      <c r="C30" s="615"/>
      <c r="D30" s="48"/>
      <c r="E30" s="39" t="s">
        <v>15</v>
      </c>
      <c r="F30" s="39" t="s">
        <v>16</v>
      </c>
      <c r="G30" s="40" t="s">
        <v>17</v>
      </c>
      <c r="H30" s="428"/>
      <c r="I30" s="446"/>
      <c r="J30" s="430"/>
      <c r="K30" s="431"/>
      <c r="L30" s="432"/>
    </row>
    <row r="31" spans="1:12" s="136" customFormat="1" ht="15.6">
      <c r="A31" s="616" t="s">
        <v>209</v>
      </c>
      <c r="B31" s="617"/>
      <c r="C31" s="618"/>
      <c r="D31" s="49" t="s">
        <v>45</v>
      </c>
      <c r="E31" s="50">
        <v>0.15</v>
      </c>
      <c r="F31" s="50">
        <f>2.5+(2.5*0.312)</f>
        <v>3.2800000000000002</v>
      </c>
      <c r="G31" s="42">
        <f>E31*F31</f>
        <v>0.49199999999999999</v>
      </c>
      <c r="H31" s="433">
        <f>+G31/G$46</f>
        <v>2.638158681062219E-3</v>
      </c>
      <c r="I31" s="434">
        <v>412630030</v>
      </c>
      <c r="J31" s="435" t="s">
        <v>324</v>
      </c>
      <c r="K31" s="431">
        <v>40</v>
      </c>
      <c r="L31" s="436">
        <f>+H31*K31</f>
        <v>0.10552634724248876</v>
      </c>
    </row>
    <row r="32" spans="1:12" s="136" customFormat="1" ht="12.75" customHeight="1">
      <c r="A32" s="616" t="s">
        <v>50</v>
      </c>
      <c r="B32" s="617"/>
      <c r="C32" s="618"/>
      <c r="D32" s="51" t="s">
        <v>44</v>
      </c>
      <c r="E32" s="52">
        <v>1</v>
      </c>
      <c r="F32" s="53">
        <v>1.5</v>
      </c>
      <c r="G32" s="42">
        <f>E32*F32</f>
        <v>1.5</v>
      </c>
      <c r="H32" s="433">
        <f>+G32/G$46</f>
        <v>8.0431667105555459E-3</v>
      </c>
      <c r="I32" s="434">
        <v>369200000</v>
      </c>
      <c r="J32" s="435" t="s">
        <v>324</v>
      </c>
      <c r="K32" s="431">
        <v>40</v>
      </c>
      <c r="L32" s="436">
        <f>+H32*K32</f>
        <v>0.32172666842222186</v>
      </c>
    </row>
    <row r="33" spans="1:13" s="137" customFormat="1" ht="15.6">
      <c r="A33" s="616" t="s">
        <v>56</v>
      </c>
      <c r="B33" s="617"/>
      <c r="C33" s="618"/>
      <c r="D33" s="51" t="s">
        <v>44</v>
      </c>
      <c r="E33" s="52">
        <v>1</v>
      </c>
      <c r="F33" s="53">
        <f>0.94+(0.94*0.312)</f>
        <v>1.2332799999999999</v>
      </c>
      <c r="G33" s="42">
        <f>E33*F33</f>
        <v>1.2332799999999999</v>
      </c>
      <c r="H33" s="433">
        <f>+G33/G$46</f>
        <v>6.6129844271959615E-3</v>
      </c>
      <c r="I33" s="434">
        <v>369200011</v>
      </c>
      <c r="J33" s="435" t="s">
        <v>30</v>
      </c>
      <c r="K33" s="431">
        <v>0</v>
      </c>
      <c r="L33" s="436">
        <f>+H33*K33</f>
        <v>0</v>
      </c>
    </row>
    <row r="34" spans="1:13" s="136" customFormat="1" ht="12.75" customHeight="1">
      <c r="A34" s="616" t="s">
        <v>211</v>
      </c>
      <c r="B34" s="617"/>
      <c r="C34" s="618"/>
      <c r="D34" s="51" t="s">
        <v>41</v>
      </c>
      <c r="E34" s="52">
        <v>8</v>
      </c>
      <c r="F34" s="53">
        <v>17.2</v>
      </c>
      <c r="G34" s="42">
        <f>E34*F34</f>
        <v>137.6</v>
      </c>
      <c r="H34" s="433">
        <f>+G34/G$46</f>
        <v>0.73782649291496205</v>
      </c>
      <c r="I34" s="434">
        <v>463400116</v>
      </c>
      <c r="J34" s="435" t="s">
        <v>324</v>
      </c>
      <c r="K34" s="431">
        <v>40</v>
      </c>
      <c r="L34" s="436">
        <f>+H34*K34</f>
        <v>29.513059716598484</v>
      </c>
    </row>
    <row r="35" spans="1:13" s="136" customFormat="1" ht="12.75" customHeight="1">
      <c r="A35" s="616" t="s">
        <v>212</v>
      </c>
      <c r="B35" s="617"/>
      <c r="C35" s="618"/>
      <c r="D35" s="51" t="s">
        <v>41</v>
      </c>
      <c r="E35" s="52">
        <v>1</v>
      </c>
      <c r="F35" s="53">
        <v>5.52</v>
      </c>
      <c r="G35" s="42">
        <f>E35*F35</f>
        <v>5.52</v>
      </c>
      <c r="H35" s="433">
        <f>+G35/G$46</f>
        <v>2.9598853494844406E-2</v>
      </c>
      <c r="I35" s="434">
        <v>463400141</v>
      </c>
      <c r="J35" s="435" t="s">
        <v>324</v>
      </c>
      <c r="K35" s="431">
        <v>40</v>
      </c>
      <c r="L35" s="436">
        <f>+H35*K35</f>
        <v>1.1839541397937763</v>
      </c>
    </row>
    <row r="36" spans="1:13" s="136" customFormat="1" ht="12.75" customHeight="1">
      <c r="A36" s="274"/>
      <c r="B36" s="275"/>
      <c r="C36" s="276"/>
      <c r="D36" s="51"/>
      <c r="E36" s="52"/>
      <c r="F36" s="53"/>
      <c r="G36" s="42"/>
      <c r="H36" s="433"/>
      <c r="I36" s="434"/>
      <c r="J36" s="435"/>
      <c r="K36" s="431"/>
      <c r="L36" s="436"/>
    </row>
    <row r="37" spans="1:13" s="136" customFormat="1" ht="12.75" customHeight="1">
      <c r="A37" s="274"/>
      <c r="B37" s="275"/>
      <c r="C37" s="276"/>
      <c r="D37" s="51"/>
      <c r="E37" s="52"/>
      <c r="F37" s="53"/>
      <c r="G37" s="42"/>
      <c r="H37" s="433"/>
      <c r="I37" s="434"/>
      <c r="J37" s="435"/>
      <c r="K37" s="431"/>
      <c r="L37" s="436"/>
    </row>
    <row r="38" spans="1:13" s="136" customFormat="1" ht="12.75" customHeight="1">
      <c r="A38" s="616"/>
      <c r="B38" s="617"/>
      <c r="C38" s="618"/>
      <c r="D38" s="51"/>
      <c r="E38" s="52"/>
      <c r="F38" s="53"/>
      <c r="G38" s="42"/>
      <c r="H38" s="433"/>
      <c r="I38" s="434"/>
      <c r="J38" s="435"/>
      <c r="K38" s="431"/>
      <c r="L38" s="436"/>
    </row>
    <row r="39" spans="1:13" s="136" customFormat="1" ht="12.75" customHeight="1">
      <c r="A39" s="616"/>
      <c r="B39" s="617"/>
      <c r="C39" s="618"/>
      <c r="D39" s="51"/>
      <c r="E39" s="52"/>
      <c r="F39" s="53"/>
      <c r="G39" s="42"/>
      <c r="H39" s="433"/>
      <c r="I39" s="434"/>
      <c r="J39" s="435"/>
      <c r="K39" s="431"/>
      <c r="L39" s="436"/>
    </row>
    <row r="40" spans="1:13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SUM(G31:G39)</f>
        <v>146.34528</v>
      </c>
      <c r="H40" s="437">
        <f>SUM(H31:H39)</f>
        <v>0.78471965622862017</v>
      </c>
      <c r="I40" s="429"/>
      <c r="J40" s="430"/>
      <c r="K40" s="431"/>
      <c r="L40" s="447">
        <f>SUM(L31:L39)</f>
        <v>31.124266872056971</v>
      </c>
    </row>
    <row r="41" spans="1:13" s="136" customFormat="1" ht="12.75" customHeight="1">
      <c r="A41" s="47" t="s">
        <v>32</v>
      </c>
      <c r="B41" s="44"/>
      <c r="C41" s="45"/>
      <c r="D41" s="45"/>
      <c r="E41" s="45"/>
      <c r="F41" s="45"/>
      <c r="G41" s="46"/>
      <c r="H41" s="437"/>
      <c r="I41" s="429"/>
      <c r="J41" s="430"/>
      <c r="K41" s="431"/>
      <c r="L41" s="445"/>
      <c r="M41" s="137"/>
    </row>
    <row r="42" spans="1:13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37"/>
      <c r="I42" s="429"/>
      <c r="J42" s="430"/>
      <c r="K42" s="431"/>
      <c r="L42" s="445"/>
    </row>
    <row r="43" spans="1:13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37"/>
      <c r="I43" s="446"/>
      <c r="J43" s="430"/>
      <c r="K43" s="446"/>
      <c r="L43" s="445"/>
    </row>
    <row r="44" spans="1:13" s="136" customFormat="1" ht="15.6">
      <c r="A44" s="616"/>
      <c r="B44" s="617"/>
      <c r="C44" s="618"/>
      <c r="D44" s="49"/>
      <c r="E44" s="145"/>
      <c r="F44" s="145"/>
      <c r="G44" s="42"/>
      <c r="H44" s="433">
        <f>+G44/G$46</f>
        <v>0</v>
      </c>
      <c r="I44" s="434">
        <v>64335</v>
      </c>
      <c r="J44" s="435" t="s">
        <v>22</v>
      </c>
      <c r="K44" s="431">
        <v>0</v>
      </c>
      <c r="L44" s="470">
        <f>+H44*K44</f>
        <v>0</v>
      </c>
    </row>
    <row r="45" spans="1:13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6"/>
      <c r="J45" s="430"/>
      <c r="K45" s="446"/>
      <c r="L45" s="445">
        <f>+L44</f>
        <v>0</v>
      </c>
    </row>
    <row r="46" spans="1:13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+G45+G40+G27+G19</f>
        <v>186.49371000000002</v>
      </c>
      <c r="H46" s="449">
        <f>+H45+H40+H27+H19</f>
        <v>0.99999999999999989</v>
      </c>
      <c r="I46" s="450"/>
      <c r="J46" s="451"/>
      <c r="K46" s="450"/>
      <c r="L46" s="563">
        <f>+L45+L40+L27+L19</f>
        <v>52.652301249194942</v>
      </c>
      <c r="M46" s="136"/>
    </row>
    <row r="47" spans="1:13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42.893553300000008</v>
      </c>
      <c r="H47" s="69"/>
      <c r="I47" s="69"/>
      <c r="J47" s="69"/>
      <c r="K47" s="69"/>
      <c r="L47" s="452"/>
    </row>
    <row r="48" spans="1:13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229.38726330000003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229.39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/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1">
    <mergeCell ref="A15:B15"/>
    <mergeCell ref="A1:G1"/>
    <mergeCell ref="H2:L13"/>
    <mergeCell ref="A2:G2"/>
    <mergeCell ref="A4:G4"/>
    <mergeCell ref="A12:D12"/>
    <mergeCell ref="A30:C30"/>
    <mergeCell ref="A16:B16"/>
    <mergeCell ref="A17:B17"/>
    <mergeCell ref="A19:B19"/>
    <mergeCell ref="A21:B21"/>
    <mergeCell ref="A22:B22"/>
    <mergeCell ref="A23:B23"/>
    <mergeCell ref="A24:B24"/>
    <mergeCell ref="A25:B25"/>
    <mergeCell ref="A26:B26"/>
    <mergeCell ref="A27:B27"/>
    <mergeCell ref="A29:C29"/>
    <mergeCell ref="A50:B50"/>
    <mergeCell ref="A51:B51"/>
    <mergeCell ref="A52:B52"/>
    <mergeCell ref="A45:B45"/>
    <mergeCell ref="A31:C31"/>
    <mergeCell ref="A32:C32"/>
    <mergeCell ref="A33:C33"/>
    <mergeCell ref="A34:C34"/>
    <mergeCell ref="A35:C35"/>
    <mergeCell ref="A38:C38"/>
    <mergeCell ref="A39:C39"/>
    <mergeCell ref="A40:B40"/>
    <mergeCell ref="A42:C42"/>
    <mergeCell ref="A43:C43"/>
    <mergeCell ref="A44:C44"/>
    <mergeCell ref="D57:F57"/>
    <mergeCell ref="D58:F58"/>
    <mergeCell ref="D59:F59"/>
    <mergeCell ref="D46:F46"/>
    <mergeCell ref="D47:E47"/>
    <mergeCell ref="D48:F48"/>
    <mergeCell ref="D49:F49"/>
    <mergeCell ref="D50:F5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25" zoomScale="90" zoomScaleNormal="100" zoomScaleSheetLayoutView="90" workbookViewId="0">
      <selection activeCell="L46" sqref="L46"/>
    </sheetView>
  </sheetViews>
  <sheetFormatPr baseColWidth="10" defaultRowHeight="13.2"/>
  <cols>
    <col min="1" max="1" width="21.554687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246" customFormat="1" ht="29.25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'!A43</f>
        <v>40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'!C43</f>
        <v>m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'!B43</f>
        <v xml:space="preserve">Corrida alimentador Superflex 90°C 1000V 3(4/0AWG) +1(4/0AWG)+1(1/0)des. Desde TDP4P hasta TDP5P. 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G27*0.05</f>
        <v>0.82343999999999995</v>
      </c>
      <c r="H17" s="433">
        <f>+G17/G$46</f>
        <v>9.9941450796822602E-3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0.99941450796822606</v>
      </c>
    </row>
    <row r="18" spans="1:12" s="137" customFormat="1" ht="15.6">
      <c r="A18" s="243"/>
      <c r="B18" s="244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0.82343999999999995</v>
      </c>
      <c r="H19" s="437">
        <f>SUM(H17:H17)</f>
        <v>9.9941450796822602E-3</v>
      </c>
      <c r="I19" s="438"/>
      <c r="J19" s="439"/>
      <c r="K19" s="440"/>
      <c r="L19" s="447">
        <f>SUM(L17:L17)</f>
        <v>0.99941450796822606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3</v>
      </c>
      <c r="D23" s="145">
        <f>'BASE DE DATOS'!G14</f>
        <v>3.62</v>
      </c>
      <c r="E23" s="146">
        <f>IF(D23&gt;0,ROUND(D23*C23,2),"")</f>
        <v>10.86</v>
      </c>
      <c r="F23" s="147">
        <v>1</v>
      </c>
      <c r="G23" s="42">
        <f>E23*F23</f>
        <v>10.86</v>
      </c>
      <c r="H23" s="433">
        <f>+G23/G$46</f>
        <v>0.13180852954113154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13.180852954113153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1</v>
      </c>
      <c r="G24" s="42">
        <f>E24*F24</f>
        <v>3.66</v>
      </c>
      <c r="H24" s="433">
        <f>+G24/G$46</f>
        <v>4.4421659127121683E-2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4.4421659127121682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0.48</v>
      </c>
      <c r="G25" s="42">
        <f>E25*F25</f>
        <v>1.9487999999999996</v>
      </c>
      <c r="H25" s="433">
        <f>+G25/G$46</f>
        <v>2.3652712925391998E-2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2.3652712925391999</v>
      </c>
    </row>
    <row r="26" spans="1:12" s="136" customFormat="1" ht="12.75" customHeight="1">
      <c r="A26" s="597"/>
      <c r="B26" s="598"/>
      <c r="C26" s="145"/>
      <c r="D26" s="145"/>
      <c r="E26" s="146"/>
      <c r="F26" s="147"/>
      <c r="G26" s="42"/>
      <c r="H26" s="433"/>
      <c r="I26" s="434"/>
      <c r="J26" s="435"/>
      <c r="K26" s="431"/>
      <c r="L26" s="436"/>
    </row>
    <row r="27" spans="1:12" s="136" customFormat="1" ht="12.75" customHeight="1">
      <c r="A27" s="597" t="s">
        <v>26</v>
      </c>
      <c r="B27" s="598"/>
      <c r="C27" s="145"/>
      <c r="D27" s="148"/>
      <c r="E27" s="148"/>
      <c r="F27" s="149"/>
      <c r="G27" s="129">
        <f>SUM(G23:G26)</f>
        <v>16.468799999999998</v>
      </c>
      <c r="H27" s="437">
        <f>SUM(H23:H26)</f>
        <v>0.19988290159364522</v>
      </c>
      <c r="I27" s="429"/>
      <c r="J27" s="430"/>
      <c r="K27" s="431"/>
      <c r="L27" s="447">
        <f>SUM(L23:L26)</f>
        <v>19.988290159364517</v>
      </c>
    </row>
    <row r="28" spans="1:12" s="136" customFormat="1" ht="12.75" customHeight="1">
      <c r="A28" s="47" t="s">
        <v>27</v>
      </c>
      <c r="B28" s="44"/>
      <c r="C28" s="45"/>
      <c r="D28" s="45"/>
      <c r="E28" s="45"/>
      <c r="F28" s="45"/>
      <c r="G28" s="46"/>
      <c r="H28" s="444"/>
      <c r="I28" s="429"/>
      <c r="J28" s="430"/>
      <c r="K28" s="431"/>
      <c r="L28" s="445"/>
    </row>
    <row r="29" spans="1:12" s="136" customFormat="1" ht="12.75" customHeight="1">
      <c r="A29" s="610" t="s">
        <v>4</v>
      </c>
      <c r="B29" s="611"/>
      <c r="C29" s="612"/>
      <c r="D29" s="143" t="s">
        <v>28</v>
      </c>
      <c r="E29" s="144" t="s">
        <v>5</v>
      </c>
      <c r="F29" s="143" t="s">
        <v>29</v>
      </c>
      <c r="G29" s="144" t="s">
        <v>9</v>
      </c>
      <c r="H29" s="444"/>
      <c r="I29" s="446"/>
      <c r="J29" s="431"/>
      <c r="K29" s="446"/>
      <c r="L29" s="445"/>
    </row>
    <row r="30" spans="1:12" s="136" customFormat="1" ht="12.75" customHeight="1">
      <c r="A30" s="613"/>
      <c r="B30" s="614"/>
      <c r="C30" s="615"/>
      <c r="D30" s="48"/>
      <c r="E30" s="39" t="s">
        <v>15</v>
      </c>
      <c r="F30" s="39" t="s">
        <v>16</v>
      </c>
      <c r="G30" s="40" t="s">
        <v>17</v>
      </c>
      <c r="H30" s="428"/>
      <c r="I30" s="446"/>
      <c r="J30" s="430"/>
      <c r="K30" s="431"/>
      <c r="L30" s="432"/>
    </row>
    <row r="31" spans="1:12" s="136" customFormat="1" ht="15.6">
      <c r="A31" s="616" t="s">
        <v>209</v>
      </c>
      <c r="B31" s="617"/>
      <c r="C31" s="618"/>
      <c r="D31" s="49" t="s">
        <v>45</v>
      </c>
      <c r="E31" s="50">
        <v>0.15</v>
      </c>
      <c r="F31" s="50">
        <f>2.5+(2.5*0.312)</f>
        <v>3.2800000000000002</v>
      </c>
      <c r="G31" s="42">
        <f>E31*F31</f>
        <v>0.49199999999999999</v>
      </c>
      <c r="H31" s="433">
        <f>+G31/G$46</f>
        <v>5.9714361449573405E-3</v>
      </c>
      <c r="I31" s="434">
        <v>412630030</v>
      </c>
      <c r="J31" s="435" t="s">
        <v>324</v>
      </c>
      <c r="K31" s="431">
        <v>40</v>
      </c>
      <c r="L31" s="436">
        <f>+H31*K31</f>
        <v>0.23885744579829363</v>
      </c>
    </row>
    <row r="32" spans="1:12" s="136" customFormat="1" ht="12.75" customHeight="1">
      <c r="A32" s="616" t="s">
        <v>50</v>
      </c>
      <c r="B32" s="617"/>
      <c r="C32" s="618"/>
      <c r="D32" s="51" t="s">
        <v>44</v>
      </c>
      <c r="E32" s="52">
        <v>1</v>
      </c>
      <c r="F32" s="53">
        <v>1</v>
      </c>
      <c r="G32" s="42">
        <f>E32*F32</f>
        <v>1</v>
      </c>
      <c r="H32" s="433">
        <f>+G32/G$46</f>
        <v>1.2137065335279147E-2</v>
      </c>
      <c r="I32" s="434">
        <v>369200000</v>
      </c>
      <c r="J32" s="435" t="s">
        <v>324</v>
      </c>
      <c r="K32" s="431">
        <v>40</v>
      </c>
      <c r="L32" s="436">
        <f>+H32*K32</f>
        <v>0.48548261341116589</v>
      </c>
    </row>
    <row r="33" spans="1:13" s="137" customFormat="1" ht="15.6">
      <c r="A33" s="616" t="s">
        <v>56</v>
      </c>
      <c r="B33" s="617"/>
      <c r="C33" s="618"/>
      <c r="D33" s="51" t="s">
        <v>44</v>
      </c>
      <c r="E33" s="52">
        <v>1</v>
      </c>
      <c r="F33" s="53">
        <v>1</v>
      </c>
      <c r="G33" s="42">
        <f>E33*F33</f>
        <v>1</v>
      </c>
      <c r="H33" s="433">
        <f>+G33/G$46</f>
        <v>1.2137065335279147E-2</v>
      </c>
      <c r="I33" s="434">
        <v>369200011</v>
      </c>
      <c r="J33" s="435" t="s">
        <v>30</v>
      </c>
      <c r="K33" s="431">
        <v>0</v>
      </c>
      <c r="L33" s="436">
        <f>+H33*K33</f>
        <v>0</v>
      </c>
    </row>
    <row r="34" spans="1:13" s="136" customFormat="1" ht="12.75" customHeight="1">
      <c r="A34" s="616" t="s">
        <v>213</v>
      </c>
      <c r="B34" s="617"/>
      <c r="C34" s="618"/>
      <c r="D34" s="51" t="s">
        <v>41</v>
      </c>
      <c r="E34" s="52">
        <v>4</v>
      </c>
      <c r="F34" s="53">
        <v>14.272</v>
      </c>
      <c r="G34" s="42">
        <f>E34*F34</f>
        <v>57.088000000000001</v>
      </c>
      <c r="H34" s="433">
        <f>+G34/G$46</f>
        <v>0.69288078586041602</v>
      </c>
      <c r="I34" s="434">
        <v>463400116</v>
      </c>
      <c r="J34" s="435" t="s">
        <v>324</v>
      </c>
      <c r="K34" s="431">
        <v>40</v>
      </c>
      <c r="L34" s="436">
        <f>+H34*K34</f>
        <v>27.715231434416641</v>
      </c>
    </row>
    <row r="35" spans="1:13" s="136" customFormat="1" ht="12.75" customHeight="1">
      <c r="A35" s="616" t="s">
        <v>212</v>
      </c>
      <c r="B35" s="617"/>
      <c r="C35" s="618"/>
      <c r="D35" s="51" t="s">
        <v>41</v>
      </c>
      <c r="E35" s="52">
        <v>1</v>
      </c>
      <c r="F35" s="53">
        <v>5.52</v>
      </c>
      <c r="G35" s="42">
        <f>E35*F35</f>
        <v>5.52</v>
      </c>
      <c r="H35" s="433">
        <f>+G35/G$46</f>
        <v>6.6996600650740895E-2</v>
      </c>
      <c r="I35" s="434">
        <v>463400141</v>
      </c>
      <c r="J35" s="435" t="s">
        <v>324</v>
      </c>
      <c r="K35" s="431">
        <v>40</v>
      </c>
      <c r="L35" s="436">
        <f>+H35*K35</f>
        <v>2.6798640260296356</v>
      </c>
    </row>
    <row r="36" spans="1:13" s="136" customFormat="1" ht="12.75" customHeight="1">
      <c r="A36" s="274"/>
      <c r="B36" s="275"/>
      <c r="C36" s="276"/>
      <c r="D36" s="51"/>
      <c r="E36" s="52"/>
      <c r="F36" s="53"/>
      <c r="G36" s="42"/>
      <c r="H36" s="433"/>
      <c r="I36" s="434"/>
      <c r="J36" s="435"/>
      <c r="K36" s="431"/>
      <c r="L36" s="436"/>
    </row>
    <row r="37" spans="1:13" s="136" customFormat="1" ht="12.75" customHeight="1">
      <c r="A37" s="274"/>
      <c r="B37" s="275"/>
      <c r="C37" s="276"/>
      <c r="D37" s="51"/>
      <c r="E37" s="52"/>
      <c r="F37" s="53"/>
      <c r="G37" s="42"/>
      <c r="H37" s="433"/>
      <c r="I37" s="434"/>
      <c r="J37" s="435"/>
      <c r="K37" s="431"/>
      <c r="L37" s="436"/>
    </row>
    <row r="38" spans="1:13" s="136" customFormat="1" ht="12.75" customHeight="1">
      <c r="A38" s="616"/>
      <c r="B38" s="617"/>
      <c r="C38" s="618"/>
      <c r="D38" s="51"/>
      <c r="E38" s="52"/>
      <c r="F38" s="53"/>
      <c r="G38" s="42"/>
      <c r="H38" s="433"/>
      <c r="I38" s="434"/>
      <c r="J38" s="435"/>
      <c r="K38" s="431"/>
      <c r="L38" s="436"/>
    </row>
    <row r="39" spans="1:13" s="136" customFormat="1" ht="12.75" customHeight="1">
      <c r="A39" s="616"/>
      <c r="B39" s="617"/>
      <c r="C39" s="618"/>
      <c r="D39" s="51"/>
      <c r="E39" s="52"/>
      <c r="F39" s="53"/>
      <c r="G39" s="42"/>
      <c r="H39" s="433"/>
      <c r="I39" s="434"/>
      <c r="J39" s="435"/>
      <c r="K39" s="431"/>
      <c r="L39" s="436"/>
    </row>
    <row r="40" spans="1:13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SUM(G31:G39)</f>
        <v>65.099999999999994</v>
      </c>
      <c r="H40" s="437">
        <f>SUM(H31:H39)</f>
        <v>0.79012295332667248</v>
      </c>
      <c r="I40" s="429"/>
      <c r="J40" s="430"/>
      <c r="K40" s="431"/>
      <c r="L40" s="447">
        <f>SUM(L31:L39)</f>
        <v>31.119435519655738</v>
      </c>
    </row>
    <row r="41" spans="1:13" s="136" customFormat="1" ht="12.75" customHeight="1">
      <c r="A41" s="47" t="s">
        <v>32</v>
      </c>
      <c r="B41" s="44"/>
      <c r="C41" s="45"/>
      <c r="D41" s="45"/>
      <c r="E41" s="45"/>
      <c r="F41" s="45"/>
      <c r="G41" s="46"/>
      <c r="H41" s="437"/>
      <c r="I41" s="429"/>
      <c r="J41" s="430"/>
      <c r="K41" s="431"/>
      <c r="L41" s="445"/>
      <c r="M41" s="137"/>
    </row>
    <row r="42" spans="1:13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37"/>
      <c r="I42" s="429"/>
      <c r="J42" s="430"/>
      <c r="K42" s="431"/>
      <c r="L42" s="445"/>
    </row>
    <row r="43" spans="1:13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37"/>
      <c r="I43" s="446"/>
      <c r="J43" s="430"/>
      <c r="K43" s="446"/>
      <c r="L43" s="445"/>
    </row>
    <row r="44" spans="1:13" s="136" customFormat="1" ht="15.6">
      <c r="A44" s="616"/>
      <c r="B44" s="617"/>
      <c r="C44" s="618"/>
      <c r="D44" s="49"/>
      <c r="E44" s="145"/>
      <c r="F44" s="145"/>
      <c r="G44" s="42"/>
      <c r="H44" s="433">
        <f>+G44/G$46</f>
        <v>0</v>
      </c>
      <c r="I44" s="434">
        <v>64335</v>
      </c>
      <c r="J44" s="435" t="s">
        <v>22</v>
      </c>
      <c r="K44" s="431">
        <v>0</v>
      </c>
      <c r="L44" s="470">
        <f>+H44*K44</f>
        <v>0</v>
      </c>
    </row>
    <row r="45" spans="1:13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6"/>
      <c r="J45" s="430"/>
      <c r="K45" s="446"/>
      <c r="L45" s="445">
        <f>+L44</f>
        <v>0</v>
      </c>
    </row>
    <row r="46" spans="1:13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+G45+G40+G27+G19</f>
        <v>82.392240000000001</v>
      </c>
      <c r="H46" s="449">
        <f>+H45+H40+H27+H19</f>
        <v>0.99999999999999989</v>
      </c>
      <c r="I46" s="450"/>
      <c r="J46" s="451"/>
      <c r="K46" s="450"/>
      <c r="L46" s="563">
        <f>+L45+L40+L27+L19</f>
        <v>52.107140186988481</v>
      </c>
      <c r="M46" s="136"/>
    </row>
    <row r="47" spans="1:13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18.950215200000002</v>
      </c>
      <c r="H47" s="69"/>
      <c r="I47" s="69"/>
      <c r="J47" s="69"/>
      <c r="K47" s="69"/>
      <c r="L47" s="452"/>
    </row>
    <row r="48" spans="1:13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101.3424552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101.34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/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1">
    <mergeCell ref="A15:B15"/>
    <mergeCell ref="A1:G1"/>
    <mergeCell ref="H2:L13"/>
    <mergeCell ref="A2:G2"/>
    <mergeCell ref="A4:G4"/>
    <mergeCell ref="A12:D12"/>
    <mergeCell ref="A30:C30"/>
    <mergeCell ref="A16:B16"/>
    <mergeCell ref="A17:B17"/>
    <mergeCell ref="A19:B19"/>
    <mergeCell ref="A21:B21"/>
    <mergeCell ref="A22:B22"/>
    <mergeCell ref="A23:B23"/>
    <mergeCell ref="A24:B24"/>
    <mergeCell ref="A25:B25"/>
    <mergeCell ref="A26:B26"/>
    <mergeCell ref="A27:B27"/>
    <mergeCell ref="A29:C29"/>
    <mergeCell ref="A50:B50"/>
    <mergeCell ref="A51:B51"/>
    <mergeCell ref="A52:B52"/>
    <mergeCell ref="A45:B45"/>
    <mergeCell ref="A31:C31"/>
    <mergeCell ref="A32:C32"/>
    <mergeCell ref="A33:C33"/>
    <mergeCell ref="A34:C34"/>
    <mergeCell ref="A35:C35"/>
    <mergeCell ref="A38:C38"/>
    <mergeCell ref="A39:C39"/>
    <mergeCell ref="A40:B40"/>
    <mergeCell ref="A42:C42"/>
    <mergeCell ref="A43:C43"/>
    <mergeCell ref="A44:C44"/>
    <mergeCell ref="D57:F57"/>
    <mergeCell ref="D58:F58"/>
    <mergeCell ref="D59:F59"/>
    <mergeCell ref="D46:F46"/>
    <mergeCell ref="D47:E47"/>
    <mergeCell ref="D48:F48"/>
    <mergeCell ref="D49:F49"/>
    <mergeCell ref="D50:F5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22" zoomScale="90" zoomScaleNormal="100" zoomScaleSheetLayoutView="90" workbookViewId="0">
      <selection activeCell="L46" sqref="L46"/>
    </sheetView>
  </sheetViews>
  <sheetFormatPr baseColWidth="10" defaultRowHeight="13.2"/>
  <cols>
    <col min="1" max="1" width="21.554687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246" customFormat="1" ht="29.25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'!A44</f>
        <v>41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'!C44</f>
        <v>m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'!B44</f>
        <v>Corrida alimentador Superflex 90°C 1000V 3(1/0AWG) +1(4AWG)+1(4)des. Desde TDP en pisos hasta TDFAA. En pisos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G27*0.05</f>
        <v>0.32939630000000003</v>
      </c>
      <c r="H17" s="433">
        <f>+G17/G$46</f>
        <v>9.9442426932308883E-3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0.99442426932308881</v>
      </c>
    </row>
    <row r="18" spans="1:12" s="137" customFormat="1" ht="15.6">
      <c r="A18" s="243"/>
      <c r="B18" s="244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0.32939630000000003</v>
      </c>
      <c r="H19" s="437">
        <f>SUM(H17:H17)</f>
        <v>9.9442426932308883E-3</v>
      </c>
      <c r="I19" s="438"/>
      <c r="J19" s="439"/>
      <c r="K19" s="440"/>
      <c r="L19" s="447">
        <f>SUM(L17:L17)</f>
        <v>0.99442426932308881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3</v>
      </c>
      <c r="D23" s="145">
        <f>'BASE DE DATOS'!G14</f>
        <v>3.62</v>
      </c>
      <c r="E23" s="146">
        <f>IF(D23&gt;0,ROUND(D23*C23,2),"")</f>
        <v>10.86</v>
      </c>
      <c r="F23" s="147">
        <v>0.4</v>
      </c>
      <c r="G23" s="42">
        <f>E23*F23</f>
        <v>4.3440000000000003</v>
      </c>
      <c r="H23" s="433">
        <f>+G23/G$46</f>
        <v>0.13114230566462035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13.114230566462034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0.4</v>
      </c>
      <c r="G24" s="42">
        <f>E24*F24</f>
        <v>1.4640000000000002</v>
      </c>
      <c r="H24" s="433">
        <f>+G24/G$46</f>
        <v>4.4197130638352712E-2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4.4197130638352711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0.19209999999999999</v>
      </c>
      <c r="G25" s="42">
        <f>E25*F25</f>
        <v>0.7799259999999999</v>
      </c>
      <c r="H25" s="433">
        <f>+G25/G$46</f>
        <v>2.3545417561644719E-2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2.3545417561644721</v>
      </c>
    </row>
    <row r="26" spans="1:12" s="136" customFormat="1" ht="12.75" customHeight="1">
      <c r="A26" s="597"/>
      <c r="B26" s="598"/>
      <c r="C26" s="145"/>
      <c r="D26" s="145"/>
      <c r="E26" s="146"/>
      <c r="F26" s="147"/>
      <c r="G26" s="42"/>
      <c r="H26" s="433"/>
      <c r="I26" s="434"/>
      <c r="J26" s="435"/>
      <c r="K26" s="431"/>
      <c r="L26" s="436"/>
    </row>
    <row r="27" spans="1:12" s="136" customFormat="1" ht="12.75" customHeight="1">
      <c r="A27" s="597" t="s">
        <v>26</v>
      </c>
      <c r="B27" s="598"/>
      <c r="C27" s="145"/>
      <c r="D27" s="148"/>
      <c r="E27" s="148"/>
      <c r="F27" s="149"/>
      <c r="G27" s="129">
        <f>SUM(G23:G26)</f>
        <v>6.5879260000000004</v>
      </c>
      <c r="H27" s="437">
        <f>SUM(H23:H26)</f>
        <v>0.19888485386461777</v>
      </c>
      <c r="I27" s="429"/>
      <c r="J27" s="430"/>
      <c r="K27" s="431"/>
      <c r="L27" s="447">
        <f>SUM(L23:L26)</f>
        <v>19.888485386461777</v>
      </c>
    </row>
    <row r="28" spans="1:12" s="136" customFormat="1" ht="12.75" customHeight="1">
      <c r="A28" s="47" t="s">
        <v>27</v>
      </c>
      <c r="B28" s="44"/>
      <c r="C28" s="45"/>
      <c r="D28" s="45"/>
      <c r="E28" s="45"/>
      <c r="F28" s="45"/>
      <c r="G28" s="46"/>
      <c r="H28" s="444"/>
      <c r="I28" s="429"/>
      <c r="J28" s="430"/>
      <c r="K28" s="431"/>
      <c r="L28" s="445"/>
    </row>
    <row r="29" spans="1:12" s="136" customFormat="1" ht="12.75" customHeight="1">
      <c r="A29" s="610" t="s">
        <v>4</v>
      </c>
      <c r="B29" s="611"/>
      <c r="C29" s="612"/>
      <c r="D29" s="143" t="s">
        <v>28</v>
      </c>
      <c r="E29" s="144" t="s">
        <v>5</v>
      </c>
      <c r="F29" s="143" t="s">
        <v>29</v>
      </c>
      <c r="G29" s="144" t="s">
        <v>9</v>
      </c>
      <c r="H29" s="444"/>
      <c r="I29" s="446"/>
      <c r="J29" s="431"/>
      <c r="K29" s="446"/>
      <c r="L29" s="445"/>
    </row>
    <row r="30" spans="1:12" s="136" customFormat="1" ht="12.75" customHeight="1">
      <c r="A30" s="613"/>
      <c r="B30" s="614"/>
      <c r="C30" s="615"/>
      <c r="D30" s="48"/>
      <c r="E30" s="39" t="s">
        <v>15</v>
      </c>
      <c r="F30" s="39" t="s">
        <v>16</v>
      </c>
      <c r="G30" s="40" t="s">
        <v>17</v>
      </c>
      <c r="H30" s="428"/>
      <c r="I30" s="446"/>
      <c r="J30" s="430"/>
      <c r="K30" s="431"/>
      <c r="L30" s="432"/>
    </row>
    <row r="31" spans="1:12" s="136" customFormat="1" ht="15.6">
      <c r="A31" s="616" t="s">
        <v>209</v>
      </c>
      <c r="B31" s="617"/>
      <c r="C31" s="618"/>
      <c r="D31" s="49" t="s">
        <v>45</v>
      </c>
      <c r="E31" s="50">
        <v>0.15</v>
      </c>
      <c r="F31" s="50">
        <f>2.5+(2.5*0.312)</f>
        <v>3.2800000000000002</v>
      </c>
      <c r="G31" s="42">
        <f t="shared" ref="G31:G36" si="0">E31*F31</f>
        <v>0.49199999999999999</v>
      </c>
      <c r="H31" s="433">
        <f t="shared" ref="H31:H36" si="1">+G31/G$46</f>
        <v>1.4853134066987385E-2</v>
      </c>
      <c r="I31" s="434">
        <v>412630030</v>
      </c>
      <c r="J31" s="435" t="s">
        <v>324</v>
      </c>
      <c r="K31" s="431">
        <v>40</v>
      </c>
      <c r="L31" s="436">
        <f t="shared" ref="L31:L36" si="2">+H31*K31</f>
        <v>0.59412536267949534</v>
      </c>
    </row>
    <row r="32" spans="1:12" s="136" customFormat="1" ht="12.75" customHeight="1">
      <c r="A32" s="616" t="s">
        <v>50</v>
      </c>
      <c r="B32" s="617"/>
      <c r="C32" s="618"/>
      <c r="D32" s="51" t="s">
        <v>44</v>
      </c>
      <c r="E32" s="52">
        <v>1</v>
      </c>
      <c r="F32" s="53">
        <v>0.25</v>
      </c>
      <c r="G32" s="42">
        <f t="shared" si="0"/>
        <v>0.25</v>
      </c>
      <c r="H32" s="433">
        <f t="shared" si="1"/>
        <v>7.5473242210301753E-3</v>
      </c>
      <c r="I32" s="434">
        <v>369200000</v>
      </c>
      <c r="J32" s="435" t="s">
        <v>324</v>
      </c>
      <c r="K32" s="431">
        <v>40</v>
      </c>
      <c r="L32" s="436">
        <f t="shared" si="2"/>
        <v>0.30189296884120703</v>
      </c>
    </row>
    <row r="33" spans="1:13" s="137" customFormat="1" ht="15.6">
      <c r="A33" s="616" t="s">
        <v>56</v>
      </c>
      <c r="B33" s="617"/>
      <c r="C33" s="618"/>
      <c r="D33" s="51" t="s">
        <v>44</v>
      </c>
      <c r="E33" s="52">
        <v>0.25</v>
      </c>
      <c r="F33" s="53">
        <v>1</v>
      </c>
      <c r="G33" s="42">
        <f t="shared" si="0"/>
        <v>0.25</v>
      </c>
      <c r="H33" s="433">
        <f t="shared" si="1"/>
        <v>7.5473242210301753E-3</v>
      </c>
      <c r="I33" s="434">
        <v>369200011</v>
      </c>
      <c r="J33" s="435" t="s">
        <v>30</v>
      </c>
      <c r="K33" s="431">
        <v>0</v>
      </c>
      <c r="L33" s="436">
        <f t="shared" si="2"/>
        <v>0</v>
      </c>
    </row>
    <row r="34" spans="1:13" s="136" customFormat="1" ht="12.75" customHeight="1">
      <c r="A34" s="616" t="s">
        <v>218</v>
      </c>
      <c r="B34" s="617"/>
      <c r="C34" s="618"/>
      <c r="D34" s="51" t="s">
        <v>41</v>
      </c>
      <c r="E34" s="52">
        <v>3</v>
      </c>
      <c r="F34" s="53">
        <v>6.7549999999999999</v>
      </c>
      <c r="G34" s="42">
        <f t="shared" si="0"/>
        <v>20.265000000000001</v>
      </c>
      <c r="H34" s="433">
        <f t="shared" si="1"/>
        <v>0.61178610135670608</v>
      </c>
      <c r="I34" s="434">
        <v>463400116</v>
      </c>
      <c r="J34" s="435" t="s">
        <v>324</v>
      </c>
      <c r="K34" s="431">
        <v>40</v>
      </c>
      <c r="L34" s="436">
        <f t="shared" si="2"/>
        <v>24.471444054268243</v>
      </c>
    </row>
    <row r="35" spans="1:13" s="136" customFormat="1" ht="12.75" customHeight="1">
      <c r="A35" s="616" t="s">
        <v>220</v>
      </c>
      <c r="B35" s="617"/>
      <c r="C35" s="618"/>
      <c r="D35" s="51" t="s">
        <v>41</v>
      </c>
      <c r="E35" s="52">
        <v>1</v>
      </c>
      <c r="F35" s="53">
        <v>2.85</v>
      </c>
      <c r="G35" s="42">
        <f t="shared" si="0"/>
        <v>2.85</v>
      </c>
      <c r="H35" s="433">
        <f t="shared" si="1"/>
        <v>8.6039496119743999E-2</v>
      </c>
      <c r="I35" s="434">
        <v>463400116</v>
      </c>
      <c r="J35" s="435" t="s">
        <v>324</v>
      </c>
      <c r="K35" s="431">
        <v>40</v>
      </c>
      <c r="L35" s="436">
        <f t="shared" si="2"/>
        <v>3.4415798447897599</v>
      </c>
    </row>
    <row r="36" spans="1:13" s="136" customFormat="1" ht="12.75" customHeight="1">
      <c r="A36" s="616" t="s">
        <v>219</v>
      </c>
      <c r="B36" s="617"/>
      <c r="C36" s="618"/>
      <c r="D36" s="51" t="s">
        <v>41</v>
      </c>
      <c r="E36" s="52">
        <v>1</v>
      </c>
      <c r="F36" s="53">
        <v>2.1</v>
      </c>
      <c r="G36" s="42">
        <f t="shared" si="0"/>
        <v>2.1</v>
      </c>
      <c r="H36" s="433">
        <f t="shared" si="1"/>
        <v>6.3397523456653476E-2</v>
      </c>
      <c r="I36" s="434">
        <v>463400141</v>
      </c>
      <c r="J36" s="435" t="s">
        <v>324</v>
      </c>
      <c r="K36" s="431">
        <v>40</v>
      </c>
      <c r="L36" s="436">
        <f t="shared" si="2"/>
        <v>2.5359009382661393</v>
      </c>
    </row>
    <row r="37" spans="1:13" s="136" customFormat="1" ht="12.75" customHeight="1">
      <c r="A37" s="274"/>
      <c r="B37" s="275"/>
      <c r="C37" s="276"/>
      <c r="D37" s="51"/>
      <c r="E37" s="52"/>
      <c r="F37" s="53"/>
      <c r="G37" s="42"/>
      <c r="H37" s="433"/>
      <c r="I37" s="434"/>
      <c r="J37" s="435"/>
      <c r="K37" s="431"/>
      <c r="L37" s="436"/>
    </row>
    <row r="38" spans="1:13" s="136" customFormat="1" ht="12.75" customHeight="1">
      <c r="A38" s="274"/>
      <c r="B38" s="275"/>
      <c r="C38" s="276"/>
      <c r="D38" s="51"/>
      <c r="E38" s="52"/>
      <c r="F38" s="53"/>
      <c r="G38" s="42"/>
      <c r="H38" s="433"/>
      <c r="I38" s="434"/>
      <c r="J38" s="435"/>
      <c r="K38" s="431"/>
      <c r="L38" s="436"/>
    </row>
    <row r="39" spans="1:13" s="136" customFormat="1" ht="12.75" customHeight="1">
      <c r="A39" s="616"/>
      <c r="B39" s="617"/>
      <c r="C39" s="618"/>
      <c r="D39" s="51"/>
      <c r="E39" s="52"/>
      <c r="F39" s="53"/>
      <c r="G39" s="42"/>
      <c r="H39" s="433"/>
      <c r="I39" s="434"/>
      <c r="J39" s="435"/>
      <c r="K39" s="431"/>
      <c r="L39" s="436"/>
    </row>
    <row r="40" spans="1:13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SUM(G31:G39)</f>
        <v>26.207000000000004</v>
      </c>
      <c r="H40" s="437">
        <f>SUM(H31:H39)</f>
        <v>0.79117090344215135</v>
      </c>
      <c r="I40" s="429"/>
      <c r="J40" s="430"/>
      <c r="K40" s="431"/>
      <c r="L40" s="447">
        <f>SUM(L31:L39)</f>
        <v>31.344943168844846</v>
      </c>
    </row>
    <row r="41" spans="1:13" s="136" customFormat="1" ht="12.75" customHeight="1">
      <c r="A41" s="47" t="s">
        <v>32</v>
      </c>
      <c r="B41" s="44"/>
      <c r="C41" s="45"/>
      <c r="D41" s="45"/>
      <c r="E41" s="45"/>
      <c r="F41" s="45"/>
      <c r="G41" s="46"/>
      <c r="H41" s="437"/>
      <c r="I41" s="429"/>
      <c r="J41" s="430"/>
      <c r="K41" s="431"/>
      <c r="L41" s="445"/>
      <c r="M41" s="137"/>
    </row>
    <row r="42" spans="1:13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37"/>
      <c r="I42" s="429"/>
      <c r="J42" s="430"/>
      <c r="K42" s="431"/>
      <c r="L42" s="445"/>
    </row>
    <row r="43" spans="1:13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37"/>
      <c r="I43" s="446"/>
      <c r="J43" s="430"/>
      <c r="K43" s="446"/>
      <c r="L43" s="445"/>
    </row>
    <row r="44" spans="1:13" s="136" customFormat="1" ht="15.6">
      <c r="A44" s="616"/>
      <c r="B44" s="617"/>
      <c r="C44" s="618"/>
      <c r="D44" s="49"/>
      <c r="E44" s="145"/>
      <c r="F44" s="145"/>
      <c r="G44" s="42"/>
      <c r="H44" s="433">
        <f>+G44/G$46</f>
        <v>0</v>
      </c>
      <c r="I44" s="434">
        <v>64335</v>
      </c>
      <c r="J44" s="435" t="s">
        <v>22</v>
      </c>
      <c r="K44" s="431">
        <v>0</v>
      </c>
      <c r="L44" s="470">
        <f>+H44*K44</f>
        <v>0</v>
      </c>
    </row>
    <row r="45" spans="1:13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6"/>
      <c r="J45" s="430"/>
      <c r="K45" s="446"/>
      <c r="L45" s="445">
        <f>+L44</f>
        <v>0</v>
      </c>
    </row>
    <row r="46" spans="1:13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+G45+G40+G27+G19</f>
        <v>33.124322300000003</v>
      </c>
      <c r="H46" s="449">
        <f>+H45+H40+H27+H19</f>
        <v>1</v>
      </c>
      <c r="I46" s="450"/>
      <c r="J46" s="451"/>
      <c r="K46" s="450"/>
      <c r="L46" s="563">
        <f>+L45+L40+L27+L19</f>
        <v>52.227852824629714</v>
      </c>
      <c r="M46" s="136"/>
    </row>
    <row r="47" spans="1:13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7.6185941290000008</v>
      </c>
      <c r="H47" s="69"/>
      <c r="I47" s="69"/>
      <c r="J47" s="69"/>
      <c r="K47" s="69"/>
      <c r="L47" s="452"/>
    </row>
    <row r="48" spans="1:13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40.742916429000005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40.74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40.74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1">
    <mergeCell ref="A15:B15"/>
    <mergeCell ref="A1:G1"/>
    <mergeCell ref="H2:L13"/>
    <mergeCell ref="A2:G2"/>
    <mergeCell ref="A4:G4"/>
    <mergeCell ref="A12:D12"/>
    <mergeCell ref="A30:C30"/>
    <mergeCell ref="A16:B16"/>
    <mergeCell ref="A17:B17"/>
    <mergeCell ref="A19:B19"/>
    <mergeCell ref="A21:B21"/>
    <mergeCell ref="A22:B22"/>
    <mergeCell ref="A23:B23"/>
    <mergeCell ref="A24:B24"/>
    <mergeCell ref="A25:B25"/>
    <mergeCell ref="A26:B26"/>
    <mergeCell ref="A27:B27"/>
    <mergeCell ref="A29:C29"/>
    <mergeCell ref="A50:B50"/>
    <mergeCell ref="A51:B51"/>
    <mergeCell ref="A52:B52"/>
    <mergeCell ref="A45:B45"/>
    <mergeCell ref="A31:C31"/>
    <mergeCell ref="A32:C32"/>
    <mergeCell ref="A33:C33"/>
    <mergeCell ref="A34:C34"/>
    <mergeCell ref="A35:C35"/>
    <mergeCell ref="A36:C36"/>
    <mergeCell ref="A39:C39"/>
    <mergeCell ref="A40:B40"/>
    <mergeCell ref="A42:C42"/>
    <mergeCell ref="A43:C43"/>
    <mergeCell ref="A44:C44"/>
    <mergeCell ref="D57:F57"/>
    <mergeCell ref="D58:F58"/>
    <mergeCell ref="D59:F59"/>
    <mergeCell ref="D46:F46"/>
    <mergeCell ref="D47:E47"/>
    <mergeCell ref="D48:F48"/>
    <mergeCell ref="D49:F49"/>
    <mergeCell ref="D50:F5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19" zoomScale="90" zoomScaleNormal="100" zoomScaleSheetLayoutView="90" workbookViewId="0">
      <selection activeCell="L46" sqref="L46"/>
    </sheetView>
  </sheetViews>
  <sheetFormatPr baseColWidth="10" defaultRowHeight="13.2"/>
  <cols>
    <col min="1" max="1" width="21.554687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246" customFormat="1" ht="29.25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'!A45</f>
        <v>42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'!C45</f>
        <v>m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'!B45</f>
        <v>Corrida alimentador Superflex 90°C 1000V 3(4AWG) +1(4AWG)+1(6)des. Desde TDP en pisos hasta UPS's. En pisos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.6" customHeight="1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G27*0.05</f>
        <v>0.18518500000000004</v>
      </c>
      <c r="H17" s="433">
        <f>+G17/G$46</f>
        <v>1.0358907606106993E-2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1.0358907606106993</v>
      </c>
    </row>
    <row r="18" spans="1:12" s="137" customFormat="1" ht="15.6">
      <c r="A18" s="243"/>
      <c r="B18" s="244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0.18518500000000004</v>
      </c>
      <c r="H19" s="437">
        <f>SUM(H17:H17)</f>
        <v>1.0358907606106993E-2</v>
      </c>
      <c r="I19" s="438"/>
      <c r="J19" s="439"/>
      <c r="K19" s="440"/>
      <c r="L19" s="447">
        <f>SUM(L17:L17)</f>
        <v>1.0358907606106993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0.4</v>
      </c>
      <c r="G23" s="42">
        <f>E23*F23</f>
        <v>1.4480000000000002</v>
      </c>
      <c r="H23" s="433">
        <f>+G23/G$46</f>
        <v>8.0998451352123149E-2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8.0998451352123144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0.4</v>
      </c>
      <c r="G24" s="42">
        <f>E24*F24</f>
        <v>1.4640000000000002</v>
      </c>
      <c r="H24" s="433">
        <f>+G24/G$46</f>
        <v>8.1893461864301312E-2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8.1893461864301305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0.19500000000000001</v>
      </c>
      <c r="G25" s="42">
        <f>E25*F25</f>
        <v>0.79169999999999996</v>
      </c>
      <c r="H25" s="433">
        <f>+G25/G$46</f>
        <v>4.428623890571539E-2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4.4286238905715392</v>
      </c>
    </row>
    <row r="26" spans="1:12" s="136" customFormat="1" ht="12.75" customHeight="1">
      <c r="A26" s="597"/>
      <c r="B26" s="598"/>
      <c r="C26" s="145"/>
      <c r="D26" s="145"/>
      <c r="E26" s="146"/>
      <c r="F26" s="147"/>
      <c r="G26" s="42"/>
      <c r="H26" s="433"/>
      <c r="I26" s="434"/>
      <c r="J26" s="435"/>
      <c r="K26" s="431"/>
      <c r="L26" s="436"/>
    </row>
    <row r="27" spans="1:12" s="136" customFormat="1" ht="12.75" customHeight="1">
      <c r="A27" s="597" t="s">
        <v>26</v>
      </c>
      <c r="B27" s="598"/>
      <c r="C27" s="145"/>
      <c r="D27" s="148"/>
      <c r="E27" s="148"/>
      <c r="F27" s="149"/>
      <c r="G27" s="129">
        <f>SUM(G23:G26)</f>
        <v>3.7037000000000004</v>
      </c>
      <c r="H27" s="437">
        <f>SUM(H23:H26)</f>
        <v>0.20717815212213986</v>
      </c>
      <c r="I27" s="429"/>
      <c r="J27" s="430"/>
      <c r="K27" s="431"/>
      <c r="L27" s="447">
        <f>SUM(L23:L26)</f>
        <v>20.717815212213985</v>
      </c>
    </row>
    <row r="28" spans="1:12" s="136" customFormat="1" ht="12.75" customHeight="1">
      <c r="A28" s="47" t="s">
        <v>27</v>
      </c>
      <c r="B28" s="44"/>
      <c r="C28" s="45"/>
      <c r="D28" s="45"/>
      <c r="E28" s="45"/>
      <c r="F28" s="45"/>
      <c r="G28" s="46"/>
      <c r="H28" s="444"/>
      <c r="I28" s="429"/>
      <c r="J28" s="430"/>
      <c r="K28" s="431"/>
      <c r="L28" s="445"/>
    </row>
    <row r="29" spans="1:12" s="136" customFormat="1" ht="12.75" customHeight="1">
      <c r="A29" s="610" t="s">
        <v>4</v>
      </c>
      <c r="B29" s="611"/>
      <c r="C29" s="612"/>
      <c r="D29" s="143" t="s">
        <v>28</v>
      </c>
      <c r="E29" s="144" t="s">
        <v>5</v>
      </c>
      <c r="F29" s="143" t="s">
        <v>29</v>
      </c>
      <c r="G29" s="144" t="s">
        <v>9</v>
      </c>
      <c r="H29" s="444"/>
      <c r="I29" s="446"/>
      <c r="J29" s="431"/>
      <c r="K29" s="446"/>
      <c r="L29" s="445"/>
    </row>
    <row r="30" spans="1:12" s="136" customFormat="1" ht="12.75" customHeight="1">
      <c r="A30" s="613"/>
      <c r="B30" s="614"/>
      <c r="C30" s="615"/>
      <c r="D30" s="48"/>
      <c r="E30" s="39" t="s">
        <v>15</v>
      </c>
      <c r="F30" s="39" t="s">
        <v>16</v>
      </c>
      <c r="G30" s="40" t="s">
        <v>17</v>
      </c>
      <c r="H30" s="428"/>
      <c r="I30" s="446"/>
      <c r="J30" s="430"/>
      <c r="K30" s="431"/>
      <c r="L30" s="432"/>
    </row>
    <row r="31" spans="1:12" s="136" customFormat="1" ht="15.6">
      <c r="A31" s="616" t="s">
        <v>209</v>
      </c>
      <c r="B31" s="617"/>
      <c r="C31" s="618"/>
      <c r="D31" s="49" t="s">
        <v>45</v>
      </c>
      <c r="E31" s="50">
        <v>0.1</v>
      </c>
      <c r="F31" s="50">
        <f>2.5+(2.5*0.312)</f>
        <v>3.2800000000000002</v>
      </c>
      <c r="G31" s="42">
        <f>E31*F31</f>
        <v>0.32800000000000007</v>
      </c>
      <c r="H31" s="433">
        <f>+G31/G$46</f>
        <v>1.8347715499652206E-2</v>
      </c>
      <c r="I31" s="434">
        <v>412630030</v>
      </c>
      <c r="J31" s="435" t="s">
        <v>324</v>
      </c>
      <c r="K31" s="431">
        <v>40</v>
      </c>
      <c r="L31" s="436">
        <f>+H31*K31</f>
        <v>0.73390861998608825</v>
      </c>
    </row>
    <row r="32" spans="1:12" s="136" customFormat="1" ht="12.75" customHeight="1">
      <c r="A32" s="616" t="s">
        <v>50</v>
      </c>
      <c r="B32" s="617"/>
      <c r="C32" s="618"/>
      <c r="D32" s="51" t="s">
        <v>44</v>
      </c>
      <c r="E32" s="52">
        <v>1</v>
      </c>
      <c r="F32" s="53">
        <v>0.25</v>
      </c>
      <c r="G32" s="42">
        <f>E32*F32</f>
        <v>0.25</v>
      </c>
      <c r="H32" s="433">
        <f>+G32/G$46</f>
        <v>1.3984539252783691E-2</v>
      </c>
      <c r="I32" s="434">
        <v>369200000</v>
      </c>
      <c r="J32" s="435" t="s">
        <v>324</v>
      </c>
      <c r="K32" s="431">
        <v>40</v>
      </c>
      <c r="L32" s="436">
        <f>+H32*K32</f>
        <v>0.55938157011134759</v>
      </c>
    </row>
    <row r="33" spans="1:13" s="137" customFormat="1" ht="15.6">
      <c r="A33" s="616" t="s">
        <v>56</v>
      </c>
      <c r="B33" s="617"/>
      <c r="C33" s="618"/>
      <c r="D33" s="51" t="s">
        <v>44</v>
      </c>
      <c r="E33" s="52">
        <v>0.25</v>
      </c>
      <c r="F33" s="53">
        <v>1</v>
      </c>
      <c r="G33" s="42">
        <f>E33*F33</f>
        <v>0.25</v>
      </c>
      <c r="H33" s="433">
        <f>+G33/G$46</f>
        <v>1.3984539252783691E-2</v>
      </c>
      <c r="I33" s="434">
        <v>369200011</v>
      </c>
      <c r="J33" s="435" t="s">
        <v>30</v>
      </c>
      <c r="K33" s="431">
        <v>0</v>
      </c>
      <c r="L33" s="436">
        <f>+H33*K33</f>
        <v>0</v>
      </c>
    </row>
    <row r="34" spans="1:13" s="136" customFormat="1" ht="12.75" customHeight="1">
      <c r="A34" s="616" t="s">
        <v>220</v>
      </c>
      <c r="B34" s="617"/>
      <c r="C34" s="618"/>
      <c r="D34" s="51" t="s">
        <v>41</v>
      </c>
      <c r="E34" s="52">
        <v>4</v>
      </c>
      <c r="F34" s="53">
        <v>2.8149999999999999</v>
      </c>
      <c r="G34" s="42">
        <f>E34*F34</f>
        <v>11.26</v>
      </c>
      <c r="H34" s="433">
        <f>+G34/G$46</f>
        <v>0.62986364794537741</v>
      </c>
      <c r="I34" s="434">
        <v>463400116</v>
      </c>
      <c r="J34" s="435" t="s">
        <v>324</v>
      </c>
      <c r="K34" s="431">
        <v>40</v>
      </c>
      <c r="L34" s="436">
        <f>+H34*K34</f>
        <v>25.194545917815098</v>
      </c>
    </row>
    <row r="35" spans="1:13" s="136" customFormat="1" ht="12.75" customHeight="1">
      <c r="A35" s="616" t="s">
        <v>224</v>
      </c>
      <c r="B35" s="617"/>
      <c r="C35" s="618"/>
      <c r="D35" s="51" t="s">
        <v>41</v>
      </c>
      <c r="E35" s="52">
        <v>1</v>
      </c>
      <c r="F35" s="53">
        <v>1.9</v>
      </c>
      <c r="G35" s="42">
        <f>E35*F35</f>
        <v>1.9</v>
      </c>
      <c r="H35" s="433">
        <f>+G35/G$46</f>
        <v>0.10628249832115605</v>
      </c>
      <c r="I35" s="434">
        <v>463400141</v>
      </c>
      <c r="J35" s="435" t="s">
        <v>324</v>
      </c>
      <c r="K35" s="431">
        <v>40</v>
      </c>
      <c r="L35" s="436">
        <f>+H35*K35</f>
        <v>4.2512999328462424</v>
      </c>
    </row>
    <row r="36" spans="1:13" s="136" customFormat="1" ht="12.75" customHeight="1">
      <c r="A36" s="274"/>
      <c r="B36" s="275"/>
      <c r="C36" s="276"/>
      <c r="D36" s="51"/>
      <c r="E36" s="52"/>
      <c r="F36" s="53"/>
      <c r="G36" s="42"/>
      <c r="H36" s="433"/>
      <c r="I36" s="434"/>
      <c r="J36" s="435"/>
      <c r="K36" s="431"/>
      <c r="L36" s="436"/>
    </row>
    <row r="37" spans="1:13" s="136" customFormat="1" ht="12.75" customHeight="1">
      <c r="A37" s="274"/>
      <c r="B37" s="275"/>
      <c r="C37" s="276"/>
      <c r="D37" s="51"/>
      <c r="E37" s="52"/>
      <c r="F37" s="53"/>
      <c r="G37" s="42"/>
      <c r="H37" s="433"/>
      <c r="I37" s="434"/>
      <c r="J37" s="435"/>
      <c r="K37" s="431"/>
      <c r="L37" s="436"/>
    </row>
    <row r="38" spans="1:13" s="136" customFormat="1" ht="12.75" customHeight="1">
      <c r="A38" s="274"/>
      <c r="B38" s="275"/>
      <c r="C38" s="276"/>
      <c r="D38" s="51"/>
      <c r="E38" s="52"/>
      <c r="F38" s="53"/>
      <c r="G38" s="42"/>
      <c r="H38" s="433"/>
      <c r="I38" s="434"/>
      <c r="J38" s="435"/>
      <c r="K38" s="431"/>
      <c r="L38" s="436"/>
    </row>
    <row r="39" spans="1:13" s="136" customFormat="1" ht="12.75" customHeight="1">
      <c r="A39" s="616"/>
      <c r="B39" s="617"/>
      <c r="C39" s="618"/>
      <c r="D39" s="51"/>
      <c r="E39" s="52"/>
      <c r="F39" s="53"/>
      <c r="G39" s="42"/>
      <c r="H39" s="433"/>
      <c r="I39" s="434"/>
      <c r="J39" s="435"/>
      <c r="K39" s="431"/>
      <c r="L39" s="436"/>
    </row>
    <row r="40" spans="1:13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SUM(G31:G39)</f>
        <v>13.988</v>
      </c>
      <c r="H40" s="437">
        <f>SUM(H31:H39)</f>
        <v>0.78246294027175312</v>
      </c>
      <c r="I40" s="429"/>
      <c r="J40" s="430"/>
      <c r="K40" s="431"/>
      <c r="L40" s="447">
        <f>SUM(L31:L39)</f>
        <v>30.73913604075878</v>
      </c>
    </row>
    <row r="41" spans="1:13" s="136" customFormat="1" ht="12.75" customHeight="1">
      <c r="A41" s="47" t="s">
        <v>32</v>
      </c>
      <c r="B41" s="44"/>
      <c r="C41" s="45"/>
      <c r="D41" s="45"/>
      <c r="E41" s="45"/>
      <c r="F41" s="45"/>
      <c r="G41" s="46"/>
      <c r="H41" s="437"/>
      <c r="I41" s="429"/>
      <c r="J41" s="430"/>
      <c r="K41" s="431"/>
      <c r="L41" s="445"/>
      <c r="M41" s="137"/>
    </row>
    <row r="42" spans="1:13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37"/>
      <c r="I42" s="429"/>
      <c r="J42" s="430"/>
      <c r="K42" s="431"/>
      <c r="L42" s="445"/>
    </row>
    <row r="43" spans="1:13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37"/>
      <c r="I43" s="446"/>
      <c r="J43" s="430"/>
      <c r="K43" s="446"/>
      <c r="L43" s="445"/>
    </row>
    <row r="44" spans="1:13" s="136" customFormat="1" ht="15.6">
      <c r="A44" s="616"/>
      <c r="B44" s="617"/>
      <c r="C44" s="618"/>
      <c r="D44" s="49"/>
      <c r="E44" s="145"/>
      <c r="F44" s="145"/>
      <c r="G44" s="42"/>
      <c r="H44" s="433"/>
      <c r="I44" s="434"/>
      <c r="J44" s="435"/>
      <c r="K44" s="431"/>
      <c r="L44" s="470"/>
    </row>
    <row r="45" spans="1:13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6"/>
      <c r="J45" s="430"/>
      <c r="K45" s="446"/>
      <c r="L45" s="445">
        <f>+L44</f>
        <v>0</v>
      </c>
    </row>
    <row r="46" spans="1:13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+G45+G40+G27+G19</f>
        <v>17.876885000000001</v>
      </c>
      <c r="H46" s="449">
        <f>+H45+H40+H27+H19</f>
        <v>1</v>
      </c>
      <c r="I46" s="450"/>
      <c r="J46" s="451"/>
      <c r="K46" s="450"/>
      <c r="L46" s="563">
        <f>+L45+L40+L27+L19</f>
        <v>52.492842013583463</v>
      </c>
      <c r="M46" s="136"/>
    </row>
    <row r="47" spans="1:13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4.1116835500000004</v>
      </c>
      <c r="H47" s="69"/>
      <c r="I47" s="69"/>
      <c r="J47" s="69"/>
      <c r="K47" s="69"/>
      <c r="L47" s="452"/>
    </row>
    <row r="48" spans="1:13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21.988568550000004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21.99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21.99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0">
    <mergeCell ref="A15:B15"/>
    <mergeCell ref="A1:G1"/>
    <mergeCell ref="H2:L13"/>
    <mergeCell ref="A2:G2"/>
    <mergeCell ref="A4:G4"/>
    <mergeCell ref="A12:D12"/>
    <mergeCell ref="A30:C30"/>
    <mergeCell ref="A16:B16"/>
    <mergeCell ref="A17:B17"/>
    <mergeCell ref="A19:B19"/>
    <mergeCell ref="A21:B21"/>
    <mergeCell ref="A22:B22"/>
    <mergeCell ref="A23:B23"/>
    <mergeCell ref="A24:B24"/>
    <mergeCell ref="A25:B25"/>
    <mergeCell ref="A26:B26"/>
    <mergeCell ref="A27:B27"/>
    <mergeCell ref="A29:C29"/>
    <mergeCell ref="A50:B50"/>
    <mergeCell ref="A51:B51"/>
    <mergeCell ref="A52:B52"/>
    <mergeCell ref="A45:B45"/>
    <mergeCell ref="A31:C31"/>
    <mergeCell ref="A32:C32"/>
    <mergeCell ref="A33:C33"/>
    <mergeCell ref="A34:C34"/>
    <mergeCell ref="A35:C35"/>
    <mergeCell ref="A39:C39"/>
    <mergeCell ref="A40:B40"/>
    <mergeCell ref="A42:C42"/>
    <mergeCell ref="A43:C43"/>
    <mergeCell ref="A44:C44"/>
    <mergeCell ref="D57:F57"/>
    <mergeCell ref="D58:F58"/>
    <mergeCell ref="D59:F59"/>
    <mergeCell ref="D46:F46"/>
    <mergeCell ref="D47:E47"/>
    <mergeCell ref="D48:F48"/>
    <mergeCell ref="D49:F49"/>
    <mergeCell ref="D50:F5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16" zoomScale="90" zoomScaleNormal="100" zoomScaleSheetLayoutView="90" workbookViewId="0">
      <selection activeCell="L46" sqref="L46"/>
    </sheetView>
  </sheetViews>
  <sheetFormatPr baseColWidth="10" defaultRowHeight="13.2"/>
  <cols>
    <col min="1" max="1" width="21.554687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246" customFormat="1" ht="29.25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'!A46</f>
        <v>43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'!C46</f>
        <v>m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'!B46</f>
        <v>Corrida alimentador Superflex 90°C 1000V 3(4AWG) +1(4AWG)+1(6)des. Desde TDP en pisos hasta TDL's. En pisos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G27*0.05</f>
        <v>0.18518500000000004</v>
      </c>
      <c r="H17" s="433">
        <f>+G17/G$46</f>
        <v>1.0358907606106993E-2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1.0358907606106993</v>
      </c>
    </row>
    <row r="18" spans="1:12" s="137" customFormat="1" ht="15.6">
      <c r="A18" s="243"/>
      <c r="B18" s="244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0.18518500000000004</v>
      </c>
      <c r="H19" s="437">
        <f>SUM(H17:H17)</f>
        <v>1.0358907606106993E-2</v>
      </c>
      <c r="I19" s="438"/>
      <c r="J19" s="439"/>
      <c r="K19" s="440"/>
      <c r="L19" s="447">
        <f>SUM(L17:L17)</f>
        <v>1.0358907606106993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0.4</v>
      </c>
      <c r="G23" s="42">
        <f>E23*F23</f>
        <v>1.4480000000000002</v>
      </c>
      <c r="H23" s="433">
        <f>+G23/G$46</f>
        <v>8.0998451352123149E-2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8.0998451352123144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0.4</v>
      </c>
      <c r="G24" s="42">
        <f>E24*F24</f>
        <v>1.4640000000000002</v>
      </c>
      <c r="H24" s="433">
        <f>+G24/G$46</f>
        <v>8.1893461864301312E-2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8.1893461864301305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0.19500000000000001</v>
      </c>
      <c r="G25" s="42">
        <f>E25*F25</f>
        <v>0.79169999999999996</v>
      </c>
      <c r="H25" s="433">
        <f>+G25/G$46</f>
        <v>4.428623890571539E-2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4.4286238905715392</v>
      </c>
    </row>
    <row r="26" spans="1:12" s="136" customFormat="1" ht="12.75" customHeight="1">
      <c r="A26" s="597"/>
      <c r="B26" s="598"/>
      <c r="C26" s="145"/>
      <c r="D26" s="145"/>
      <c r="E26" s="146"/>
      <c r="F26" s="147"/>
      <c r="G26" s="42"/>
      <c r="H26" s="433"/>
      <c r="I26" s="434"/>
      <c r="J26" s="435"/>
      <c r="K26" s="431"/>
      <c r="L26" s="436"/>
    </row>
    <row r="27" spans="1:12" s="136" customFormat="1" ht="12.75" customHeight="1">
      <c r="A27" s="597" t="s">
        <v>26</v>
      </c>
      <c r="B27" s="598"/>
      <c r="C27" s="145"/>
      <c r="D27" s="148"/>
      <c r="E27" s="148"/>
      <c r="F27" s="149"/>
      <c r="G27" s="129">
        <f>SUM(G23:G26)</f>
        <v>3.7037000000000004</v>
      </c>
      <c r="H27" s="437">
        <f>SUM(H23:H26)</f>
        <v>0.20717815212213986</v>
      </c>
      <c r="I27" s="429"/>
      <c r="J27" s="430"/>
      <c r="K27" s="431"/>
      <c r="L27" s="447">
        <f>SUM(L23:L26)</f>
        <v>20.717815212213985</v>
      </c>
    </row>
    <row r="28" spans="1:12" s="136" customFormat="1" ht="12.75" customHeight="1">
      <c r="A28" s="47" t="s">
        <v>27</v>
      </c>
      <c r="B28" s="44"/>
      <c r="C28" s="45"/>
      <c r="D28" s="45"/>
      <c r="E28" s="45"/>
      <c r="F28" s="45"/>
      <c r="G28" s="46"/>
      <c r="H28" s="444"/>
      <c r="I28" s="429"/>
      <c r="J28" s="430"/>
      <c r="K28" s="431"/>
      <c r="L28" s="445"/>
    </row>
    <row r="29" spans="1:12" s="136" customFormat="1" ht="12.75" customHeight="1">
      <c r="A29" s="610" t="s">
        <v>4</v>
      </c>
      <c r="B29" s="611"/>
      <c r="C29" s="612"/>
      <c r="D29" s="143" t="s">
        <v>28</v>
      </c>
      <c r="E29" s="144" t="s">
        <v>5</v>
      </c>
      <c r="F29" s="143" t="s">
        <v>29</v>
      </c>
      <c r="G29" s="144" t="s">
        <v>9</v>
      </c>
      <c r="H29" s="444"/>
      <c r="I29" s="446"/>
      <c r="J29" s="431"/>
      <c r="K29" s="446"/>
      <c r="L29" s="445"/>
    </row>
    <row r="30" spans="1:12" s="136" customFormat="1" ht="12.75" customHeight="1">
      <c r="A30" s="613"/>
      <c r="B30" s="614"/>
      <c r="C30" s="615"/>
      <c r="D30" s="48"/>
      <c r="E30" s="39" t="s">
        <v>15</v>
      </c>
      <c r="F30" s="39" t="s">
        <v>16</v>
      </c>
      <c r="G30" s="40" t="s">
        <v>17</v>
      </c>
      <c r="H30" s="428"/>
      <c r="I30" s="446"/>
      <c r="J30" s="430"/>
      <c r="K30" s="431"/>
      <c r="L30" s="432"/>
    </row>
    <row r="31" spans="1:12" s="136" customFormat="1" ht="15.6">
      <c r="A31" s="616" t="s">
        <v>209</v>
      </c>
      <c r="B31" s="617"/>
      <c r="C31" s="618"/>
      <c r="D31" s="49" t="s">
        <v>45</v>
      </c>
      <c r="E31" s="50">
        <v>0.1</v>
      </c>
      <c r="F31" s="50">
        <f>2.5+(2.5*0.312)</f>
        <v>3.2800000000000002</v>
      </c>
      <c r="G31" s="42">
        <f>E31*F31</f>
        <v>0.32800000000000007</v>
      </c>
      <c r="H31" s="433">
        <f>+G31/G$46</f>
        <v>1.8347715499652206E-2</v>
      </c>
      <c r="I31" s="434">
        <v>412630030</v>
      </c>
      <c r="J31" s="435" t="s">
        <v>324</v>
      </c>
      <c r="K31" s="431">
        <v>40</v>
      </c>
      <c r="L31" s="436">
        <f>+H31*K31</f>
        <v>0.73390861998608825</v>
      </c>
    </row>
    <row r="32" spans="1:12" s="136" customFormat="1" ht="12.75" customHeight="1">
      <c r="A32" s="616" t="s">
        <v>50</v>
      </c>
      <c r="B32" s="617"/>
      <c r="C32" s="618"/>
      <c r="D32" s="51" t="s">
        <v>44</v>
      </c>
      <c r="E32" s="52">
        <v>1</v>
      </c>
      <c r="F32" s="53">
        <v>0.25</v>
      </c>
      <c r="G32" s="42">
        <f>E32*F32</f>
        <v>0.25</v>
      </c>
      <c r="H32" s="433">
        <f>+G32/G$46</f>
        <v>1.3984539252783691E-2</v>
      </c>
      <c r="I32" s="434">
        <v>369200000</v>
      </c>
      <c r="J32" s="435" t="s">
        <v>324</v>
      </c>
      <c r="K32" s="431">
        <v>40</v>
      </c>
      <c r="L32" s="436">
        <f>+H32*K32</f>
        <v>0.55938157011134759</v>
      </c>
    </row>
    <row r="33" spans="1:13" s="137" customFormat="1" ht="15.6">
      <c r="A33" s="616" t="s">
        <v>56</v>
      </c>
      <c r="B33" s="617"/>
      <c r="C33" s="618"/>
      <c r="D33" s="51" t="s">
        <v>44</v>
      </c>
      <c r="E33" s="52">
        <v>0.25</v>
      </c>
      <c r="F33" s="53">
        <v>1</v>
      </c>
      <c r="G33" s="42">
        <f>E33*F33</f>
        <v>0.25</v>
      </c>
      <c r="H33" s="433">
        <f>+G33/G$46</f>
        <v>1.3984539252783691E-2</v>
      </c>
      <c r="I33" s="434">
        <v>369200011</v>
      </c>
      <c r="J33" s="435" t="s">
        <v>30</v>
      </c>
      <c r="K33" s="431">
        <v>0</v>
      </c>
      <c r="L33" s="436">
        <f>+H33*K33</f>
        <v>0</v>
      </c>
    </row>
    <row r="34" spans="1:13" s="136" customFormat="1" ht="12.75" customHeight="1">
      <c r="A34" s="616" t="s">
        <v>220</v>
      </c>
      <c r="B34" s="617"/>
      <c r="C34" s="618"/>
      <c r="D34" s="51" t="s">
        <v>41</v>
      </c>
      <c r="E34" s="52">
        <v>4</v>
      </c>
      <c r="F34" s="53">
        <v>2.8149999999999999</v>
      </c>
      <c r="G34" s="42">
        <f>E34*F34</f>
        <v>11.26</v>
      </c>
      <c r="H34" s="433">
        <f>+G34/G$46</f>
        <v>0.62986364794537741</v>
      </c>
      <c r="I34" s="434">
        <v>463400116</v>
      </c>
      <c r="J34" s="435" t="s">
        <v>324</v>
      </c>
      <c r="K34" s="431">
        <v>40</v>
      </c>
      <c r="L34" s="436">
        <f>+H34*K34</f>
        <v>25.194545917815098</v>
      </c>
    </row>
    <row r="35" spans="1:13" s="136" customFormat="1" ht="12.75" customHeight="1">
      <c r="A35" s="616" t="s">
        <v>224</v>
      </c>
      <c r="B35" s="617"/>
      <c r="C35" s="618"/>
      <c r="D35" s="51" t="s">
        <v>41</v>
      </c>
      <c r="E35" s="52">
        <v>1</v>
      </c>
      <c r="F35" s="53">
        <v>1.9</v>
      </c>
      <c r="G35" s="42">
        <f>E35*F35</f>
        <v>1.9</v>
      </c>
      <c r="H35" s="433">
        <f>+G35/G$46</f>
        <v>0.10628249832115605</v>
      </c>
      <c r="I35" s="434">
        <v>463400141</v>
      </c>
      <c r="J35" s="435" t="s">
        <v>324</v>
      </c>
      <c r="K35" s="431">
        <v>40</v>
      </c>
      <c r="L35" s="436">
        <f>+H35*K35</f>
        <v>4.2512999328462424</v>
      </c>
    </row>
    <row r="36" spans="1:13" s="136" customFormat="1" ht="12.75" customHeight="1">
      <c r="A36" s="274"/>
      <c r="B36" s="275"/>
      <c r="C36" s="276"/>
      <c r="D36" s="51"/>
      <c r="E36" s="52"/>
      <c r="F36" s="53"/>
      <c r="G36" s="42"/>
      <c r="H36" s="433"/>
      <c r="I36" s="434"/>
      <c r="J36" s="435"/>
      <c r="K36" s="431"/>
      <c r="L36" s="436"/>
    </row>
    <row r="37" spans="1:13" s="136" customFormat="1" ht="12.75" customHeight="1">
      <c r="A37" s="274"/>
      <c r="B37" s="275"/>
      <c r="C37" s="276"/>
      <c r="D37" s="51"/>
      <c r="E37" s="52"/>
      <c r="F37" s="53"/>
      <c r="G37" s="42"/>
      <c r="H37" s="433"/>
      <c r="I37" s="434"/>
      <c r="J37" s="435"/>
      <c r="K37" s="431"/>
      <c r="L37" s="436"/>
    </row>
    <row r="38" spans="1:13" s="136" customFormat="1" ht="12.75" customHeight="1">
      <c r="A38" s="274"/>
      <c r="B38" s="275"/>
      <c r="C38" s="276"/>
      <c r="D38" s="51"/>
      <c r="E38" s="52"/>
      <c r="F38" s="53"/>
      <c r="G38" s="42"/>
      <c r="H38" s="433"/>
      <c r="I38" s="434"/>
      <c r="J38" s="435"/>
      <c r="K38" s="431"/>
      <c r="L38" s="436"/>
    </row>
    <row r="39" spans="1:13" s="136" customFormat="1" ht="12.75" customHeight="1">
      <c r="A39" s="616"/>
      <c r="B39" s="617"/>
      <c r="C39" s="618"/>
      <c r="D39" s="51"/>
      <c r="E39" s="52"/>
      <c r="F39" s="53"/>
      <c r="G39" s="42"/>
      <c r="H39" s="433"/>
      <c r="I39" s="434"/>
      <c r="J39" s="435"/>
      <c r="K39" s="431"/>
      <c r="L39" s="436"/>
    </row>
    <row r="40" spans="1:13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SUM(G31:G39)</f>
        <v>13.988</v>
      </c>
      <c r="H40" s="437">
        <f>SUM(H31:H39)</f>
        <v>0.78246294027175312</v>
      </c>
      <c r="I40" s="429"/>
      <c r="J40" s="430"/>
      <c r="K40" s="431"/>
      <c r="L40" s="447">
        <f>SUM(L31:L39)</f>
        <v>30.73913604075878</v>
      </c>
    </row>
    <row r="41" spans="1:13" s="136" customFormat="1" ht="12.75" customHeight="1">
      <c r="A41" s="47" t="s">
        <v>32</v>
      </c>
      <c r="B41" s="44"/>
      <c r="C41" s="45"/>
      <c r="D41" s="45"/>
      <c r="E41" s="45"/>
      <c r="F41" s="45"/>
      <c r="G41" s="46"/>
      <c r="H41" s="437"/>
      <c r="I41" s="429"/>
      <c r="J41" s="430"/>
      <c r="K41" s="431"/>
      <c r="L41" s="445"/>
      <c r="M41" s="137"/>
    </row>
    <row r="42" spans="1:13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37"/>
      <c r="I42" s="429"/>
      <c r="J42" s="430"/>
      <c r="K42" s="431"/>
      <c r="L42" s="445"/>
    </row>
    <row r="43" spans="1:13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37"/>
      <c r="I43" s="446"/>
      <c r="J43" s="430"/>
      <c r="K43" s="446"/>
      <c r="L43" s="445"/>
    </row>
    <row r="44" spans="1:13" s="136" customFormat="1" ht="15.6">
      <c r="A44" s="616"/>
      <c r="B44" s="617"/>
      <c r="C44" s="618"/>
      <c r="D44" s="49"/>
      <c r="E44" s="145"/>
      <c r="F44" s="145"/>
      <c r="G44" s="42"/>
      <c r="H44" s="433"/>
      <c r="I44" s="434"/>
      <c r="J44" s="435"/>
      <c r="K44" s="431"/>
      <c r="L44" s="470"/>
    </row>
    <row r="45" spans="1:13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6"/>
      <c r="J45" s="430"/>
      <c r="K45" s="446"/>
      <c r="L45" s="445">
        <f>+L44</f>
        <v>0</v>
      </c>
    </row>
    <row r="46" spans="1:13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+G45+G40+G27+G19</f>
        <v>17.876885000000001</v>
      </c>
      <c r="H46" s="449">
        <f>+H45+H40+H27+H19</f>
        <v>1</v>
      </c>
      <c r="I46" s="450"/>
      <c r="J46" s="451"/>
      <c r="K46" s="450"/>
      <c r="L46" s="563">
        <f>+L45+L40+L27+L19</f>
        <v>52.492842013583463</v>
      </c>
      <c r="M46" s="136"/>
    </row>
    <row r="47" spans="1:13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4.1116835500000004</v>
      </c>
      <c r="H47" s="69"/>
      <c r="I47" s="69"/>
      <c r="J47" s="69"/>
      <c r="K47" s="69"/>
      <c r="L47" s="452"/>
    </row>
    <row r="48" spans="1:13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21.988568550000004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21.99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21.99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0">
    <mergeCell ref="A15:B15"/>
    <mergeCell ref="A1:G1"/>
    <mergeCell ref="H2:L13"/>
    <mergeCell ref="A2:G2"/>
    <mergeCell ref="A4:G4"/>
    <mergeCell ref="A12:D12"/>
    <mergeCell ref="A30:C30"/>
    <mergeCell ref="A16:B16"/>
    <mergeCell ref="A17:B17"/>
    <mergeCell ref="A19:B19"/>
    <mergeCell ref="A21:B21"/>
    <mergeCell ref="A22:B22"/>
    <mergeCell ref="A23:B23"/>
    <mergeCell ref="A24:B24"/>
    <mergeCell ref="A25:B25"/>
    <mergeCell ref="A26:B26"/>
    <mergeCell ref="A27:B27"/>
    <mergeCell ref="A29:C29"/>
    <mergeCell ref="A50:B50"/>
    <mergeCell ref="A51:B51"/>
    <mergeCell ref="A52:B52"/>
    <mergeCell ref="A45:B45"/>
    <mergeCell ref="A31:C31"/>
    <mergeCell ref="A32:C32"/>
    <mergeCell ref="A33:C33"/>
    <mergeCell ref="A34:C34"/>
    <mergeCell ref="A35:C35"/>
    <mergeCell ref="A39:C39"/>
    <mergeCell ref="A40:B40"/>
    <mergeCell ref="A42:C42"/>
    <mergeCell ref="A43:C43"/>
    <mergeCell ref="A44:C44"/>
    <mergeCell ref="D57:F57"/>
    <mergeCell ref="D58:F58"/>
    <mergeCell ref="D59:F59"/>
    <mergeCell ref="D46:F46"/>
    <mergeCell ref="D47:E47"/>
    <mergeCell ref="D48:F48"/>
    <mergeCell ref="D49:F49"/>
    <mergeCell ref="D50:F5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22" zoomScale="90" zoomScaleNormal="100" zoomScaleSheetLayoutView="90" workbookViewId="0">
      <selection activeCell="L46" sqref="L46"/>
    </sheetView>
  </sheetViews>
  <sheetFormatPr baseColWidth="10" defaultRowHeight="13.2"/>
  <cols>
    <col min="1" max="1" width="21.554687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246" customFormat="1" ht="29.25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'!A47</f>
        <v>44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'!C47</f>
        <v>m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'!B47</f>
        <v>Corrida alimentador Superflex 90°C 1000V 3(2AWG) +1(6AWG)+1(6)des. Desde TDP en pisos hasta TDL's. En pisos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G27*0.05</f>
        <v>0.27010899999999999</v>
      </c>
      <c r="H17" s="433">
        <f>+G17/G$46</f>
        <v>1.0813058456744943E-2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1.0813058456744942</v>
      </c>
    </row>
    <row r="18" spans="1:12" s="137" customFormat="1" ht="15.6">
      <c r="A18" s="253"/>
      <c r="B18" s="254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0.27010899999999999</v>
      </c>
      <c r="H19" s="437">
        <f>SUM(H17:H17)</f>
        <v>1.0813058456744943E-2</v>
      </c>
      <c r="I19" s="438"/>
      <c r="J19" s="439"/>
      <c r="K19" s="440"/>
      <c r="L19" s="447">
        <f>SUM(L17:L17)</f>
        <v>1.0813058456744942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2</v>
      </c>
      <c r="D23" s="145">
        <f>'BASE DE DATOS'!G14</f>
        <v>3.62</v>
      </c>
      <c r="E23" s="146">
        <f>IF(D23&gt;0,ROUND(D23*C23,2),"")</f>
        <v>7.24</v>
      </c>
      <c r="F23" s="147">
        <v>0.42</v>
      </c>
      <c r="G23" s="42">
        <f>E23*F23</f>
        <v>3.0407999999999999</v>
      </c>
      <c r="H23" s="433">
        <f>+G23/G$46</f>
        <v>0.12172992442040073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12.172992442040073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0.42</v>
      </c>
      <c r="G24" s="42">
        <f>E24*F24</f>
        <v>1.5371999999999999</v>
      </c>
      <c r="H24" s="433">
        <f>+G24/G$46</f>
        <v>6.1537503229097602E-2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6.1537503229097599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0.20300000000000001</v>
      </c>
      <c r="G25" s="42">
        <f>E25*F25</f>
        <v>0.82418000000000002</v>
      </c>
      <c r="H25" s="433">
        <f>+G25/G$46</f>
        <v>3.2993741485400511E-2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3.2993741485400512</v>
      </c>
    </row>
    <row r="26" spans="1:12" s="136" customFormat="1" ht="12.75" customHeight="1">
      <c r="A26" s="597"/>
      <c r="B26" s="598"/>
      <c r="C26" s="145"/>
      <c r="D26" s="145"/>
      <c r="E26" s="146"/>
      <c r="F26" s="147"/>
      <c r="G26" s="42"/>
      <c r="H26" s="433"/>
      <c r="I26" s="434"/>
      <c r="J26" s="435"/>
      <c r="K26" s="431"/>
      <c r="L26" s="436"/>
    </row>
    <row r="27" spans="1:12" s="136" customFormat="1" ht="12.75" customHeight="1">
      <c r="A27" s="597" t="s">
        <v>26</v>
      </c>
      <c r="B27" s="598"/>
      <c r="C27" s="145"/>
      <c r="D27" s="148"/>
      <c r="E27" s="148"/>
      <c r="F27" s="149"/>
      <c r="G27" s="129">
        <f>SUM(G23:G26)</f>
        <v>5.4021799999999995</v>
      </c>
      <c r="H27" s="437">
        <f>SUM(H23:H26)</f>
        <v>0.21626116913489885</v>
      </c>
      <c r="I27" s="429"/>
      <c r="J27" s="430"/>
      <c r="K27" s="431"/>
      <c r="L27" s="447">
        <f>SUM(L23:L26)</f>
        <v>21.626116913489884</v>
      </c>
    </row>
    <row r="28" spans="1:12" s="136" customFormat="1" ht="12.75" customHeight="1">
      <c r="A28" s="47" t="s">
        <v>27</v>
      </c>
      <c r="B28" s="44"/>
      <c r="C28" s="45"/>
      <c r="D28" s="45"/>
      <c r="E28" s="45"/>
      <c r="F28" s="45"/>
      <c r="G28" s="46"/>
      <c r="H28" s="444"/>
      <c r="I28" s="429"/>
      <c r="J28" s="430"/>
      <c r="K28" s="431"/>
      <c r="L28" s="445"/>
    </row>
    <row r="29" spans="1:12" s="136" customFormat="1" ht="12.75" customHeight="1">
      <c r="A29" s="610" t="s">
        <v>4</v>
      </c>
      <c r="B29" s="611"/>
      <c r="C29" s="612"/>
      <c r="D29" s="143" t="s">
        <v>28</v>
      </c>
      <c r="E29" s="144" t="s">
        <v>5</v>
      </c>
      <c r="F29" s="143" t="s">
        <v>29</v>
      </c>
      <c r="G29" s="144" t="s">
        <v>9</v>
      </c>
      <c r="H29" s="444"/>
      <c r="I29" s="446"/>
      <c r="J29" s="431"/>
      <c r="K29" s="446"/>
      <c r="L29" s="445"/>
    </row>
    <row r="30" spans="1:12" s="136" customFormat="1" ht="12.75" customHeight="1">
      <c r="A30" s="613"/>
      <c r="B30" s="614"/>
      <c r="C30" s="615"/>
      <c r="D30" s="48"/>
      <c r="E30" s="39" t="s">
        <v>15</v>
      </c>
      <c r="F30" s="39" t="s">
        <v>16</v>
      </c>
      <c r="G30" s="40" t="s">
        <v>17</v>
      </c>
      <c r="H30" s="428"/>
      <c r="I30" s="446"/>
      <c r="J30" s="430"/>
      <c r="K30" s="431"/>
      <c r="L30" s="432"/>
    </row>
    <row r="31" spans="1:12" s="136" customFormat="1" ht="15.6">
      <c r="A31" s="616" t="s">
        <v>209</v>
      </c>
      <c r="B31" s="617"/>
      <c r="C31" s="618"/>
      <c r="D31" s="49" t="s">
        <v>45</v>
      </c>
      <c r="E31" s="50">
        <v>0.17</v>
      </c>
      <c r="F31" s="50">
        <f>2.5+(2.5*0.312)</f>
        <v>3.2800000000000002</v>
      </c>
      <c r="G31" s="42">
        <f>E31*F31</f>
        <v>0.5576000000000001</v>
      </c>
      <c r="H31" s="433">
        <f>+G31/G$46</f>
        <v>2.23219566748275E-2</v>
      </c>
      <c r="I31" s="434">
        <v>412630030</v>
      </c>
      <c r="J31" s="435" t="s">
        <v>324</v>
      </c>
      <c r="K31" s="431">
        <v>40</v>
      </c>
      <c r="L31" s="436">
        <f>+H31*K31</f>
        <v>0.89287826699310002</v>
      </c>
    </row>
    <row r="32" spans="1:12" s="136" customFormat="1" ht="12.75" customHeight="1">
      <c r="A32" s="616" t="s">
        <v>50</v>
      </c>
      <c r="B32" s="617"/>
      <c r="C32" s="618"/>
      <c r="D32" s="51" t="s">
        <v>44</v>
      </c>
      <c r="E32" s="52">
        <v>1</v>
      </c>
      <c r="F32" s="53">
        <v>0.75</v>
      </c>
      <c r="G32" s="42">
        <f>E32*F32</f>
        <v>0.75</v>
      </c>
      <c r="H32" s="433">
        <f>+G32/G$46</f>
        <v>3.0024152629341144E-2</v>
      </c>
      <c r="I32" s="434">
        <v>369200000</v>
      </c>
      <c r="J32" s="435" t="s">
        <v>324</v>
      </c>
      <c r="K32" s="431">
        <v>40</v>
      </c>
      <c r="L32" s="436">
        <f>+H32*K32</f>
        <v>1.2009661051736458</v>
      </c>
    </row>
    <row r="33" spans="1:13" s="137" customFormat="1" ht="15.6">
      <c r="A33" s="616" t="s">
        <v>56</v>
      </c>
      <c r="B33" s="617"/>
      <c r="C33" s="618"/>
      <c r="D33" s="51" t="s">
        <v>44</v>
      </c>
      <c r="E33" s="52">
        <v>1</v>
      </c>
      <c r="F33" s="53">
        <v>1</v>
      </c>
      <c r="G33" s="42">
        <f>E33*F33</f>
        <v>1</v>
      </c>
      <c r="H33" s="433">
        <f>+G33/G$46</f>
        <v>4.0032203505788191E-2</v>
      </c>
      <c r="I33" s="434">
        <v>369200011</v>
      </c>
      <c r="J33" s="435" t="s">
        <v>30</v>
      </c>
      <c r="K33" s="431">
        <v>0</v>
      </c>
      <c r="L33" s="436">
        <f>+H33*K33</f>
        <v>0</v>
      </c>
    </row>
    <row r="34" spans="1:13" s="136" customFormat="1" ht="12.75" customHeight="1">
      <c r="A34" s="616" t="s">
        <v>284</v>
      </c>
      <c r="B34" s="617"/>
      <c r="C34" s="618"/>
      <c r="D34" s="51" t="s">
        <v>41</v>
      </c>
      <c r="E34" s="52">
        <v>3</v>
      </c>
      <c r="F34" s="53">
        <v>4.2</v>
      </c>
      <c r="G34" s="42">
        <f>E34*F34</f>
        <v>12.600000000000001</v>
      </c>
      <c r="H34" s="433">
        <f>+G34/G$46</f>
        <v>0.50440576417293126</v>
      </c>
      <c r="I34" s="434">
        <v>463400116</v>
      </c>
      <c r="J34" s="435" t="s">
        <v>324</v>
      </c>
      <c r="K34" s="431">
        <v>40</v>
      </c>
      <c r="L34" s="436">
        <f>+H34*K34</f>
        <v>20.176230566917251</v>
      </c>
    </row>
    <row r="35" spans="1:13" s="136" customFormat="1" ht="12.75" customHeight="1">
      <c r="A35" s="616" t="s">
        <v>285</v>
      </c>
      <c r="B35" s="617"/>
      <c r="C35" s="618"/>
      <c r="D35" s="51" t="s">
        <v>41</v>
      </c>
      <c r="E35" s="52">
        <v>2</v>
      </c>
      <c r="F35" s="53">
        <v>2.2000000000000002</v>
      </c>
      <c r="G35" s="42">
        <f>E35*F35</f>
        <v>4.4000000000000004</v>
      </c>
      <c r="H35" s="433">
        <f>+G35/G$46</f>
        <v>0.17614169542546806</v>
      </c>
      <c r="I35" s="434">
        <v>463400116</v>
      </c>
      <c r="J35" s="435" t="s">
        <v>324</v>
      </c>
      <c r="K35" s="431">
        <v>40</v>
      </c>
      <c r="L35" s="436">
        <f>+H35*K35</f>
        <v>7.0456678170187228</v>
      </c>
    </row>
    <row r="36" spans="1:13" s="136" customFormat="1" ht="12.75" customHeight="1">
      <c r="A36" s="274"/>
      <c r="B36" s="275"/>
      <c r="C36" s="276"/>
      <c r="D36" s="51"/>
      <c r="E36" s="52"/>
      <c r="F36" s="53"/>
      <c r="G36" s="42"/>
      <c r="H36" s="433"/>
      <c r="I36" s="434"/>
      <c r="J36" s="435"/>
      <c r="K36" s="431"/>
      <c r="L36" s="436"/>
    </row>
    <row r="37" spans="1:13" s="136" customFormat="1" ht="12.75" customHeight="1">
      <c r="A37" s="274"/>
      <c r="B37" s="275"/>
      <c r="C37" s="276"/>
      <c r="D37" s="51"/>
      <c r="E37" s="52"/>
      <c r="F37" s="53"/>
      <c r="G37" s="42"/>
      <c r="H37" s="433"/>
      <c r="I37" s="434"/>
      <c r="J37" s="435"/>
      <c r="K37" s="431"/>
      <c r="L37" s="436"/>
    </row>
    <row r="38" spans="1:13" s="136" customFormat="1" ht="12.75" customHeight="1">
      <c r="A38" s="616"/>
      <c r="B38" s="617"/>
      <c r="C38" s="618"/>
      <c r="D38" s="51"/>
      <c r="E38" s="52"/>
      <c r="F38" s="53"/>
      <c r="G38" s="42"/>
      <c r="H38" s="433"/>
      <c r="I38" s="434"/>
      <c r="J38" s="435"/>
      <c r="K38" s="431"/>
      <c r="L38" s="436"/>
    </row>
    <row r="39" spans="1:13" s="136" customFormat="1" ht="12.75" customHeight="1">
      <c r="A39" s="616"/>
      <c r="B39" s="617"/>
      <c r="C39" s="618"/>
      <c r="D39" s="51"/>
      <c r="E39" s="52"/>
      <c r="F39" s="53"/>
      <c r="G39" s="42"/>
      <c r="H39" s="433"/>
      <c r="I39" s="434"/>
      <c r="J39" s="435"/>
      <c r="K39" s="431"/>
      <c r="L39" s="436"/>
    </row>
    <row r="40" spans="1:13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SUM(G31:G39)</f>
        <v>19.307600000000001</v>
      </c>
      <c r="H40" s="437">
        <f>SUM(H31:H39)</f>
        <v>0.77292577240835614</v>
      </c>
      <c r="I40" s="429"/>
      <c r="J40" s="430"/>
      <c r="K40" s="431"/>
      <c r="L40" s="447">
        <f>SUM(L31:L39)</f>
        <v>29.315742756102722</v>
      </c>
    </row>
    <row r="41" spans="1:13" s="136" customFormat="1" ht="12.75" customHeight="1">
      <c r="A41" s="47" t="s">
        <v>32</v>
      </c>
      <c r="B41" s="44"/>
      <c r="C41" s="45"/>
      <c r="D41" s="45"/>
      <c r="E41" s="45"/>
      <c r="F41" s="45"/>
      <c r="G41" s="46"/>
      <c r="H41" s="437"/>
      <c r="I41" s="429"/>
      <c r="J41" s="430"/>
      <c r="K41" s="431"/>
      <c r="L41" s="445"/>
      <c r="M41" s="137"/>
    </row>
    <row r="42" spans="1:13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37"/>
      <c r="I42" s="429"/>
      <c r="J42" s="430"/>
      <c r="K42" s="431"/>
      <c r="L42" s="445"/>
    </row>
    <row r="43" spans="1:13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37"/>
      <c r="I43" s="446"/>
      <c r="J43" s="430"/>
      <c r="K43" s="446"/>
      <c r="L43" s="445"/>
    </row>
    <row r="44" spans="1:13" s="136" customFormat="1" ht="15.6">
      <c r="A44" s="616"/>
      <c r="B44" s="617"/>
      <c r="C44" s="618"/>
      <c r="D44" s="49"/>
      <c r="E44" s="145"/>
      <c r="F44" s="145"/>
      <c r="G44" s="42"/>
      <c r="H44" s="433">
        <f>+G44/G$46</f>
        <v>0</v>
      </c>
      <c r="I44" s="434">
        <v>64335</v>
      </c>
      <c r="J44" s="435" t="s">
        <v>22</v>
      </c>
      <c r="K44" s="431">
        <v>0</v>
      </c>
      <c r="L44" s="470">
        <f>+H44*K44</f>
        <v>0</v>
      </c>
    </row>
    <row r="45" spans="1:13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6"/>
      <c r="J45" s="430"/>
      <c r="K45" s="446"/>
      <c r="L45" s="445">
        <f>+L44</f>
        <v>0</v>
      </c>
    </row>
    <row r="46" spans="1:13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+G45+G40+G27+G19</f>
        <v>24.979889000000004</v>
      </c>
      <c r="H46" s="449">
        <f>+H45+H40+H27+H19</f>
        <v>1</v>
      </c>
      <c r="I46" s="450"/>
      <c r="J46" s="451"/>
      <c r="K46" s="450"/>
      <c r="L46" s="563">
        <f>+L45+L40+L27+L19</f>
        <v>52.023165515267095</v>
      </c>
      <c r="M46" s="136"/>
    </row>
    <row r="47" spans="1:13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5.7453744700000007</v>
      </c>
      <c r="H47" s="69"/>
      <c r="I47" s="69"/>
      <c r="J47" s="69"/>
      <c r="K47" s="69"/>
      <c r="L47" s="452"/>
    </row>
    <row r="48" spans="1:13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30.725263470000005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30.73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30.73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1">
    <mergeCell ref="A50:B50"/>
    <mergeCell ref="A51:B51"/>
    <mergeCell ref="A52:B52"/>
    <mergeCell ref="D57:F57"/>
    <mergeCell ref="D58:F58"/>
    <mergeCell ref="D59:F59"/>
    <mergeCell ref="D46:F46"/>
    <mergeCell ref="D47:E47"/>
    <mergeCell ref="D48:F48"/>
    <mergeCell ref="D49:F49"/>
    <mergeCell ref="D50:F50"/>
    <mergeCell ref="A45:B45"/>
    <mergeCell ref="A31:C31"/>
    <mergeCell ref="A32:C32"/>
    <mergeCell ref="A33:C33"/>
    <mergeCell ref="A34:C34"/>
    <mergeCell ref="A35:C35"/>
    <mergeCell ref="A38:C38"/>
    <mergeCell ref="A39:C39"/>
    <mergeCell ref="A40:B40"/>
    <mergeCell ref="A42:C42"/>
    <mergeCell ref="A43:C43"/>
    <mergeCell ref="A44:C44"/>
    <mergeCell ref="A30:C30"/>
    <mergeCell ref="A16:B16"/>
    <mergeCell ref="A17:B17"/>
    <mergeCell ref="A19:B19"/>
    <mergeCell ref="A21:B21"/>
    <mergeCell ref="A22:B22"/>
    <mergeCell ref="A23:B23"/>
    <mergeCell ref="A24:B24"/>
    <mergeCell ref="A25:B25"/>
    <mergeCell ref="A26:B26"/>
    <mergeCell ref="A27:B27"/>
    <mergeCell ref="A29:C29"/>
    <mergeCell ref="A15:B15"/>
    <mergeCell ref="A1:G1"/>
    <mergeCell ref="H2:L13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22" zoomScale="90" zoomScaleNormal="100" zoomScaleSheetLayoutView="90" workbookViewId="0">
      <selection activeCell="L46" sqref="L46"/>
    </sheetView>
  </sheetViews>
  <sheetFormatPr baseColWidth="10" defaultRowHeight="13.2"/>
  <cols>
    <col min="1" max="1" width="21.554687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246" customFormat="1" ht="29.25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'!A48</f>
        <v>45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'!C48</f>
        <v>m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'!B48</f>
        <v>Alimentador THHN 3C(10)+2C(12)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G27*0.05</f>
        <v>6.881000000000001E-2</v>
      </c>
      <c r="H17" s="433">
        <f>+G17/G$46</f>
        <v>1.4974940206876591E-2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1.4974940206876592</v>
      </c>
    </row>
    <row r="18" spans="1:12" s="137" customFormat="1" ht="15.6">
      <c r="A18" s="253"/>
      <c r="B18" s="254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6.881000000000001E-2</v>
      </c>
      <c r="H19" s="437">
        <f>SUM(H17:H17)</f>
        <v>1.4974940206876591E-2</v>
      </c>
      <c r="I19" s="438"/>
      <c r="J19" s="439"/>
      <c r="K19" s="440"/>
      <c r="L19" s="447">
        <f>SUM(L17:L17)</f>
        <v>1.4974940206876592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0.15</v>
      </c>
      <c r="G23" s="42">
        <f>E23*F23</f>
        <v>0.54300000000000004</v>
      </c>
      <c r="H23" s="433">
        <f>+G23/G$46</f>
        <v>0.11817166883205912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11.817166883205912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0.15</v>
      </c>
      <c r="G24" s="42">
        <f>E24*F24</f>
        <v>0.54900000000000004</v>
      </c>
      <c r="H24" s="433">
        <f>+G24/G$46</f>
        <v>0.11947743312854597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11.947743312854598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7.0000000000000007E-2</v>
      </c>
      <c r="G25" s="42">
        <f>E25*F25</f>
        <v>0.28420000000000001</v>
      </c>
      <c r="H25" s="433">
        <f>+G25/G$46</f>
        <v>6.1849702176926709E-2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6.1849702176926709</v>
      </c>
    </row>
    <row r="26" spans="1:12" s="136" customFormat="1" ht="12.75" customHeight="1">
      <c r="A26" s="597"/>
      <c r="B26" s="598"/>
      <c r="C26" s="145"/>
      <c r="D26" s="145"/>
      <c r="E26" s="146"/>
      <c r="F26" s="147"/>
      <c r="G26" s="42"/>
      <c r="H26" s="433"/>
      <c r="I26" s="434"/>
      <c r="J26" s="435"/>
      <c r="K26" s="431"/>
      <c r="L26" s="436"/>
    </row>
    <row r="27" spans="1:12" s="136" customFormat="1" ht="12.75" customHeight="1">
      <c r="A27" s="597" t="s">
        <v>26</v>
      </c>
      <c r="B27" s="598"/>
      <c r="C27" s="145"/>
      <c r="D27" s="148"/>
      <c r="E27" s="148"/>
      <c r="F27" s="149"/>
      <c r="G27" s="129">
        <f>SUM(G23:G26)</f>
        <v>1.3762000000000001</v>
      </c>
      <c r="H27" s="437">
        <f>SUM(H23:H26)</f>
        <v>0.29949880413753183</v>
      </c>
      <c r="I27" s="429"/>
      <c r="J27" s="430"/>
      <c r="K27" s="431"/>
      <c r="L27" s="447">
        <f>SUM(L23:L26)</f>
        <v>29.949880413753185</v>
      </c>
    </row>
    <row r="28" spans="1:12" s="136" customFormat="1" ht="12.75" customHeight="1">
      <c r="A28" s="47" t="s">
        <v>27</v>
      </c>
      <c r="B28" s="44"/>
      <c r="C28" s="45"/>
      <c r="D28" s="45"/>
      <c r="E28" s="45"/>
      <c r="F28" s="45"/>
      <c r="G28" s="46"/>
      <c r="H28" s="444"/>
      <c r="I28" s="429"/>
      <c r="J28" s="430"/>
      <c r="K28" s="431"/>
      <c r="L28" s="445"/>
    </row>
    <row r="29" spans="1:12" s="136" customFormat="1" ht="12.75" customHeight="1">
      <c r="A29" s="610" t="s">
        <v>4</v>
      </c>
      <c r="B29" s="611"/>
      <c r="C29" s="612"/>
      <c r="D29" s="143" t="s">
        <v>28</v>
      </c>
      <c r="E29" s="144" t="s">
        <v>5</v>
      </c>
      <c r="F29" s="143" t="s">
        <v>29</v>
      </c>
      <c r="G29" s="144" t="s">
        <v>9</v>
      </c>
      <c r="H29" s="444"/>
      <c r="I29" s="446"/>
      <c r="J29" s="431"/>
      <c r="K29" s="446"/>
      <c r="L29" s="445"/>
    </row>
    <row r="30" spans="1:12" s="136" customFormat="1" ht="12.75" customHeight="1">
      <c r="A30" s="613"/>
      <c r="B30" s="614"/>
      <c r="C30" s="615"/>
      <c r="D30" s="48"/>
      <c r="E30" s="39" t="s">
        <v>15</v>
      </c>
      <c r="F30" s="39" t="s">
        <v>16</v>
      </c>
      <c r="G30" s="40" t="s">
        <v>17</v>
      </c>
      <c r="H30" s="428"/>
      <c r="I30" s="446"/>
      <c r="J30" s="430"/>
      <c r="K30" s="431"/>
      <c r="L30" s="432"/>
    </row>
    <row r="31" spans="1:12" s="136" customFormat="1" ht="15.6">
      <c r="A31" s="616" t="s">
        <v>265</v>
      </c>
      <c r="B31" s="617"/>
      <c r="C31" s="618"/>
      <c r="D31" s="49" t="s">
        <v>52</v>
      </c>
      <c r="E31" s="50">
        <v>3</v>
      </c>
      <c r="F31" s="50">
        <v>0.75</v>
      </c>
      <c r="G31" s="42">
        <f>E31*F31</f>
        <v>2.25</v>
      </c>
      <c r="H31" s="433">
        <f>+G31/G$46</f>
        <v>0.4896616111825654</v>
      </c>
      <c r="I31" s="434">
        <v>463400116</v>
      </c>
      <c r="J31" s="435" t="s">
        <v>324</v>
      </c>
      <c r="K31" s="431">
        <v>40</v>
      </c>
      <c r="L31" s="436">
        <f>+H31*K31</f>
        <v>19.586464447302617</v>
      </c>
    </row>
    <row r="32" spans="1:12" s="136" customFormat="1" ht="12.75" customHeight="1">
      <c r="A32" s="616" t="s">
        <v>266</v>
      </c>
      <c r="B32" s="617"/>
      <c r="C32" s="618"/>
      <c r="D32" s="51" t="s">
        <v>52</v>
      </c>
      <c r="E32" s="52">
        <v>2</v>
      </c>
      <c r="F32" s="53">
        <v>0.45</v>
      </c>
      <c r="G32" s="42">
        <f>E32*F32</f>
        <v>0.9</v>
      </c>
      <c r="H32" s="433">
        <f>+G32/G$46</f>
        <v>0.19586464447302618</v>
      </c>
      <c r="I32" s="434">
        <v>463400116</v>
      </c>
      <c r="J32" s="435" t="s">
        <v>324</v>
      </c>
      <c r="K32" s="431">
        <v>40</v>
      </c>
      <c r="L32" s="436">
        <f>+H32*K32</f>
        <v>7.8345857789210473</v>
      </c>
    </row>
    <row r="33" spans="1:13" s="136" customFormat="1" ht="12.75" customHeight="1">
      <c r="A33" s="274"/>
      <c r="B33" s="275"/>
      <c r="C33" s="276"/>
      <c r="D33" s="51"/>
      <c r="E33" s="52"/>
      <c r="F33" s="53"/>
      <c r="G33" s="42"/>
      <c r="H33" s="433"/>
      <c r="I33" s="434"/>
      <c r="J33" s="435"/>
      <c r="K33" s="431"/>
      <c r="L33" s="436"/>
    </row>
    <row r="34" spans="1:13" s="136" customFormat="1" ht="12.75" customHeight="1">
      <c r="A34" s="274"/>
      <c r="B34" s="275"/>
      <c r="C34" s="276"/>
      <c r="D34" s="51"/>
      <c r="E34" s="52"/>
      <c r="F34" s="53"/>
      <c r="G34" s="42"/>
      <c r="H34" s="433"/>
      <c r="I34" s="434"/>
      <c r="J34" s="435"/>
      <c r="K34" s="431"/>
      <c r="L34" s="436"/>
    </row>
    <row r="35" spans="1:13" s="137" customFormat="1" ht="15.6">
      <c r="A35" s="616"/>
      <c r="B35" s="617"/>
      <c r="C35" s="618"/>
      <c r="D35" s="51"/>
      <c r="E35" s="52"/>
      <c r="F35" s="53"/>
      <c r="G35" s="42"/>
      <c r="H35" s="433"/>
      <c r="I35" s="434"/>
      <c r="J35" s="435"/>
      <c r="K35" s="431"/>
      <c r="L35" s="436"/>
    </row>
    <row r="36" spans="1:13" s="136" customFormat="1" ht="12.75" customHeight="1">
      <c r="A36" s="616"/>
      <c r="B36" s="617"/>
      <c r="C36" s="618"/>
      <c r="D36" s="51"/>
      <c r="E36" s="52"/>
      <c r="F36" s="53"/>
      <c r="G36" s="42"/>
      <c r="H36" s="433"/>
      <c r="I36" s="434"/>
      <c r="J36" s="435"/>
      <c r="K36" s="431"/>
      <c r="L36" s="436"/>
    </row>
    <row r="37" spans="1:13" s="136" customFormat="1" ht="12.75" customHeight="1">
      <c r="A37" s="616"/>
      <c r="B37" s="617"/>
      <c r="C37" s="618"/>
      <c r="D37" s="51"/>
      <c r="E37" s="52"/>
      <c r="F37" s="53"/>
      <c r="G37" s="42"/>
      <c r="H37" s="433"/>
      <c r="I37" s="434"/>
      <c r="J37" s="435"/>
      <c r="K37" s="431"/>
      <c r="L37" s="436"/>
    </row>
    <row r="38" spans="1:13" s="136" customFormat="1" ht="12.75" customHeight="1">
      <c r="A38" s="616"/>
      <c r="B38" s="617"/>
      <c r="C38" s="618"/>
      <c r="D38" s="51"/>
      <c r="E38" s="52"/>
      <c r="F38" s="53"/>
      <c r="G38" s="42"/>
      <c r="H38" s="433"/>
      <c r="I38" s="434"/>
      <c r="J38" s="435"/>
      <c r="K38" s="431"/>
      <c r="L38" s="436"/>
    </row>
    <row r="39" spans="1:13" s="136" customFormat="1" ht="12.75" customHeight="1">
      <c r="A39" s="616"/>
      <c r="B39" s="617"/>
      <c r="C39" s="618"/>
      <c r="D39" s="51"/>
      <c r="E39" s="52"/>
      <c r="F39" s="53"/>
      <c r="G39" s="42"/>
      <c r="H39" s="433"/>
      <c r="I39" s="434"/>
      <c r="J39" s="435"/>
      <c r="K39" s="431"/>
      <c r="L39" s="436"/>
    </row>
    <row r="40" spans="1:13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SUM(G31:G39)</f>
        <v>3.15</v>
      </c>
      <c r="H40" s="437">
        <f>SUM(H31:H39)</f>
        <v>0.68552625565559155</v>
      </c>
      <c r="I40" s="429"/>
      <c r="J40" s="430"/>
      <c r="K40" s="431"/>
      <c r="L40" s="447">
        <f>SUM(L31:L39)</f>
        <v>27.421050226223663</v>
      </c>
    </row>
    <row r="41" spans="1:13" s="136" customFormat="1" ht="12.75" customHeight="1">
      <c r="A41" s="47" t="s">
        <v>32</v>
      </c>
      <c r="B41" s="44"/>
      <c r="C41" s="45"/>
      <c r="D41" s="45"/>
      <c r="E41" s="45"/>
      <c r="F41" s="45"/>
      <c r="G41" s="46"/>
      <c r="H41" s="437"/>
      <c r="I41" s="429"/>
      <c r="J41" s="430"/>
      <c r="K41" s="431"/>
      <c r="L41" s="445"/>
      <c r="M41" s="137"/>
    </row>
    <row r="42" spans="1:13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37"/>
      <c r="I42" s="429"/>
      <c r="J42" s="430"/>
      <c r="K42" s="431"/>
      <c r="L42" s="445"/>
    </row>
    <row r="43" spans="1:13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37"/>
      <c r="I43" s="446"/>
      <c r="J43" s="430"/>
      <c r="K43" s="446"/>
      <c r="L43" s="445"/>
    </row>
    <row r="44" spans="1:13" s="136" customFormat="1" ht="15.6">
      <c r="A44" s="616"/>
      <c r="B44" s="617"/>
      <c r="C44" s="618"/>
      <c r="D44" s="49"/>
      <c r="E44" s="145"/>
      <c r="F44" s="145"/>
      <c r="G44" s="42"/>
      <c r="H44" s="433"/>
      <c r="I44" s="434"/>
      <c r="J44" s="435"/>
      <c r="K44" s="431"/>
      <c r="L44" s="470"/>
    </row>
    <row r="45" spans="1:13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6"/>
      <c r="J45" s="430"/>
      <c r="K45" s="446"/>
      <c r="L45" s="445">
        <f>+L44</f>
        <v>0</v>
      </c>
    </row>
    <row r="46" spans="1:13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+G45+G40+G27+G19</f>
        <v>4.5950100000000003</v>
      </c>
      <c r="H46" s="449">
        <f>+H45+H40+H27+H19</f>
        <v>1</v>
      </c>
      <c r="I46" s="450"/>
      <c r="J46" s="451"/>
      <c r="K46" s="450"/>
      <c r="L46" s="563">
        <f>+L45+L40+L27+L19</f>
        <v>58.868424660664509</v>
      </c>
      <c r="M46" s="136"/>
    </row>
    <row r="47" spans="1:13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1.0568523000000001</v>
      </c>
      <c r="H47" s="69"/>
      <c r="I47" s="69"/>
      <c r="J47" s="69"/>
      <c r="K47" s="69"/>
      <c r="L47" s="452"/>
    </row>
    <row r="48" spans="1:13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5.6518623000000003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5.65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5.65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1">
    <mergeCell ref="A50:B50"/>
    <mergeCell ref="A51:B51"/>
    <mergeCell ref="A52:B52"/>
    <mergeCell ref="D57:F57"/>
    <mergeCell ref="D58:F58"/>
    <mergeCell ref="D59:F59"/>
    <mergeCell ref="D46:F46"/>
    <mergeCell ref="D47:E47"/>
    <mergeCell ref="D48:F48"/>
    <mergeCell ref="D49:F49"/>
    <mergeCell ref="D50:F50"/>
    <mergeCell ref="A45:B45"/>
    <mergeCell ref="A31:C31"/>
    <mergeCell ref="A32:C32"/>
    <mergeCell ref="A35:C35"/>
    <mergeCell ref="A36:C36"/>
    <mergeCell ref="A37:C37"/>
    <mergeCell ref="A38:C38"/>
    <mergeCell ref="A39:C39"/>
    <mergeCell ref="A40:B40"/>
    <mergeCell ref="A42:C42"/>
    <mergeCell ref="A43:C43"/>
    <mergeCell ref="A44:C44"/>
    <mergeCell ref="A30:C30"/>
    <mergeCell ref="A16:B16"/>
    <mergeCell ref="A17:B17"/>
    <mergeCell ref="A19:B19"/>
    <mergeCell ref="A21:B21"/>
    <mergeCell ref="A22:B22"/>
    <mergeCell ref="A23:B23"/>
    <mergeCell ref="A24:B24"/>
    <mergeCell ref="A25:B25"/>
    <mergeCell ref="A26:B26"/>
    <mergeCell ref="A27:B27"/>
    <mergeCell ref="A29:C29"/>
    <mergeCell ref="A15:B15"/>
    <mergeCell ref="A1:G1"/>
    <mergeCell ref="H2:L13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1"/>
  <sheetViews>
    <sheetView view="pageBreakPreview" topLeftCell="A40" zoomScaleNormal="100" zoomScaleSheetLayoutView="100" workbookViewId="0">
      <selection activeCell="A52" sqref="A52:B52"/>
    </sheetView>
  </sheetViews>
  <sheetFormatPr baseColWidth="10" defaultRowHeight="13.2"/>
  <cols>
    <col min="1" max="1" width="22.44140625" style="133" customWidth="1"/>
    <col min="2" max="2" width="19.5546875" style="133" customWidth="1"/>
    <col min="3" max="4" width="11.44140625" style="133"/>
    <col min="5" max="5" width="13.33203125" style="133" bestFit="1" customWidth="1"/>
    <col min="6" max="6" width="14.33203125" style="134" customWidth="1"/>
    <col min="7" max="7" width="13.5546875" style="457" customWidth="1"/>
    <col min="8" max="12" width="11.44140625" style="420"/>
    <col min="13" max="256" width="11.44140625" style="133"/>
    <col min="257" max="257" width="16.6640625" style="133" customWidth="1"/>
    <col min="258" max="258" width="19.5546875" style="133" customWidth="1"/>
    <col min="259" max="260" width="11.44140625" style="133"/>
    <col min="261" max="261" width="13.33203125" style="133" bestFit="1" customWidth="1"/>
    <col min="262" max="262" width="14.33203125" style="133" customWidth="1"/>
    <col min="263" max="263" width="13.5546875" style="133" customWidth="1"/>
    <col min="264" max="512" width="11.44140625" style="133"/>
    <col min="513" max="513" width="16.6640625" style="133" customWidth="1"/>
    <col min="514" max="514" width="19.5546875" style="133" customWidth="1"/>
    <col min="515" max="516" width="11.44140625" style="133"/>
    <col min="517" max="517" width="13.33203125" style="133" bestFit="1" customWidth="1"/>
    <col min="518" max="518" width="14.33203125" style="133" customWidth="1"/>
    <col min="519" max="519" width="13.5546875" style="133" customWidth="1"/>
    <col min="520" max="768" width="11.44140625" style="133"/>
    <col min="769" max="769" width="16.6640625" style="133" customWidth="1"/>
    <col min="770" max="770" width="19.5546875" style="133" customWidth="1"/>
    <col min="771" max="772" width="11.44140625" style="133"/>
    <col min="773" max="773" width="13.33203125" style="133" bestFit="1" customWidth="1"/>
    <col min="774" max="774" width="14.33203125" style="133" customWidth="1"/>
    <col min="775" max="775" width="13.5546875" style="133" customWidth="1"/>
    <col min="776" max="1024" width="11.44140625" style="133"/>
    <col min="1025" max="1025" width="16.6640625" style="133" customWidth="1"/>
    <col min="1026" max="1026" width="19.5546875" style="133" customWidth="1"/>
    <col min="1027" max="1028" width="11.44140625" style="133"/>
    <col min="1029" max="1029" width="13.33203125" style="133" bestFit="1" customWidth="1"/>
    <col min="1030" max="1030" width="14.33203125" style="133" customWidth="1"/>
    <col min="1031" max="1031" width="13.5546875" style="133" customWidth="1"/>
    <col min="1032" max="1280" width="11.44140625" style="133"/>
    <col min="1281" max="1281" width="16.6640625" style="133" customWidth="1"/>
    <col min="1282" max="1282" width="19.5546875" style="133" customWidth="1"/>
    <col min="1283" max="1284" width="11.44140625" style="133"/>
    <col min="1285" max="1285" width="13.33203125" style="133" bestFit="1" customWidth="1"/>
    <col min="1286" max="1286" width="14.33203125" style="133" customWidth="1"/>
    <col min="1287" max="1287" width="13.5546875" style="133" customWidth="1"/>
    <col min="1288" max="1536" width="11.44140625" style="133"/>
    <col min="1537" max="1537" width="16.6640625" style="133" customWidth="1"/>
    <col min="1538" max="1538" width="19.5546875" style="133" customWidth="1"/>
    <col min="1539" max="1540" width="11.44140625" style="133"/>
    <col min="1541" max="1541" width="13.33203125" style="133" bestFit="1" customWidth="1"/>
    <col min="1542" max="1542" width="14.33203125" style="133" customWidth="1"/>
    <col min="1543" max="1543" width="13.5546875" style="133" customWidth="1"/>
    <col min="1544" max="1792" width="11.44140625" style="133"/>
    <col min="1793" max="1793" width="16.6640625" style="133" customWidth="1"/>
    <col min="1794" max="1794" width="19.5546875" style="133" customWidth="1"/>
    <col min="1795" max="1796" width="11.44140625" style="133"/>
    <col min="1797" max="1797" width="13.33203125" style="133" bestFit="1" customWidth="1"/>
    <col min="1798" max="1798" width="14.33203125" style="133" customWidth="1"/>
    <col min="1799" max="1799" width="13.5546875" style="133" customWidth="1"/>
    <col min="1800" max="2048" width="11.44140625" style="133"/>
    <col min="2049" max="2049" width="16.6640625" style="133" customWidth="1"/>
    <col min="2050" max="2050" width="19.5546875" style="133" customWidth="1"/>
    <col min="2051" max="2052" width="11.44140625" style="133"/>
    <col min="2053" max="2053" width="13.33203125" style="133" bestFit="1" customWidth="1"/>
    <col min="2054" max="2054" width="14.33203125" style="133" customWidth="1"/>
    <col min="2055" max="2055" width="13.5546875" style="133" customWidth="1"/>
    <col min="2056" max="2304" width="11.44140625" style="133"/>
    <col min="2305" max="2305" width="16.6640625" style="133" customWidth="1"/>
    <col min="2306" max="2306" width="19.5546875" style="133" customWidth="1"/>
    <col min="2307" max="2308" width="11.44140625" style="133"/>
    <col min="2309" max="2309" width="13.33203125" style="133" bestFit="1" customWidth="1"/>
    <col min="2310" max="2310" width="14.33203125" style="133" customWidth="1"/>
    <col min="2311" max="2311" width="13.5546875" style="133" customWidth="1"/>
    <col min="2312" max="2560" width="11.44140625" style="133"/>
    <col min="2561" max="2561" width="16.6640625" style="133" customWidth="1"/>
    <col min="2562" max="2562" width="19.5546875" style="133" customWidth="1"/>
    <col min="2563" max="2564" width="11.44140625" style="133"/>
    <col min="2565" max="2565" width="13.33203125" style="133" bestFit="1" customWidth="1"/>
    <col min="2566" max="2566" width="14.33203125" style="133" customWidth="1"/>
    <col min="2567" max="2567" width="13.5546875" style="133" customWidth="1"/>
    <col min="2568" max="2816" width="11.44140625" style="133"/>
    <col min="2817" max="2817" width="16.6640625" style="133" customWidth="1"/>
    <col min="2818" max="2818" width="19.5546875" style="133" customWidth="1"/>
    <col min="2819" max="2820" width="11.44140625" style="133"/>
    <col min="2821" max="2821" width="13.33203125" style="133" bestFit="1" customWidth="1"/>
    <col min="2822" max="2822" width="14.33203125" style="133" customWidth="1"/>
    <col min="2823" max="2823" width="13.5546875" style="133" customWidth="1"/>
    <col min="2824" max="3072" width="11.44140625" style="133"/>
    <col min="3073" max="3073" width="16.6640625" style="133" customWidth="1"/>
    <col min="3074" max="3074" width="19.5546875" style="133" customWidth="1"/>
    <col min="3075" max="3076" width="11.44140625" style="133"/>
    <col min="3077" max="3077" width="13.33203125" style="133" bestFit="1" customWidth="1"/>
    <col min="3078" max="3078" width="14.33203125" style="133" customWidth="1"/>
    <col min="3079" max="3079" width="13.5546875" style="133" customWidth="1"/>
    <col min="3080" max="3328" width="11.44140625" style="133"/>
    <col min="3329" max="3329" width="16.6640625" style="133" customWidth="1"/>
    <col min="3330" max="3330" width="19.5546875" style="133" customWidth="1"/>
    <col min="3331" max="3332" width="11.44140625" style="133"/>
    <col min="3333" max="3333" width="13.33203125" style="133" bestFit="1" customWidth="1"/>
    <col min="3334" max="3334" width="14.33203125" style="133" customWidth="1"/>
    <col min="3335" max="3335" width="13.5546875" style="133" customWidth="1"/>
    <col min="3336" max="3584" width="11.44140625" style="133"/>
    <col min="3585" max="3585" width="16.6640625" style="133" customWidth="1"/>
    <col min="3586" max="3586" width="19.5546875" style="133" customWidth="1"/>
    <col min="3587" max="3588" width="11.44140625" style="133"/>
    <col min="3589" max="3589" width="13.33203125" style="133" bestFit="1" customWidth="1"/>
    <col min="3590" max="3590" width="14.33203125" style="133" customWidth="1"/>
    <col min="3591" max="3591" width="13.5546875" style="133" customWidth="1"/>
    <col min="3592" max="3840" width="11.44140625" style="133"/>
    <col min="3841" max="3841" width="16.6640625" style="133" customWidth="1"/>
    <col min="3842" max="3842" width="19.5546875" style="133" customWidth="1"/>
    <col min="3843" max="3844" width="11.44140625" style="133"/>
    <col min="3845" max="3845" width="13.33203125" style="133" bestFit="1" customWidth="1"/>
    <col min="3846" max="3846" width="14.33203125" style="133" customWidth="1"/>
    <col min="3847" max="3847" width="13.5546875" style="133" customWidth="1"/>
    <col min="3848" max="4096" width="11.44140625" style="133"/>
    <col min="4097" max="4097" width="16.6640625" style="133" customWidth="1"/>
    <col min="4098" max="4098" width="19.5546875" style="133" customWidth="1"/>
    <col min="4099" max="4100" width="11.44140625" style="133"/>
    <col min="4101" max="4101" width="13.33203125" style="133" bestFit="1" customWidth="1"/>
    <col min="4102" max="4102" width="14.33203125" style="133" customWidth="1"/>
    <col min="4103" max="4103" width="13.5546875" style="133" customWidth="1"/>
    <col min="4104" max="4352" width="11.44140625" style="133"/>
    <col min="4353" max="4353" width="16.6640625" style="133" customWidth="1"/>
    <col min="4354" max="4354" width="19.5546875" style="133" customWidth="1"/>
    <col min="4355" max="4356" width="11.44140625" style="133"/>
    <col min="4357" max="4357" width="13.33203125" style="133" bestFit="1" customWidth="1"/>
    <col min="4358" max="4358" width="14.33203125" style="133" customWidth="1"/>
    <col min="4359" max="4359" width="13.5546875" style="133" customWidth="1"/>
    <col min="4360" max="4608" width="11.44140625" style="133"/>
    <col min="4609" max="4609" width="16.6640625" style="133" customWidth="1"/>
    <col min="4610" max="4610" width="19.5546875" style="133" customWidth="1"/>
    <col min="4611" max="4612" width="11.44140625" style="133"/>
    <col min="4613" max="4613" width="13.33203125" style="133" bestFit="1" customWidth="1"/>
    <col min="4614" max="4614" width="14.33203125" style="133" customWidth="1"/>
    <col min="4615" max="4615" width="13.5546875" style="133" customWidth="1"/>
    <col min="4616" max="4864" width="11.44140625" style="133"/>
    <col min="4865" max="4865" width="16.6640625" style="133" customWidth="1"/>
    <col min="4866" max="4866" width="19.5546875" style="133" customWidth="1"/>
    <col min="4867" max="4868" width="11.44140625" style="133"/>
    <col min="4869" max="4869" width="13.33203125" style="133" bestFit="1" customWidth="1"/>
    <col min="4870" max="4870" width="14.33203125" style="133" customWidth="1"/>
    <col min="4871" max="4871" width="13.5546875" style="133" customWidth="1"/>
    <col min="4872" max="5120" width="11.44140625" style="133"/>
    <col min="5121" max="5121" width="16.6640625" style="133" customWidth="1"/>
    <col min="5122" max="5122" width="19.5546875" style="133" customWidth="1"/>
    <col min="5123" max="5124" width="11.44140625" style="133"/>
    <col min="5125" max="5125" width="13.33203125" style="133" bestFit="1" customWidth="1"/>
    <col min="5126" max="5126" width="14.33203125" style="133" customWidth="1"/>
    <col min="5127" max="5127" width="13.5546875" style="133" customWidth="1"/>
    <col min="5128" max="5376" width="11.44140625" style="133"/>
    <col min="5377" max="5377" width="16.6640625" style="133" customWidth="1"/>
    <col min="5378" max="5378" width="19.5546875" style="133" customWidth="1"/>
    <col min="5379" max="5380" width="11.44140625" style="133"/>
    <col min="5381" max="5381" width="13.33203125" style="133" bestFit="1" customWidth="1"/>
    <col min="5382" max="5382" width="14.33203125" style="133" customWidth="1"/>
    <col min="5383" max="5383" width="13.5546875" style="133" customWidth="1"/>
    <col min="5384" max="5632" width="11.44140625" style="133"/>
    <col min="5633" max="5633" width="16.6640625" style="133" customWidth="1"/>
    <col min="5634" max="5634" width="19.5546875" style="133" customWidth="1"/>
    <col min="5635" max="5636" width="11.44140625" style="133"/>
    <col min="5637" max="5637" width="13.33203125" style="133" bestFit="1" customWidth="1"/>
    <col min="5638" max="5638" width="14.33203125" style="133" customWidth="1"/>
    <col min="5639" max="5639" width="13.5546875" style="133" customWidth="1"/>
    <col min="5640" max="5888" width="11.44140625" style="133"/>
    <col min="5889" max="5889" width="16.6640625" style="133" customWidth="1"/>
    <col min="5890" max="5890" width="19.5546875" style="133" customWidth="1"/>
    <col min="5891" max="5892" width="11.44140625" style="133"/>
    <col min="5893" max="5893" width="13.33203125" style="133" bestFit="1" customWidth="1"/>
    <col min="5894" max="5894" width="14.33203125" style="133" customWidth="1"/>
    <col min="5895" max="5895" width="13.5546875" style="133" customWidth="1"/>
    <col min="5896" max="6144" width="11.44140625" style="133"/>
    <col min="6145" max="6145" width="16.6640625" style="133" customWidth="1"/>
    <col min="6146" max="6146" width="19.5546875" style="133" customWidth="1"/>
    <col min="6147" max="6148" width="11.44140625" style="133"/>
    <col min="6149" max="6149" width="13.33203125" style="133" bestFit="1" customWidth="1"/>
    <col min="6150" max="6150" width="14.33203125" style="133" customWidth="1"/>
    <col min="6151" max="6151" width="13.5546875" style="133" customWidth="1"/>
    <col min="6152" max="6400" width="11.44140625" style="133"/>
    <col min="6401" max="6401" width="16.6640625" style="133" customWidth="1"/>
    <col min="6402" max="6402" width="19.5546875" style="133" customWidth="1"/>
    <col min="6403" max="6404" width="11.44140625" style="133"/>
    <col min="6405" max="6405" width="13.33203125" style="133" bestFit="1" customWidth="1"/>
    <col min="6406" max="6406" width="14.33203125" style="133" customWidth="1"/>
    <col min="6407" max="6407" width="13.5546875" style="133" customWidth="1"/>
    <col min="6408" max="6656" width="11.44140625" style="133"/>
    <col min="6657" max="6657" width="16.6640625" style="133" customWidth="1"/>
    <col min="6658" max="6658" width="19.5546875" style="133" customWidth="1"/>
    <col min="6659" max="6660" width="11.44140625" style="133"/>
    <col min="6661" max="6661" width="13.33203125" style="133" bestFit="1" customWidth="1"/>
    <col min="6662" max="6662" width="14.33203125" style="133" customWidth="1"/>
    <col min="6663" max="6663" width="13.5546875" style="133" customWidth="1"/>
    <col min="6664" max="6912" width="11.44140625" style="133"/>
    <col min="6913" max="6913" width="16.6640625" style="133" customWidth="1"/>
    <col min="6914" max="6914" width="19.5546875" style="133" customWidth="1"/>
    <col min="6915" max="6916" width="11.44140625" style="133"/>
    <col min="6917" max="6917" width="13.33203125" style="133" bestFit="1" customWidth="1"/>
    <col min="6918" max="6918" width="14.33203125" style="133" customWidth="1"/>
    <col min="6919" max="6919" width="13.5546875" style="133" customWidth="1"/>
    <col min="6920" max="7168" width="11.44140625" style="133"/>
    <col min="7169" max="7169" width="16.6640625" style="133" customWidth="1"/>
    <col min="7170" max="7170" width="19.5546875" style="133" customWidth="1"/>
    <col min="7171" max="7172" width="11.44140625" style="133"/>
    <col min="7173" max="7173" width="13.33203125" style="133" bestFit="1" customWidth="1"/>
    <col min="7174" max="7174" width="14.33203125" style="133" customWidth="1"/>
    <col min="7175" max="7175" width="13.5546875" style="133" customWidth="1"/>
    <col min="7176" max="7424" width="11.44140625" style="133"/>
    <col min="7425" max="7425" width="16.6640625" style="133" customWidth="1"/>
    <col min="7426" max="7426" width="19.5546875" style="133" customWidth="1"/>
    <col min="7427" max="7428" width="11.44140625" style="133"/>
    <col min="7429" max="7429" width="13.33203125" style="133" bestFit="1" customWidth="1"/>
    <col min="7430" max="7430" width="14.33203125" style="133" customWidth="1"/>
    <col min="7431" max="7431" width="13.5546875" style="133" customWidth="1"/>
    <col min="7432" max="7680" width="11.44140625" style="133"/>
    <col min="7681" max="7681" width="16.6640625" style="133" customWidth="1"/>
    <col min="7682" max="7682" width="19.5546875" style="133" customWidth="1"/>
    <col min="7683" max="7684" width="11.44140625" style="133"/>
    <col min="7685" max="7685" width="13.33203125" style="133" bestFit="1" customWidth="1"/>
    <col min="7686" max="7686" width="14.33203125" style="133" customWidth="1"/>
    <col min="7687" max="7687" width="13.5546875" style="133" customWidth="1"/>
    <col min="7688" max="7936" width="11.44140625" style="133"/>
    <col min="7937" max="7937" width="16.6640625" style="133" customWidth="1"/>
    <col min="7938" max="7938" width="19.5546875" style="133" customWidth="1"/>
    <col min="7939" max="7940" width="11.44140625" style="133"/>
    <col min="7941" max="7941" width="13.33203125" style="133" bestFit="1" customWidth="1"/>
    <col min="7942" max="7942" width="14.33203125" style="133" customWidth="1"/>
    <col min="7943" max="7943" width="13.5546875" style="133" customWidth="1"/>
    <col min="7944" max="8192" width="11.44140625" style="133"/>
    <col min="8193" max="8193" width="16.6640625" style="133" customWidth="1"/>
    <col min="8194" max="8194" width="19.5546875" style="133" customWidth="1"/>
    <col min="8195" max="8196" width="11.44140625" style="133"/>
    <col min="8197" max="8197" width="13.33203125" style="133" bestFit="1" customWidth="1"/>
    <col min="8198" max="8198" width="14.33203125" style="133" customWidth="1"/>
    <col min="8199" max="8199" width="13.5546875" style="133" customWidth="1"/>
    <col min="8200" max="8448" width="11.44140625" style="133"/>
    <col min="8449" max="8449" width="16.6640625" style="133" customWidth="1"/>
    <col min="8450" max="8450" width="19.5546875" style="133" customWidth="1"/>
    <col min="8451" max="8452" width="11.44140625" style="133"/>
    <col min="8453" max="8453" width="13.33203125" style="133" bestFit="1" customWidth="1"/>
    <col min="8454" max="8454" width="14.33203125" style="133" customWidth="1"/>
    <col min="8455" max="8455" width="13.5546875" style="133" customWidth="1"/>
    <col min="8456" max="8704" width="11.44140625" style="133"/>
    <col min="8705" max="8705" width="16.6640625" style="133" customWidth="1"/>
    <col min="8706" max="8706" width="19.5546875" style="133" customWidth="1"/>
    <col min="8707" max="8708" width="11.44140625" style="133"/>
    <col min="8709" max="8709" width="13.33203125" style="133" bestFit="1" customWidth="1"/>
    <col min="8710" max="8710" width="14.33203125" style="133" customWidth="1"/>
    <col min="8711" max="8711" width="13.5546875" style="133" customWidth="1"/>
    <col min="8712" max="8960" width="11.44140625" style="133"/>
    <col min="8961" max="8961" width="16.6640625" style="133" customWidth="1"/>
    <col min="8962" max="8962" width="19.5546875" style="133" customWidth="1"/>
    <col min="8963" max="8964" width="11.44140625" style="133"/>
    <col min="8965" max="8965" width="13.33203125" style="133" bestFit="1" customWidth="1"/>
    <col min="8966" max="8966" width="14.33203125" style="133" customWidth="1"/>
    <col min="8967" max="8967" width="13.5546875" style="133" customWidth="1"/>
    <col min="8968" max="9216" width="11.44140625" style="133"/>
    <col min="9217" max="9217" width="16.6640625" style="133" customWidth="1"/>
    <col min="9218" max="9218" width="19.5546875" style="133" customWidth="1"/>
    <col min="9219" max="9220" width="11.44140625" style="133"/>
    <col min="9221" max="9221" width="13.33203125" style="133" bestFit="1" customWidth="1"/>
    <col min="9222" max="9222" width="14.33203125" style="133" customWidth="1"/>
    <col min="9223" max="9223" width="13.5546875" style="133" customWidth="1"/>
    <col min="9224" max="9472" width="11.44140625" style="133"/>
    <col min="9473" max="9473" width="16.6640625" style="133" customWidth="1"/>
    <col min="9474" max="9474" width="19.5546875" style="133" customWidth="1"/>
    <col min="9475" max="9476" width="11.44140625" style="133"/>
    <col min="9477" max="9477" width="13.33203125" style="133" bestFit="1" customWidth="1"/>
    <col min="9478" max="9478" width="14.33203125" style="133" customWidth="1"/>
    <col min="9479" max="9479" width="13.5546875" style="133" customWidth="1"/>
    <col min="9480" max="9728" width="11.44140625" style="133"/>
    <col min="9729" max="9729" width="16.6640625" style="133" customWidth="1"/>
    <col min="9730" max="9730" width="19.5546875" style="133" customWidth="1"/>
    <col min="9731" max="9732" width="11.44140625" style="133"/>
    <col min="9733" max="9733" width="13.33203125" style="133" bestFit="1" customWidth="1"/>
    <col min="9734" max="9734" width="14.33203125" style="133" customWidth="1"/>
    <col min="9735" max="9735" width="13.5546875" style="133" customWidth="1"/>
    <col min="9736" max="9984" width="11.44140625" style="133"/>
    <col min="9985" max="9985" width="16.6640625" style="133" customWidth="1"/>
    <col min="9986" max="9986" width="19.5546875" style="133" customWidth="1"/>
    <col min="9987" max="9988" width="11.44140625" style="133"/>
    <col min="9989" max="9989" width="13.33203125" style="133" bestFit="1" customWidth="1"/>
    <col min="9990" max="9990" width="14.33203125" style="133" customWidth="1"/>
    <col min="9991" max="9991" width="13.5546875" style="133" customWidth="1"/>
    <col min="9992" max="10240" width="11.44140625" style="133"/>
    <col min="10241" max="10241" width="16.6640625" style="133" customWidth="1"/>
    <col min="10242" max="10242" width="19.5546875" style="133" customWidth="1"/>
    <col min="10243" max="10244" width="11.44140625" style="133"/>
    <col min="10245" max="10245" width="13.33203125" style="133" bestFit="1" customWidth="1"/>
    <col min="10246" max="10246" width="14.33203125" style="133" customWidth="1"/>
    <col min="10247" max="10247" width="13.5546875" style="133" customWidth="1"/>
    <col min="10248" max="10496" width="11.44140625" style="133"/>
    <col min="10497" max="10497" width="16.6640625" style="133" customWidth="1"/>
    <col min="10498" max="10498" width="19.5546875" style="133" customWidth="1"/>
    <col min="10499" max="10500" width="11.44140625" style="133"/>
    <col min="10501" max="10501" width="13.33203125" style="133" bestFit="1" customWidth="1"/>
    <col min="10502" max="10502" width="14.33203125" style="133" customWidth="1"/>
    <col min="10503" max="10503" width="13.5546875" style="133" customWidth="1"/>
    <col min="10504" max="10752" width="11.44140625" style="133"/>
    <col min="10753" max="10753" width="16.6640625" style="133" customWidth="1"/>
    <col min="10754" max="10754" width="19.5546875" style="133" customWidth="1"/>
    <col min="10755" max="10756" width="11.44140625" style="133"/>
    <col min="10757" max="10757" width="13.33203125" style="133" bestFit="1" customWidth="1"/>
    <col min="10758" max="10758" width="14.33203125" style="133" customWidth="1"/>
    <col min="10759" max="10759" width="13.5546875" style="133" customWidth="1"/>
    <col min="10760" max="11008" width="11.44140625" style="133"/>
    <col min="11009" max="11009" width="16.6640625" style="133" customWidth="1"/>
    <col min="11010" max="11010" width="19.5546875" style="133" customWidth="1"/>
    <col min="11011" max="11012" width="11.44140625" style="133"/>
    <col min="11013" max="11013" width="13.33203125" style="133" bestFit="1" customWidth="1"/>
    <col min="11014" max="11014" width="14.33203125" style="133" customWidth="1"/>
    <col min="11015" max="11015" width="13.5546875" style="133" customWidth="1"/>
    <col min="11016" max="11264" width="11.44140625" style="133"/>
    <col min="11265" max="11265" width="16.6640625" style="133" customWidth="1"/>
    <col min="11266" max="11266" width="19.5546875" style="133" customWidth="1"/>
    <col min="11267" max="11268" width="11.44140625" style="133"/>
    <col min="11269" max="11269" width="13.33203125" style="133" bestFit="1" customWidth="1"/>
    <col min="11270" max="11270" width="14.33203125" style="133" customWidth="1"/>
    <col min="11271" max="11271" width="13.5546875" style="133" customWidth="1"/>
    <col min="11272" max="11520" width="11.44140625" style="133"/>
    <col min="11521" max="11521" width="16.6640625" style="133" customWidth="1"/>
    <col min="11522" max="11522" width="19.5546875" style="133" customWidth="1"/>
    <col min="11523" max="11524" width="11.44140625" style="133"/>
    <col min="11525" max="11525" width="13.33203125" style="133" bestFit="1" customWidth="1"/>
    <col min="11526" max="11526" width="14.33203125" style="133" customWidth="1"/>
    <col min="11527" max="11527" width="13.5546875" style="133" customWidth="1"/>
    <col min="11528" max="11776" width="11.44140625" style="133"/>
    <col min="11777" max="11777" width="16.6640625" style="133" customWidth="1"/>
    <col min="11778" max="11778" width="19.5546875" style="133" customWidth="1"/>
    <col min="11779" max="11780" width="11.44140625" style="133"/>
    <col min="11781" max="11781" width="13.33203125" style="133" bestFit="1" customWidth="1"/>
    <col min="11782" max="11782" width="14.33203125" style="133" customWidth="1"/>
    <col min="11783" max="11783" width="13.5546875" style="133" customWidth="1"/>
    <col min="11784" max="12032" width="11.44140625" style="133"/>
    <col min="12033" max="12033" width="16.6640625" style="133" customWidth="1"/>
    <col min="12034" max="12034" width="19.5546875" style="133" customWidth="1"/>
    <col min="12035" max="12036" width="11.44140625" style="133"/>
    <col min="12037" max="12037" width="13.33203125" style="133" bestFit="1" customWidth="1"/>
    <col min="12038" max="12038" width="14.33203125" style="133" customWidth="1"/>
    <col min="12039" max="12039" width="13.5546875" style="133" customWidth="1"/>
    <col min="12040" max="12288" width="11.44140625" style="133"/>
    <col min="12289" max="12289" width="16.6640625" style="133" customWidth="1"/>
    <col min="12290" max="12290" width="19.5546875" style="133" customWidth="1"/>
    <col min="12291" max="12292" width="11.44140625" style="133"/>
    <col min="12293" max="12293" width="13.33203125" style="133" bestFit="1" customWidth="1"/>
    <col min="12294" max="12294" width="14.33203125" style="133" customWidth="1"/>
    <col min="12295" max="12295" width="13.5546875" style="133" customWidth="1"/>
    <col min="12296" max="12544" width="11.44140625" style="133"/>
    <col min="12545" max="12545" width="16.6640625" style="133" customWidth="1"/>
    <col min="12546" max="12546" width="19.5546875" style="133" customWidth="1"/>
    <col min="12547" max="12548" width="11.44140625" style="133"/>
    <col min="12549" max="12549" width="13.33203125" style="133" bestFit="1" customWidth="1"/>
    <col min="12550" max="12550" width="14.33203125" style="133" customWidth="1"/>
    <col min="12551" max="12551" width="13.5546875" style="133" customWidth="1"/>
    <col min="12552" max="12800" width="11.44140625" style="133"/>
    <col min="12801" max="12801" width="16.6640625" style="133" customWidth="1"/>
    <col min="12802" max="12802" width="19.5546875" style="133" customWidth="1"/>
    <col min="12803" max="12804" width="11.44140625" style="133"/>
    <col min="12805" max="12805" width="13.33203125" style="133" bestFit="1" customWidth="1"/>
    <col min="12806" max="12806" width="14.33203125" style="133" customWidth="1"/>
    <col min="12807" max="12807" width="13.5546875" style="133" customWidth="1"/>
    <col min="12808" max="13056" width="11.44140625" style="133"/>
    <col min="13057" max="13057" width="16.6640625" style="133" customWidth="1"/>
    <col min="13058" max="13058" width="19.5546875" style="133" customWidth="1"/>
    <col min="13059" max="13060" width="11.44140625" style="133"/>
    <col min="13061" max="13061" width="13.33203125" style="133" bestFit="1" customWidth="1"/>
    <col min="13062" max="13062" width="14.33203125" style="133" customWidth="1"/>
    <col min="13063" max="13063" width="13.5546875" style="133" customWidth="1"/>
    <col min="13064" max="13312" width="11.44140625" style="133"/>
    <col min="13313" max="13313" width="16.6640625" style="133" customWidth="1"/>
    <col min="13314" max="13314" width="19.5546875" style="133" customWidth="1"/>
    <col min="13315" max="13316" width="11.44140625" style="133"/>
    <col min="13317" max="13317" width="13.33203125" style="133" bestFit="1" customWidth="1"/>
    <col min="13318" max="13318" width="14.33203125" style="133" customWidth="1"/>
    <col min="13319" max="13319" width="13.5546875" style="133" customWidth="1"/>
    <col min="13320" max="13568" width="11.44140625" style="133"/>
    <col min="13569" max="13569" width="16.6640625" style="133" customWidth="1"/>
    <col min="13570" max="13570" width="19.5546875" style="133" customWidth="1"/>
    <col min="13571" max="13572" width="11.44140625" style="133"/>
    <col min="13573" max="13573" width="13.33203125" style="133" bestFit="1" customWidth="1"/>
    <col min="13574" max="13574" width="14.33203125" style="133" customWidth="1"/>
    <col min="13575" max="13575" width="13.5546875" style="133" customWidth="1"/>
    <col min="13576" max="13824" width="11.44140625" style="133"/>
    <col min="13825" max="13825" width="16.6640625" style="133" customWidth="1"/>
    <col min="13826" max="13826" width="19.5546875" style="133" customWidth="1"/>
    <col min="13827" max="13828" width="11.44140625" style="133"/>
    <col min="13829" max="13829" width="13.33203125" style="133" bestFit="1" customWidth="1"/>
    <col min="13830" max="13830" width="14.33203125" style="133" customWidth="1"/>
    <col min="13831" max="13831" width="13.5546875" style="133" customWidth="1"/>
    <col min="13832" max="14080" width="11.44140625" style="133"/>
    <col min="14081" max="14081" width="16.6640625" style="133" customWidth="1"/>
    <col min="14082" max="14082" width="19.5546875" style="133" customWidth="1"/>
    <col min="14083" max="14084" width="11.44140625" style="133"/>
    <col min="14085" max="14085" width="13.33203125" style="133" bestFit="1" customWidth="1"/>
    <col min="14086" max="14086" width="14.33203125" style="133" customWidth="1"/>
    <col min="14087" max="14087" width="13.5546875" style="133" customWidth="1"/>
    <col min="14088" max="14336" width="11.44140625" style="133"/>
    <col min="14337" max="14337" width="16.6640625" style="133" customWidth="1"/>
    <col min="14338" max="14338" width="19.5546875" style="133" customWidth="1"/>
    <col min="14339" max="14340" width="11.44140625" style="133"/>
    <col min="14341" max="14341" width="13.33203125" style="133" bestFit="1" customWidth="1"/>
    <col min="14342" max="14342" width="14.33203125" style="133" customWidth="1"/>
    <col min="14343" max="14343" width="13.5546875" style="133" customWidth="1"/>
    <col min="14344" max="14592" width="11.44140625" style="133"/>
    <col min="14593" max="14593" width="16.6640625" style="133" customWidth="1"/>
    <col min="14594" max="14594" width="19.5546875" style="133" customWidth="1"/>
    <col min="14595" max="14596" width="11.44140625" style="133"/>
    <col min="14597" max="14597" width="13.33203125" style="133" bestFit="1" customWidth="1"/>
    <col min="14598" max="14598" width="14.33203125" style="133" customWidth="1"/>
    <col min="14599" max="14599" width="13.5546875" style="133" customWidth="1"/>
    <col min="14600" max="14848" width="11.44140625" style="133"/>
    <col min="14849" max="14849" width="16.6640625" style="133" customWidth="1"/>
    <col min="14850" max="14850" width="19.5546875" style="133" customWidth="1"/>
    <col min="14851" max="14852" width="11.44140625" style="133"/>
    <col min="14853" max="14853" width="13.33203125" style="133" bestFit="1" customWidth="1"/>
    <col min="14854" max="14854" width="14.33203125" style="133" customWidth="1"/>
    <col min="14855" max="14855" width="13.5546875" style="133" customWidth="1"/>
    <col min="14856" max="15104" width="11.44140625" style="133"/>
    <col min="15105" max="15105" width="16.6640625" style="133" customWidth="1"/>
    <col min="15106" max="15106" width="19.5546875" style="133" customWidth="1"/>
    <col min="15107" max="15108" width="11.44140625" style="133"/>
    <col min="15109" max="15109" width="13.33203125" style="133" bestFit="1" customWidth="1"/>
    <col min="15110" max="15110" width="14.33203125" style="133" customWidth="1"/>
    <col min="15111" max="15111" width="13.5546875" style="133" customWidth="1"/>
    <col min="15112" max="15360" width="11.44140625" style="133"/>
    <col min="15361" max="15361" width="16.6640625" style="133" customWidth="1"/>
    <col min="15362" max="15362" width="19.5546875" style="133" customWidth="1"/>
    <col min="15363" max="15364" width="11.44140625" style="133"/>
    <col min="15365" max="15365" width="13.33203125" style="133" bestFit="1" customWidth="1"/>
    <col min="15366" max="15366" width="14.33203125" style="133" customWidth="1"/>
    <col min="15367" max="15367" width="13.5546875" style="133" customWidth="1"/>
    <col min="15368" max="15616" width="11.44140625" style="133"/>
    <col min="15617" max="15617" width="16.6640625" style="133" customWidth="1"/>
    <col min="15618" max="15618" width="19.5546875" style="133" customWidth="1"/>
    <col min="15619" max="15620" width="11.44140625" style="133"/>
    <col min="15621" max="15621" width="13.33203125" style="133" bestFit="1" customWidth="1"/>
    <col min="15622" max="15622" width="14.33203125" style="133" customWidth="1"/>
    <col min="15623" max="15623" width="13.5546875" style="133" customWidth="1"/>
    <col min="15624" max="15872" width="11.44140625" style="133"/>
    <col min="15873" max="15873" width="16.6640625" style="133" customWidth="1"/>
    <col min="15874" max="15874" width="19.5546875" style="133" customWidth="1"/>
    <col min="15875" max="15876" width="11.44140625" style="133"/>
    <col min="15877" max="15877" width="13.33203125" style="133" bestFit="1" customWidth="1"/>
    <col min="15878" max="15878" width="14.33203125" style="133" customWidth="1"/>
    <col min="15879" max="15879" width="13.5546875" style="133" customWidth="1"/>
    <col min="15880" max="16128" width="11.44140625" style="133"/>
    <col min="16129" max="16129" width="16.6640625" style="133" customWidth="1"/>
    <col min="16130" max="16130" width="19.5546875" style="133" customWidth="1"/>
    <col min="16131" max="16132" width="11.44140625" style="133"/>
    <col min="16133" max="16133" width="13.33203125" style="133" bestFit="1" customWidth="1"/>
    <col min="16134" max="16134" width="14.33203125" style="133" customWidth="1"/>
    <col min="16135" max="16135" width="13.5546875" style="133" customWidth="1"/>
    <col min="16136" max="16384" width="11.44140625" style="133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35" customFormat="1" ht="13.95" customHeight="1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95" customHeight="1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35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135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35" customFormat="1" ht="13.95" customHeight="1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35" customFormat="1" ht="13.95" customHeight="1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35" customFormat="1" ht="13.95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35" customFormat="1" ht="13.95" customHeight="1">
      <c r="A9" s="302"/>
      <c r="B9" s="302"/>
      <c r="C9" s="302"/>
      <c r="D9" s="302"/>
      <c r="E9" s="303"/>
      <c r="F9" s="304" t="s">
        <v>90</v>
      </c>
      <c r="G9" s="304">
        <f>'Presupuesto '!A4</f>
        <v>1</v>
      </c>
      <c r="H9" s="629"/>
      <c r="I9" s="630"/>
      <c r="J9" s="630"/>
      <c r="K9" s="630"/>
      <c r="L9" s="631"/>
    </row>
    <row r="10" spans="1:13" s="246" customFormat="1" ht="13.95" customHeight="1">
      <c r="A10" s="302"/>
      <c r="B10" s="302"/>
      <c r="C10" s="302"/>
      <c r="D10" s="302"/>
      <c r="E10" s="303"/>
      <c r="F10" s="304" t="s">
        <v>28</v>
      </c>
      <c r="G10" s="304" t="str">
        <f>'Presupuesto '!C4</f>
        <v>glb</v>
      </c>
      <c r="H10" s="629"/>
      <c r="I10" s="630"/>
      <c r="J10" s="630"/>
      <c r="K10" s="630"/>
      <c r="L10" s="631"/>
    </row>
    <row r="11" spans="1:13" s="246" customFormat="1" ht="13.95" customHeight="1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95" customHeight="1">
      <c r="A12" s="644" t="str">
        <f>'Presupuesto '!B4</f>
        <v xml:space="preserve">Desmontaje, retiro y embodegado de transformador existente 3F-400KVA 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customHeight="1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13.95" customHeight="1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G28*0.05</f>
        <v>17.952000000000005</v>
      </c>
      <c r="H17" s="433">
        <f>+G17/G$46</f>
        <v>2.9633444590806898E-2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2.9633444590806897</v>
      </c>
    </row>
    <row r="18" spans="1:12" s="137" customFormat="1" ht="15.6">
      <c r="A18" s="196" t="s">
        <v>144</v>
      </c>
      <c r="B18" s="197"/>
      <c r="C18" s="145">
        <v>1</v>
      </c>
      <c r="D18" s="145">
        <v>30</v>
      </c>
      <c r="E18" s="146">
        <f>C18*D18</f>
        <v>30</v>
      </c>
      <c r="F18" s="147">
        <v>7.6269999999999998</v>
      </c>
      <c r="G18" s="42">
        <f>E18*F18</f>
        <v>228.81</v>
      </c>
      <c r="H18" s="433">
        <f>+G18/G$46</f>
        <v>0.37769766359305507</v>
      </c>
      <c r="I18" s="434">
        <f>'BASE DE DATOS'!D15</f>
        <v>491150011</v>
      </c>
      <c r="J18" s="435" t="s">
        <v>324</v>
      </c>
      <c r="K18" s="431">
        <v>40</v>
      </c>
      <c r="L18" s="436">
        <f>+H18*K18</f>
        <v>15.107906543722203</v>
      </c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SUM(G17:G18)</f>
        <v>246.762</v>
      </c>
      <c r="H19" s="437">
        <f>SUM(H17:H18)</f>
        <v>0.40733110818386198</v>
      </c>
      <c r="I19" s="438"/>
      <c r="J19" s="439"/>
      <c r="K19" s="440"/>
      <c r="L19" s="437">
        <f>SUM(L17:L18)</f>
        <v>18.071251002802892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4</v>
      </c>
      <c r="D23" s="145">
        <f>'BASE DE DATOS'!G14</f>
        <v>3.62</v>
      </c>
      <c r="E23" s="146">
        <f>IF(D23&gt;0,ROUND(D23*C23,2),"")</f>
        <v>14.48</v>
      </c>
      <c r="F23" s="147">
        <v>12</v>
      </c>
      <c r="G23" s="42">
        <f>E23*F23</f>
        <v>173.76</v>
      </c>
      <c r="H23" s="433">
        <f>+G23/G$46</f>
        <v>0.28682638882010947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28.682638882010949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2</v>
      </c>
      <c r="D24" s="145">
        <f>'BASE DE DATOS'!G17</f>
        <v>3.66</v>
      </c>
      <c r="E24" s="146">
        <f>IF(D24&gt;0,ROUND(D24*C24,2),"")</f>
        <v>7.32</v>
      </c>
      <c r="F24" s="147">
        <f>F23</f>
        <v>12</v>
      </c>
      <c r="G24" s="42">
        <f>E24*F24</f>
        <v>87.84</v>
      </c>
      <c r="H24" s="433">
        <f>+G24/G$46</f>
        <v>0.14499787059138131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14.49978705913813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12</v>
      </c>
      <c r="G25" s="42">
        <f>E25*F25</f>
        <v>48.72</v>
      </c>
      <c r="H25" s="433">
        <f>+G25/G$46</f>
        <v>8.0422316202323513E-2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8.0422316202323518</v>
      </c>
    </row>
    <row r="26" spans="1:12" s="137" customFormat="1" ht="15.6">
      <c r="A26" s="198" t="str">
        <f>'BASE DE DATOS'!F22</f>
        <v>Operador equipo pesado (Est. Ocp.C1)</v>
      </c>
      <c r="B26" s="199"/>
      <c r="C26" s="145">
        <v>1</v>
      </c>
      <c r="D26" s="145">
        <f>'BASE DE DATOS'!G22</f>
        <v>4.0599999999999996</v>
      </c>
      <c r="E26" s="146">
        <f>IF(D26&gt;0,ROUND(D26*C26,2),"")</f>
        <v>4.0599999999999996</v>
      </c>
      <c r="F26" s="147">
        <f>F23</f>
        <v>12</v>
      </c>
      <c r="G26" s="42">
        <f>E26*F26</f>
        <v>48.72</v>
      </c>
      <c r="H26" s="433">
        <f>+G26/G$46</f>
        <v>8.0422316202323513E-2</v>
      </c>
      <c r="I26" s="434">
        <f>'BASE DE DATOS'!I22</f>
        <v>851230015</v>
      </c>
      <c r="J26" s="435" t="s">
        <v>22</v>
      </c>
      <c r="K26" s="431">
        <v>100</v>
      </c>
      <c r="L26" s="436">
        <f>+H26*K26</f>
        <v>8.0422316202323518</v>
      </c>
    </row>
    <row r="27" spans="1:12" s="137" customFormat="1" ht="15.6">
      <c r="A27" s="198"/>
      <c r="B27" s="199"/>
      <c r="C27" s="145"/>
      <c r="D27" s="145"/>
      <c r="E27" s="146"/>
      <c r="F27" s="147"/>
      <c r="G27" s="42"/>
      <c r="H27" s="433"/>
      <c r="I27" s="434"/>
      <c r="J27" s="435"/>
      <c r="K27" s="431"/>
      <c r="L27" s="436"/>
    </row>
    <row r="28" spans="1:12" s="136" customFormat="1" ht="12.75" customHeight="1">
      <c r="A28" s="597" t="s">
        <v>26</v>
      </c>
      <c r="B28" s="598"/>
      <c r="C28" s="145"/>
      <c r="D28" s="148"/>
      <c r="E28" s="148"/>
      <c r="F28" s="149"/>
      <c r="G28" s="129">
        <f>SUM(G23:G26)</f>
        <v>359.04000000000008</v>
      </c>
      <c r="H28" s="437">
        <f>SUM(H23:H26)</f>
        <v>0.5926688918161378</v>
      </c>
      <c r="I28" s="438"/>
      <c r="J28" s="439"/>
      <c r="K28" s="440"/>
      <c r="L28" s="437">
        <f>SUM(L23:L26)</f>
        <v>59.266889181613777</v>
      </c>
    </row>
    <row r="29" spans="1:12" s="136" customFormat="1" ht="12.75" customHeight="1">
      <c r="A29" s="47" t="s">
        <v>27</v>
      </c>
      <c r="B29" s="44"/>
      <c r="C29" s="45"/>
      <c r="D29" s="45"/>
      <c r="E29" s="45"/>
      <c r="F29" s="45"/>
      <c r="G29" s="46"/>
      <c r="H29" s="444"/>
      <c r="I29" s="429"/>
      <c r="J29" s="430"/>
      <c r="K29" s="431"/>
      <c r="L29" s="445"/>
    </row>
    <row r="30" spans="1:12" s="136" customFormat="1" ht="12.75" customHeight="1">
      <c r="A30" s="610" t="s">
        <v>4</v>
      </c>
      <c r="B30" s="611"/>
      <c r="C30" s="612"/>
      <c r="D30" s="143" t="s">
        <v>28</v>
      </c>
      <c r="E30" s="144" t="s">
        <v>5</v>
      </c>
      <c r="F30" s="143" t="s">
        <v>29</v>
      </c>
      <c r="G30" s="144" t="s">
        <v>9</v>
      </c>
      <c r="H30" s="444"/>
      <c r="I30" s="446"/>
      <c r="J30" s="431"/>
      <c r="K30" s="446"/>
      <c r="L30" s="445"/>
    </row>
    <row r="31" spans="1:12" s="136" customFormat="1" ht="12.75" customHeight="1">
      <c r="A31" s="271"/>
      <c r="B31" s="272"/>
      <c r="C31" s="273"/>
      <c r="D31" s="39"/>
      <c r="E31" s="40"/>
      <c r="F31" s="39"/>
      <c r="G31" s="40"/>
      <c r="H31" s="444"/>
      <c r="I31" s="446"/>
      <c r="J31" s="431"/>
      <c r="K31" s="446"/>
      <c r="L31" s="445"/>
    </row>
    <row r="32" spans="1:12" s="136" customFormat="1" ht="12.75" customHeight="1">
      <c r="A32" s="613"/>
      <c r="B32" s="614"/>
      <c r="C32" s="615"/>
      <c r="D32" s="48"/>
      <c r="E32" s="39" t="s">
        <v>15</v>
      </c>
      <c r="F32" s="39" t="s">
        <v>16</v>
      </c>
      <c r="G32" s="40" t="s">
        <v>17</v>
      </c>
      <c r="H32" s="428"/>
      <c r="I32" s="446"/>
      <c r="J32" s="430"/>
      <c r="K32" s="431"/>
      <c r="L32" s="432"/>
    </row>
    <row r="33" spans="1:12" s="136" customFormat="1" ht="12.75" customHeight="1">
      <c r="A33" s="274"/>
      <c r="B33" s="275"/>
      <c r="C33" s="276"/>
      <c r="D33" s="289"/>
      <c r="E33" s="51"/>
      <c r="F33" s="51"/>
      <c r="G33" s="241"/>
      <c r="H33" s="428"/>
      <c r="I33" s="446"/>
      <c r="J33" s="430"/>
      <c r="K33" s="431"/>
      <c r="L33" s="432"/>
    </row>
    <row r="34" spans="1:12" s="136" customFormat="1" ht="12.75" customHeight="1">
      <c r="A34" s="274"/>
      <c r="B34" s="275"/>
      <c r="C34" s="276"/>
      <c r="D34" s="289"/>
      <c r="E34" s="51"/>
      <c r="F34" s="51"/>
      <c r="G34" s="241"/>
      <c r="H34" s="428"/>
      <c r="I34" s="446"/>
      <c r="J34" s="430"/>
      <c r="K34" s="431"/>
      <c r="L34" s="432"/>
    </row>
    <row r="35" spans="1:12" s="136" customFormat="1" ht="12.75" customHeight="1">
      <c r="A35" s="274"/>
      <c r="B35" s="275"/>
      <c r="C35" s="276"/>
      <c r="D35" s="289"/>
      <c r="E35" s="51"/>
      <c r="F35" s="51"/>
      <c r="G35" s="241"/>
      <c r="H35" s="428"/>
      <c r="I35" s="446"/>
      <c r="J35" s="430"/>
      <c r="K35" s="431"/>
      <c r="L35" s="432"/>
    </row>
    <row r="36" spans="1:12" s="136" customFormat="1" ht="12.75" customHeight="1">
      <c r="A36" s="274"/>
      <c r="B36" s="275"/>
      <c r="C36" s="276"/>
      <c r="D36" s="289"/>
      <c r="E36" s="51"/>
      <c r="F36" s="51"/>
      <c r="G36" s="241"/>
      <c r="H36" s="428"/>
      <c r="I36" s="446"/>
      <c r="J36" s="430"/>
      <c r="K36" s="431"/>
      <c r="L36" s="432"/>
    </row>
    <row r="37" spans="1:12" s="136" customFormat="1" ht="12.75" customHeight="1">
      <c r="A37" s="274"/>
      <c r="B37" s="275"/>
      <c r="C37" s="276"/>
      <c r="D37" s="289"/>
      <c r="E37" s="51"/>
      <c r="F37" s="51"/>
      <c r="G37" s="241"/>
      <c r="H37" s="428"/>
      <c r="I37" s="446"/>
      <c r="J37" s="430"/>
      <c r="K37" s="431"/>
      <c r="L37" s="432"/>
    </row>
    <row r="38" spans="1:12" s="136" customFormat="1" ht="12.75" customHeight="1">
      <c r="A38" s="274"/>
      <c r="B38" s="275"/>
      <c r="C38" s="276"/>
      <c r="D38" s="289"/>
      <c r="E38" s="51"/>
      <c r="F38" s="51"/>
      <c r="G38" s="241"/>
      <c r="H38" s="428"/>
      <c r="I38" s="446"/>
      <c r="J38" s="430"/>
      <c r="K38" s="431"/>
      <c r="L38" s="432"/>
    </row>
    <row r="39" spans="1:12" s="136" customFormat="1" ht="15.6">
      <c r="A39" s="616"/>
      <c r="B39" s="617"/>
      <c r="C39" s="618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+G39</f>
        <v>0</v>
      </c>
      <c r="H40" s="437">
        <f>+H39</f>
        <v>0</v>
      </c>
      <c r="I40" s="429"/>
      <c r="J40" s="430"/>
      <c r="K40" s="431"/>
      <c r="L40" s="447">
        <f>+L39</f>
        <v>0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30"/>
      <c r="E45" s="130"/>
      <c r="F45" s="131"/>
      <c r="G45" s="129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29">
        <f>+G45+G40+G28+G19</f>
        <v>605.80200000000013</v>
      </c>
      <c r="H46" s="449">
        <f>+H45+H40+H28+H19</f>
        <v>0.99999999999999978</v>
      </c>
      <c r="I46" s="450"/>
      <c r="J46" s="451"/>
      <c r="K46" s="450"/>
      <c r="L46" s="564">
        <f>+L45+L40+L28+L19</f>
        <v>77.338140184416673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139.33446000000004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745.13646000000017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745.14</v>
      </c>
      <c r="H50" s="69"/>
      <c r="I50" s="69"/>
      <c r="J50" s="69"/>
      <c r="K50" s="69"/>
      <c r="L50" s="452"/>
    </row>
    <row r="51" spans="1:12" s="136" customFormat="1" ht="12.75" customHeight="1">
      <c r="A51" s="608" t="str">
        <f>'BASE DE DATOS'!F6</f>
        <v>TEC. DE PLANIFICACIÓN</v>
      </c>
      <c r="B51" s="609"/>
      <c r="C51" s="69"/>
      <c r="D51" s="141"/>
      <c r="E51" s="141"/>
      <c r="F51" s="141"/>
      <c r="G51" s="315"/>
      <c r="H51" s="69"/>
      <c r="I51" s="69"/>
      <c r="J51" s="69"/>
      <c r="K51" s="69"/>
      <c r="L51" s="452"/>
    </row>
    <row r="52" spans="1:12">
      <c r="A52" s="608" t="str">
        <f>'BASE DE DATOS'!D7</f>
        <v>ESMERALDAS  - MARZO/2021</v>
      </c>
      <c r="B52" s="609"/>
      <c r="C52" s="75"/>
      <c r="D52" s="75"/>
      <c r="E52" s="75"/>
      <c r="F52" s="76"/>
      <c r="G52" s="76"/>
      <c r="H52" s="69"/>
      <c r="I52" s="69"/>
      <c r="J52" s="453"/>
      <c r="K52" s="69"/>
      <c r="L52" s="452"/>
    </row>
    <row r="53" spans="1:12">
      <c r="A53" s="170"/>
      <c r="B53" s="120"/>
      <c r="C53" s="77"/>
      <c r="D53" s="78"/>
      <c r="E53" s="78"/>
      <c r="F53" s="78"/>
      <c r="G53" s="78"/>
      <c r="H53" s="69"/>
      <c r="I53" s="69"/>
      <c r="J53" s="453"/>
      <c r="K53" s="69"/>
      <c r="L53" s="452"/>
    </row>
    <row r="54" spans="1:12">
      <c r="A54" s="79"/>
      <c r="B54" s="74"/>
      <c r="C54" s="74"/>
      <c r="D54" s="74"/>
      <c r="E54" s="74"/>
      <c r="F54" s="80"/>
      <c r="G54" s="76"/>
      <c r="H54" s="69"/>
      <c r="I54" s="69"/>
      <c r="J54" s="453"/>
      <c r="K54" s="69"/>
      <c r="L54" s="452"/>
    </row>
    <row r="55" spans="1:12">
      <c r="A55" s="73"/>
      <c r="B55" s="75"/>
      <c r="C55" s="81"/>
      <c r="D55" s="81"/>
      <c r="E55" s="81"/>
      <c r="F55" s="81"/>
      <c r="G55" s="81"/>
      <c r="H55" s="69"/>
      <c r="I55" s="69"/>
      <c r="J55" s="453"/>
      <c r="K55" s="69"/>
      <c r="L55" s="452"/>
    </row>
    <row r="56" spans="1:12" ht="21.6" customHeight="1" thickBot="1">
      <c r="A56" s="82"/>
      <c r="B56" s="83"/>
      <c r="C56" s="84"/>
      <c r="D56" s="605"/>
      <c r="E56" s="605"/>
      <c r="F56" s="605"/>
      <c r="G56" s="84"/>
      <c r="H56" s="454"/>
      <c r="I56" s="454"/>
      <c r="J56" s="454"/>
      <c r="K56" s="454"/>
      <c r="L56" s="455"/>
    </row>
    <row r="57" spans="1:12" ht="13.8">
      <c r="A57" s="138"/>
      <c r="B57" s="138"/>
      <c r="C57" s="139"/>
      <c r="D57" s="600"/>
      <c r="E57" s="600"/>
      <c r="F57" s="600"/>
      <c r="G57" s="456"/>
      <c r="H57" s="69"/>
      <c r="I57" s="69"/>
      <c r="J57" s="69"/>
      <c r="K57" s="69"/>
    </row>
    <row r="58" spans="1:12">
      <c r="D58" s="600"/>
      <c r="E58" s="600"/>
      <c r="F58" s="600"/>
      <c r="H58" s="69"/>
      <c r="I58" s="69"/>
      <c r="J58" s="69"/>
      <c r="K58" s="69"/>
    </row>
    <row r="59" spans="1:12"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</sheetData>
  <mergeCells count="34">
    <mergeCell ref="A24:B24"/>
    <mergeCell ref="A1:G1"/>
    <mergeCell ref="H2:L13"/>
    <mergeCell ref="A2:G2"/>
    <mergeCell ref="A15:B15"/>
    <mergeCell ref="A16:B16"/>
    <mergeCell ref="A17:B17"/>
    <mergeCell ref="A19:B19"/>
    <mergeCell ref="A21:B21"/>
    <mergeCell ref="A22:B22"/>
    <mergeCell ref="A23:B23"/>
    <mergeCell ref="A4:G4"/>
    <mergeCell ref="A12:D12"/>
    <mergeCell ref="A50:B50"/>
    <mergeCell ref="A51:B51"/>
    <mergeCell ref="A52:B52"/>
    <mergeCell ref="D47:E47"/>
    <mergeCell ref="A25:B25"/>
    <mergeCell ref="A28:B28"/>
    <mergeCell ref="A30:C30"/>
    <mergeCell ref="A32:C32"/>
    <mergeCell ref="A39:C39"/>
    <mergeCell ref="A40:B40"/>
    <mergeCell ref="A42:C42"/>
    <mergeCell ref="A43:C43"/>
    <mergeCell ref="A44:C44"/>
    <mergeCell ref="A45:B45"/>
    <mergeCell ref="D46:F46"/>
    <mergeCell ref="D58:F58"/>
    <mergeCell ref="D48:F48"/>
    <mergeCell ref="D49:F49"/>
    <mergeCell ref="D50:F50"/>
    <mergeCell ref="D56:F56"/>
    <mergeCell ref="D57:F5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18" zoomScale="90" zoomScaleNormal="100" zoomScaleSheetLayoutView="90" workbookViewId="0">
      <selection activeCell="L46" sqref="L46"/>
    </sheetView>
  </sheetViews>
  <sheetFormatPr baseColWidth="10" defaultRowHeight="13.2"/>
  <cols>
    <col min="1" max="1" width="21.554687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246" customFormat="1" ht="29.25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'!A49</f>
        <v>46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'!C49</f>
        <v>m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'!B49</f>
        <v>Alimentador THHN 2C(10)+1C(12)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G27*0.05</f>
        <v>5.6700000000000007E-2</v>
      </c>
      <c r="H17" s="433">
        <f>+G17/G$46</f>
        <v>1.8053300219696245E-2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1.8053300219696244</v>
      </c>
    </row>
    <row r="18" spans="1:12" s="137" customFormat="1" ht="15.6">
      <c r="A18" s="253"/>
      <c r="B18" s="254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5.6700000000000007E-2</v>
      </c>
      <c r="H19" s="437">
        <f>SUM(H17:H17)</f>
        <v>1.8053300219696245E-2</v>
      </c>
      <c r="I19" s="438"/>
      <c r="J19" s="439"/>
      <c r="K19" s="440"/>
      <c r="L19" s="447">
        <f>SUM(L17:L17)</f>
        <v>1.8053300219696244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0.1</v>
      </c>
      <c r="G23" s="42">
        <f>E23*F23</f>
        <v>0.36200000000000004</v>
      </c>
      <c r="H23" s="433">
        <f>+G23/G$46</f>
        <v>0.11526092909224059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11.526092909224058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0.1</v>
      </c>
      <c r="G24" s="42">
        <f>E24*F24</f>
        <v>0.36600000000000005</v>
      </c>
      <c r="H24" s="433">
        <f>+G24/G$46</f>
        <v>0.11653453051867418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11.653453051867418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0.1</v>
      </c>
      <c r="G25" s="42">
        <f>E25*F25</f>
        <v>0.40599999999999997</v>
      </c>
      <c r="H25" s="433">
        <f>+G25/G$46</f>
        <v>0.12927054478301014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12.927054478301015</v>
      </c>
    </row>
    <row r="26" spans="1:12" s="136" customFormat="1" ht="12.75" customHeight="1">
      <c r="A26" s="597"/>
      <c r="B26" s="598"/>
      <c r="C26" s="145"/>
      <c r="D26" s="145"/>
      <c r="E26" s="146"/>
      <c r="F26" s="147"/>
      <c r="G26" s="42"/>
      <c r="H26" s="433"/>
      <c r="I26" s="434"/>
      <c r="J26" s="435"/>
      <c r="K26" s="431"/>
      <c r="L26" s="436"/>
    </row>
    <row r="27" spans="1:12" s="136" customFormat="1" ht="12.75" customHeight="1">
      <c r="A27" s="597" t="s">
        <v>26</v>
      </c>
      <c r="B27" s="598"/>
      <c r="C27" s="145"/>
      <c r="D27" s="148"/>
      <c r="E27" s="148"/>
      <c r="F27" s="149"/>
      <c r="G27" s="129">
        <f>SUM(G23:G26)</f>
        <v>1.1340000000000001</v>
      </c>
      <c r="H27" s="437">
        <f>SUM(H23:H26)</f>
        <v>0.36106600439392489</v>
      </c>
      <c r="I27" s="429"/>
      <c r="J27" s="430"/>
      <c r="K27" s="431"/>
      <c r="L27" s="447">
        <f>SUM(L23:L26)</f>
        <v>36.106600439392494</v>
      </c>
    </row>
    <row r="28" spans="1:12" s="136" customFormat="1" ht="12.75" customHeight="1">
      <c r="A28" s="47" t="s">
        <v>27</v>
      </c>
      <c r="B28" s="44"/>
      <c r="C28" s="45"/>
      <c r="D28" s="45"/>
      <c r="E28" s="45"/>
      <c r="F28" s="45"/>
      <c r="G28" s="46"/>
      <c r="H28" s="444"/>
      <c r="I28" s="429"/>
      <c r="J28" s="430"/>
      <c r="K28" s="431"/>
      <c r="L28" s="445"/>
    </row>
    <row r="29" spans="1:12" s="136" customFormat="1" ht="12.75" customHeight="1">
      <c r="A29" s="610" t="s">
        <v>4</v>
      </c>
      <c r="B29" s="611"/>
      <c r="C29" s="612"/>
      <c r="D29" s="143" t="s">
        <v>28</v>
      </c>
      <c r="E29" s="144" t="s">
        <v>5</v>
      </c>
      <c r="F29" s="143" t="s">
        <v>29</v>
      </c>
      <c r="G29" s="144" t="s">
        <v>9</v>
      </c>
      <c r="H29" s="444"/>
      <c r="I29" s="446"/>
      <c r="J29" s="431"/>
      <c r="K29" s="446"/>
      <c r="L29" s="445"/>
    </row>
    <row r="30" spans="1:12" s="136" customFormat="1" ht="12.75" customHeight="1">
      <c r="A30" s="613"/>
      <c r="B30" s="614"/>
      <c r="C30" s="615"/>
      <c r="D30" s="48"/>
      <c r="E30" s="39" t="s">
        <v>15</v>
      </c>
      <c r="F30" s="39" t="s">
        <v>16</v>
      </c>
      <c r="G30" s="40" t="s">
        <v>17</v>
      </c>
      <c r="H30" s="428"/>
      <c r="I30" s="446"/>
      <c r="J30" s="430"/>
      <c r="K30" s="431"/>
      <c r="L30" s="432"/>
    </row>
    <row r="31" spans="1:12" s="136" customFormat="1" ht="15.6">
      <c r="A31" s="616" t="s">
        <v>265</v>
      </c>
      <c r="B31" s="617"/>
      <c r="C31" s="618"/>
      <c r="D31" s="49" t="s">
        <v>52</v>
      </c>
      <c r="E31" s="50">
        <v>2</v>
      </c>
      <c r="F31" s="50">
        <v>0.75</v>
      </c>
      <c r="G31" s="42">
        <f>E31*F31</f>
        <v>1.5</v>
      </c>
      <c r="H31" s="433">
        <f>+G31/G$46</f>
        <v>0.47760053491259907</v>
      </c>
      <c r="I31" s="434">
        <v>463400116</v>
      </c>
      <c r="J31" s="435" t="s">
        <v>324</v>
      </c>
      <c r="K31" s="431">
        <v>40</v>
      </c>
      <c r="L31" s="436">
        <f>+H31*K31</f>
        <v>19.104021396503963</v>
      </c>
    </row>
    <row r="32" spans="1:12" s="136" customFormat="1" ht="12.75" customHeight="1">
      <c r="A32" s="616" t="s">
        <v>266</v>
      </c>
      <c r="B32" s="617"/>
      <c r="C32" s="618"/>
      <c r="D32" s="51" t="s">
        <v>52</v>
      </c>
      <c r="E32" s="52">
        <v>1</v>
      </c>
      <c r="F32" s="53">
        <v>0.45</v>
      </c>
      <c r="G32" s="42">
        <f>E32*F32</f>
        <v>0.45</v>
      </c>
      <c r="H32" s="433">
        <f>+G32/G$46</f>
        <v>0.14328016047377973</v>
      </c>
      <c r="I32" s="434">
        <v>463400116</v>
      </c>
      <c r="J32" s="435" t="s">
        <v>324</v>
      </c>
      <c r="K32" s="431">
        <v>40</v>
      </c>
      <c r="L32" s="436">
        <f>+H32*K32</f>
        <v>5.7312064189511887</v>
      </c>
    </row>
    <row r="33" spans="1:13" s="137" customFormat="1" ht="15.6">
      <c r="A33" s="616"/>
      <c r="B33" s="617"/>
      <c r="C33" s="618"/>
      <c r="D33" s="51"/>
      <c r="E33" s="52"/>
      <c r="F33" s="53"/>
      <c r="G33" s="42"/>
      <c r="H33" s="433"/>
      <c r="I33" s="434"/>
      <c r="J33" s="435"/>
      <c r="K33" s="431"/>
      <c r="L33" s="436"/>
    </row>
    <row r="34" spans="1:13" s="136" customFormat="1" ht="12.75" customHeight="1">
      <c r="A34" s="616"/>
      <c r="B34" s="617"/>
      <c r="C34" s="618"/>
      <c r="D34" s="51"/>
      <c r="E34" s="52"/>
      <c r="F34" s="53"/>
      <c r="G34" s="42"/>
      <c r="H34" s="433"/>
      <c r="I34" s="434"/>
      <c r="J34" s="435"/>
      <c r="K34" s="431"/>
      <c r="L34" s="436"/>
    </row>
    <row r="35" spans="1:13" s="136" customFormat="1" ht="12.75" customHeight="1">
      <c r="A35" s="274"/>
      <c r="B35" s="275"/>
      <c r="C35" s="276"/>
      <c r="D35" s="51"/>
      <c r="E35" s="52"/>
      <c r="F35" s="53"/>
      <c r="G35" s="42"/>
      <c r="H35" s="433"/>
      <c r="I35" s="434"/>
      <c r="J35" s="435"/>
      <c r="K35" s="431"/>
      <c r="L35" s="436"/>
    </row>
    <row r="36" spans="1:13" s="136" customFormat="1" ht="12.75" customHeight="1">
      <c r="A36" s="274"/>
      <c r="B36" s="275"/>
      <c r="C36" s="276"/>
      <c r="D36" s="51"/>
      <c r="E36" s="52"/>
      <c r="F36" s="53"/>
      <c r="G36" s="42"/>
      <c r="H36" s="433"/>
      <c r="I36" s="434"/>
      <c r="J36" s="435"/>
      <c r="K36" s="431"/>
      <c r="L36" s="436"/>
    </row>
    <row r="37" spans="1:13" s="136" customFormat="1" ht="12.75" customHeight="1">
      <c r="A37" s="616"/>
      <c r="B37" s="617"/>
      <c r="C37" s="618"/>
      <c r="D37" s="51"/>
      <c r="E37" s="52"/>
      <c r="F37" s="53"/>
      <c r="G37" s="42"/>
      <c r="H37" s="433"/>
      <c r="I37" s="434"/>
      <c r="J37" s="435"/>
      <c r="K37" s="431"/>
      <c r="L37" s="436"/>
    </row>
    <row r="38" spans="1:13" s="136" customFormat="1" ht="12.75" customHeight="1">
      <c r="A38" s="616"/>
      <c r="B38" s="617"/>
      <c r="C38" s="618"/>
      <c r="D38" s="51"/>
      <c r="E38" s="52"/>
      <c r="F38" s="53"/>
      <c r="G38" s="42"/>
      <c r="H38" s="433"/>
      <c r="I38" s="434"/>
      <c r="J38" s="435"/>
      <c r="K38" s="431"/>
      <c r="L38" s="436"/>
    </row>
    <row r="39" spans="1:13" s="136" customFormat="1" ht="12.75" customHeight="1">
      <c r="A39" s="616"/>
      <c r="B39" s="617"/>
      <c r="C39" s="618"/>
      <c r="D39" s="51"/>
      <c r="E39" s="52"/>
      <c r="F39" s="53"/>
      <c r="G39" s="42"/>
      <c r="H39" s="433"/>
      <c r="I39" s="434"/>
      <c r="J39" s="435"/>
      <c r="K39" s="431"/>
      <c r="L39" s="436"/>
    </row>
    <row r="40" spans="1:13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SUM(G31:G39)</f>
        <v>1.95</v>
      </c>
      <c r="H40" s="437">
        <f>SUM(H31:H39)</f>
        <v>0.6208806953863788</v>
      </c>
      <c r="I40" s="429"/>
      <c r="J40" s="430"/>
      <c r="K40" s="431"/>
      <c r="L40" s="447">
        <f>SUM(L31:L39)</f>
        <v>24.835227815455152</v>
      </c>
    </row>
    <row r="41" spans="1:13" s="136" customFormat="1" ht="12.75" customHeight="1">
      <c r="A41" s="47" t="s">
        <v>32</v>
      </c>
      <c r="B41" s="44"/>
      <c r="C41" s="45"/>
      <c r="D41" s="45"/>
      <c r="E41" s="45"/>
      <c r="F41" s="45"/>
      <c r="G41" s="46"/>
      <c r="H41" s="437"/>
      <c r="I41" s="429"/>
      <c r="J41" s="430"/>
      <c r="K41" s="431"/>
      <c r="L41" s="445"/>
      <c r="M41" s="137"/>
    </row>
    <row r="42" spans="1:13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37"/>
      <c r="I42" s="429"/>
      <c r="J42" s="430"/>
      <c r="K42" s="431"/>
      <c r="L42" s="445"/>
    </row>
    <row r="43" spans="1:13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37"/>
      <c r="I43" s="446"/>
      <c r="J43" s="430"/>
      <c r="K43" s="446"/>
      <c r="L43" s="445"/>
    </row>
    <row r="44" spans="1:13" s="136" customFormat="1" ht="15.6">
      <c r="A44" s="616"/>
      <c r="B44" s="617"/>
      <c r="C44" s="618"/>
      <c r="D44" s="49"/>
      <c r="E44" s="145"/>
      <c r="F44" s="145"/>
      <c r="G44" s="42"/>
      <c r="H44" s="433"/>
      <c r="I44" s="434"/>
      <c r="J44" s="435"/>
      <c r="K44" s="431"/>
      <c r="L44" s="470"/>
    </row>
    <row r="45" spans="1:13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6"/>
      <c r="J45" s="430"/>
      <c r="K45" s="446"/>
      <c r="L45" s="445">
        <f>+L44</f>
        <v>0</v>
      </c>
    </row>
    <row r="46" spans="1:13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+G45+G40+G27+G19</f>
        <v>3.1407000000000003</v>
      </c>
      <c r="H46" s="449">
        <f>+H45+H40+H27+H19</f>
        <v>0.99999999999999989</v>
      </c>
      <c r="I46" s="450"/>
      <c r="J46" s="451"/>
      <c r="K46" s="450"/>
      <c r="L46" s="563">
        <f>+L45+L40+L27+L19</f>
        <v>62.747158276817274</v>
      </c>
      <c r="M46" s="136"/>
    </row>
    <row r="47" spans="1:13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0.72236100000000014</v>
      </c>
      <c r="H47" s="69"/>
      <c r="I47" s="69"/>
      <c r="J47" s="69"/>
      <c r="K47" s="69"/>
      <c r="L47" s="452"/>
    </row>
    <row r="48" spans="1:13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3.8630610000000005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3.86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3.86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1">
    <mergeCell ref="A50:B50"/>
    <mergeCell ref="A51:B51"/>
    <mergeCell ref="A52:B52"/>
    <mergeCell ref="D57:F57"/>
    <mergeCell ref="D58:F58"/>
    <mergeCell ref="D59:F59"/>
    <mergeCell ref="D46:F46"/>
    <mergeCell ref="D47:E47"/>
    <mergeCell ref="D48:F48"/>
    <mergeCell ref="D49:F49"/>
    <mergeCell ref="D50:F50"/>
    <mergeCell ref="A45:B45"/>
    <mergeCell ref="A31:C31"/>
    <mergeCell ref="A32:C32"/>
    <mergeCell ref="A33:C33"/>
    <mergeCell ref="A34:C34"/>
    <mergeCell ref="A37:C37"/>
    <mergeCell ref="A38:C38"/>
    <mergeCell ref="A39:C39"/>
    <mergeCell ref="A40:B40"/>
    <mergeCell ref="A42:C42"/>
    <mergeCell ref="A43:C43"/>
    <mergeCell ref="A44:C44"/>
    <mergeCell ref="A30:C30"/>
    <mergeCell ref="A16:B16"/>
    <mergeCell ref="A17:B17"/>
    <mergeCell ref="A19:B19"/>
    <mergeCell ref="A21:B21"/>
    <mergeCell ref="A22:B22"/>
    <mergeCell ref="A23:B23"/>
    <mergeCell ref="A24:B24"/>
    <mergeCell ref="A25:B25"/>
    <mergeCell ref="A26:B26"/>
    <mergeCell ref="A27:B27"/>
    <mergeCell ref="A29:C29"/>
    <mergeCell ref="A15:B15"/>
    <mergeCell ref="A1:G1"/>
    <mergeCell ref="H2:L13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7">
    <tabColor rgb="FF00FF00"/>
  </sheetPr>
  <dimension ref="A1:M62"/>
  <sheetViews>
    <sheetView view="pageBreakPreview" topLeftCell="A18" zoomScale="90" zoomScaleNormal="100" zoomScaleSheetLayoutView="90" workbookViewId="0">
      <selection activeCell="L46" sqref="L46"/>
    </sheetView>
  </sheetViews>
  <sheetFormatPr baseColWidth="10" defaultRowHeight="13.2"/>
  <cols>
    <col min="1" max="1" width="22.5546875" customWidth="1"/>
    <col min="2" max="2" width="19.5546875" customWidth="1"/>
    <col min="5" max="5" width="13.33203125" bestFit="1" customWidth="1"/>
    <col min="6" max="6" width="14.33203125" style="6" customWidth="1"/>
    <col min="7" max="7" width="13.5546875" style="457" customWidth="1"/>
    <col min="8" max="12" width="11.5546875" style="420"/>
    <col min="257" max="257" width="16.6640625" customWidth="1"/>
    <col min="258" max="258" width="19.5546875" customWidth="1"/>
    <col min="261" max="261" width="13.33203125" bestFit="1" customWidth="1"/>
    <col min="262" max="262" width="14.33203125" customWidth="1"/>
    <col min="263" max="263" width="13.5546875" customWidth="1"/>
    <col min="513" max="513" width="16.6640625" customWidth="1"/>
    <col min="514" max="514" width="19.5546875" customWidth="1"/>
    <col min="517" max="517" width="13.33203125" bestFit="1" customWidth="1"/>
    <col min="518" max="518" width="14.33203125" customWidth="1"/>
    <col min="519" max="519" width="13.5546875" customWidth="1"/>
    <col min="769" max="769" width="16.6640625" customWidth="1"/>
    <col min="770" max="770" width="19.5546875" customWidth="1"/>
    <col min="773" max="773" width="13.33203125" bestFit="1" customWidth="1"/>
    <col min="774" max="774" width="14.33203125" customWidth="1"/>
    <col min="775" max="775" width="13.5546875" customWidth="1"/>
    <col min="1025" max="1025" width="16.6640625" customWidth="1"/>
    <col min="1026" max="1026" width="19.5546875" customWidth="1"/>
    <col min="1029" max="1029" width="13.33203125" bestFit="1" customWidth="1"/>
    <col min="1030" max="1030" width="14.33203125" customWidth="1"/>
    <col min="1031" max="1031" width="13.5546875" customWidth="1"/>
    <col min="1281" max="1281" width="16.6640625" customWidth="1"/>
    <col min="1282" max="1282" width="19.5546875" customWidth="1"/>
    <col min="1285" max="1285" width="13.33203125" bestFit="1" customWidth="1"/>
    <col min="1286" max="1286" width="14.33203125" customWidth="1"/>
    <col min="1287" max="1287" width="13.5546875" customWidth="1"/>
    <col min="1537" max="1537" width="16.6640625" customWidth="1"/>
    <col min="1538" max="1538" width="19.5546875" customWidth="1"/>
    <col min="1541" max="1541" width="13.33203125" bestFit="1" customWidth="1"/>
    <col min="1542" max="1542" width="14.33203125" customWidth="1"/>
    <col min="1543" max="1543" width="13.5546875" customWidth="1"/>
    <col min="1793" max="1793" width="16.6640625" customWidth="1"/>
    <col min="1794" max="1794" width="19.5546875" customWidth="1"/>
    <col min="1797" max="1797" width="13.33203125" bestFit="1" customWidth="1"/>
    <col min="1798" max="1798" width="14.33203125" customWidth="1"/>
    <col min="1799" max="1799" width="13.5546875" customWidth="1"/>
    <col min="2049" max="2049" width="16.6640625" customWidth="1"/>
    <col min="2050" max="2050" width="19.5546875" customWidth="1"/>
    <col min="2053" max="2053" width="13.33203125" bestFit="1" customWidth="1"/>
    <col min="2054" max="2054" width="14.33203125" customWidth="1"/>
    <col min="2055" max="2055" width="13.5546875" customWidth="1"/>
    <col min="2305" max="2305" width="16.6640625" customWidth="1"/>
    <col min="2306" max="2306" width="19.5546875" customWidth="1"/>
    <col min="2309" max="2309" width="13.33203125" bestFit="1" customWidth="1"/>
    <col min="2310" max="2310" width="14.33203125" customWidth="1"/>
    <col min="2311" max="2311" width="13.5546875" customWidth="1"/>
    <col min="2561" max="2561" width="16.6640625" customWidth="1"/>
    <col min="2562" max="2562" width="19.5546875" customWidth="1"/>
    <col min="2565" max="2565" width="13.33203125" bestFit="1" customWidth="1"/>
    <col min="2566" max="2566" width="14.33203125" customWidth="1"/>
    <col min="2567" max="2567" width="13.5546875" customWidth="1"/>
    <col min="2817" max="2817" width="16.6640625" customWidth="1"/>
    <col min="2818" max="2818" width="19.5546875" customWidth="1"/>
    <col min="2821" max="2821" width="13.33203125" bestFit="1" customWidth="1"/>
    <col min="2822" max="2822" width="14.33203125" customWidth="1"/>
    <col min="2823" max="2823" width="13.5546875" customWidth="1"/>
    <col min="3073" max="3073" width="16.6640625" customWidth="1"/>
    <col min="3074" max="3074" width="19.5546875" customWidth="1"/>
    <col min="3077" max="3077" width="13.33203125" bestFit="1" customWidth="1"/>
    <col min="3078" max="3078" width="14.33203125" customWidth="1"/>
    <col min="3079" max="3079" width="13.5546875" customWidth="1"/>
    <col min="3329" max="3329" width="16.6640625" customWidth="1"/>
    <col min="3330" max="3330" width="19.5546875" customWidth="1"/>
    <col min="3333" max="3333" width="13.33203125" bestFit="1" customWidth="1"/>
    <col min="3334" max="3334" width="14.33203125" customWidth="1"/>
    <col min="3335" max="3335" width="13.5546875" customWidth="1"/>
    <col min="3585" max="3585" width="16.6640625" customWidth="1"/>
    <col min="3586" max="3586" width="19.5546875" customWidth="1"/>
    <col min="3589" max="3589" width="13.33203125" bestFit="1" customWidth="1"/>
    <col min="3590" max="3590" width="14.33203125" customWidth="1"/>
    <col min="3591" max="3591" width="13.5546875" customWidth="1"/>
    <col min="3841" max="3841" width="16.6640625" customWidth="1"/>
    <col min="3842" max="3842" width="19.5546875" customWidth="1"/>
    <col min="3845" max="3845" width="13.33203125" bestFit="1" customWidth="1"/>
    <col min="3846" max="3846" width="14.33203125" customWidth="1"/>
    <col min="3847" max="3847" width="13.5546875" customWidth="1"/>
    <col min="4097" max="4097" width="16.6640625" customWidth="1"/>
    <col min="4098" max="4098" width="19.5546875" customWidth="1"/>
    <col min="4101" max="4101" width="13.33203125" bestFit="1" customWidth="1"/>
    <col min="4102" max="4102" width="14.33203125" customWidth="1"/>
    <col min="4103" max="4103" width="13.5546875" customWidth="1"/>
    <col min="4353" max="4353" width="16.6640625" customWidth="1"/>
    <col min="4354" max="4354" width="19.5546875" customWidth="1"/>
    <col min="4357" max="4357" width="13.33203125" bestFit="1" customWidth="1"/>
    <col min="4358" max="4358" width="14.33203125" customWidth="1"/>
    <col min="4359" max="4359" width="13.5546875" customWidth="1"/>
    <col min="4609" max="4609" width="16.6640625" customWidth="1"/>
    <col min="4610" max="4610" width="19.5546875" customWidth="1"/>
    <col min="4613" max="4613" width="13.33203125" bestFit="1" customWidth="1"/>
    <col min="4614" max="4614" width="14.33203125" customWidth="1"/>
    <col min="4615" max="4615" width="13.5546875" customWidth="1"/>
    <col min="4865" max="4865" width="16.6640625" customWidth="1"/>
    <col min="4866" max="4866" width="19.5546875" customWidth="1"/>
    <col min="4869" max="4869" width="13.33203125" bestFit="1" customWidth="1"/>
    <col min="4870" max="4870" width="14.33203125" customWidth="1"/>
    <col min="4871" max="4871" width="13.5546875" customWidth="1"/>
    <col min="5121" max="5121" width="16.6640625" customWidth="1"/>
    <col min="5122" max="5122" width="19.5546875" customWidth="1"/>
    <col min="5125" max="5125" width="13.33203125" bestFit="1" customWidth="1"/>
    <col min="5126" max="5126" width="14.33203125" customWidth="1"/>
    <col min="5127" max="5127" width="13.5546875" customWidth="1"/>
    <col min="5377" max="5377" width="16.6640625" customWidth="1"/>
    <col min="5378" max="5378" width="19.5546875" customWidth="1"/>
    <col min="5381" max="5381" width="13.33203125" bestFit="1" customWidth="1"/>
    <col min="5382" max="5382" width="14.33203125" customWidth="1"/>
    <col min="5383" max="5383" width="13.5546875" customWidth="1"/>
    <col min="5633" max="5633" width="16.6640625" customWidth="1"/>
    <col min="5634" max="5634" width="19.5546875" customWidth="1"/>
    <col min="5637" max="5637" width="13.33203125" bestFit="1" customWidth="1"/>
    <col min="5638" max="5638" width="14.33203125" customWidth="1"/>
    <col min="5639" max="5639" width="13.5546875" customWidth="1"/>
    <col min="5889" max="5889" width="16.6640625" customWidth="1"/>
    <col min="5890" max="5890" width="19.5546875" customWidth="1"/>
    <col min="5893" max="5893" width="13.33203125" bestFit="1" customWidth="1"/>
    <col min="5894" max="5894" width="14.33203125" customWidth="1"/>
    <col min="5895" max="5895" width="13.5546875" customWidth="1"/>
    <col min="6145" max="6145" width="16.6640625" customWidth="1"/>
    <col min="6146" max="6146" width="19.5546875" customWidth="1"/>
    <col min="6149" max="6149" width="13.33203125" bestFit="1" customWidth="1"/>
    <col min="6150" max="6150" width="14.33203125" customWidth="1"/>
    <col min="6151" max="6151" width="13.5546875" customWidth="1"/>
    <col min="6401" max="6401" width="16.6640625" customWidth="1"/>
    <col min="6402" max="6402" width="19.5546875" customWidth="1"/>
    <col min="6405" max="6405" width="13.33203125" bestFit="1" customWidth="1"/>
    <col min="6406" max="6406" width="14.33203125" customWidth="1"/>
    <col min="6407" max="6407" width="13.5546875" customWidth="1"/>
    <col min="6657" max="6657" width="16.6640625" customWidth="1"/>
    <col min="6658" max="6658" width="19.5546875" customWidth="1"/>
    <col min="6661" max="6661" width="13.33203125" bestFit="1" customWidth="1"/>
    <col min="6662" max="6662" width="14.33203125" customWidth="1"/>
    <col min="6663" max="6663" width="13.5546875" customWidth="1"/>
    <col min="6913" max="6913" width="16.6640625" customWidth="1"/>
    <col min="6914" max="6914" width="19.5546875" customWidth="1"/>
    <col min="6917" max="6917" width="13.33203125" bestFit="1" customWidth="1"/>
    <col min="6918" max="6918" width="14.33203125" customWidth="1"/>
    <col min="6919" max="6919" width="13.5546875" customWidth="1"/>
    <col min="7169" max="7169" width="16.6640625" customWidth="1"/>
    <col min="7170" max="7170" width="19.5546875" customWidth="1"/>
    <col min="7173" max="7173" width="13.33203125" bestFit="1" customWidth="1"/>
    <col min="7174" max="7174" width="14.33203125" customWidth="1"/>
    <col min="7175" max="7175" width="13.5546875" customWidth="1"/>
    <col min="7425" max="7425" width="16.6640625" customWidth="1"/>
    <col min="7426" max="7426" width="19.5546875" customWidth="1"/>
    <col min="7429" max="7429" width="13.33203125" bestFit="1" customWidth="1"/>
    <col min="7430" max="7430" width="14.33203125" customWidth="1"/>
    <col min="7431" max="7431" width="13.5546875" customWidth="1"/>
    <col min="7681" max="7681" width="16.6640625" customWidth="1"/>
    <col min="7682" max="7682" width="19.5546875" customWidth="1"/>
    <col min="7685" max="7685" width="13.33203125" bestFit="1" customWidth="1"/>
    <col min="7686" max="7686" width="14.33203125" customWidth="1"/>
    <col min="7687" max="7687" width="13.5546875" customWidth="1"/>
    <col min="7937" max="7937" width="16.6640625" customWidth="1"/>
    <col min="7938" max="7938" width="19.5546875" customWidth="1"/>
    <col min="7941" max="7941" width="13.33203125" bestFit="1" customWidth="1"/>
    <col min="7942" max="7942" width="14.33203125" customWidth="1"/>
    <col min="7943" max="7943" width="13.5546875" customWidth="1"/>
    <col min="8193" max="8193" width="16.6640625" customWidth="1"/>
    <col min="8194" max="8194" width="19.5546875" customWidth="1"/>
    <col min="8197" max="8197" width="13.33203125" bestFit="1" customWidth="1"/>
    <col min="8198" max="8198" width="14.33203125" customWidth="1"/>
    <col min="8199" max="8199" width="13.5546875" customWidth="1"/>
    <col min="8449" max="8449" width="16.6640625" customWidth="1"/>
    <col min="8450" max="8450" width="19.5546875" customWidth="1"/>
    <col min="8453" max="8453" width="13.33203125" bestFit="1" customWidth="1"/>
    <col min="8454" max="8454" width="14.33203125" customWidth="1"/>
    <col min="8455" max="8455" width="13.5546875" customWidth="1"/>
    <col min="8705" max="8705" width="16.6640625" customWidth="1"/>
    <col min="8706" max="8706" width="19.5546875" customWidth="1"/>
    <col min="8709" max="8709" width="13.33203125" bestFit="1" customWidth="1"/>
    <col min="8710" max="8710" width="14.33203125" customWidth="1"/>
    <col min="8711" max="8711" width="13.5546875" customWidth="1"/>
    <col min="8961" max="8961" width="16.6640625" customWidth="1"/>
    <col min="8962" max="8962" width="19.5546875" customWidth="1"/>
    <col min="8965" max="8965" width="13.33203125" bestFit="1" customWidth="1"/>
    <col min="8966" max="8966" width="14.33203125" customWidth="1"/>
    <col min="8967" max="8967" width="13.5546875" customWidth="1"/>
    <col min="9217" max="9217" width="16.6640625" customWidth="1"/>
    <col min="9218" max="9218" width="19.5546875" customWidth="1"/>
    <col min="9221" max="9221" width="13.33203125" bestFit="1" customWidth="1"/>
    <col min="9222" max="9222" width="14.33203125" customWidth="1"/>
    <col min="9223" max="9223" width="13.5546875" customWidth="1"/>
    <col min="9473" max="9473" width="16.6640625" customWidth="1"/>
    <col min="9474" max="9474" width="19.5546875" customWidth="1"/>
    <col min="9477" max="9477" width="13.33203125" bestFit="1" customWidth="1"/>
    <col min="9478" max="9478" width="14.33203125" customWidth="1"/>
    <col min="9479" max="9479" width="13.5546875" customWidth="1"/>
    <col min="9729" max="9729" width="16.6640625" customWidth="1"/>
    <col min="9730" max="9730" width="19.5546875" customWidth="1"/>
    <col min="9733" max="9733" width="13.33203125" bestFit="1" customWidth="1"/>
    <col min="9734" max="9734" width="14.33203125" customWidth="1"/>
    <col min="9735" max="9735" width="13.5546875" customWidth="1"/>
    <col min="9985" max="9985" width="16.6640625" customWidth="1"/>
    <col min="9986" max="9986" width="19.5546875" customWidth="1"/>
    <col min="9989" max="9989" width="13.33203125" bestFit="1" customWidth="1"/>
    <col min="9990" max="9990" width="14.33203125" customWidth="1"/>
    <col min="9991" max="9991" width="13.5546875" customWidth="1"/>
    <col min="10241" max="10241" width="16.6640625" customWidth="1"/>
    <col min="10242" max="10242" width="19.5546875" customWidth="1"/>
    <col min="10245" max="10245" width="13.33203125" bestFit="1" customWidth="1"/>
    <col min="10246" max="10246" width="14.33203125" customWidth="1"/>
    <col min="10247" max="10247" width="13.5546875" customWidth="1"/>
    <col min="10497" max="10497" width="16.6640625" customWidth="1"/>
    <col min="10498" max="10498" width="19.5546875" customWidth="1"/>
    <col min="10501" max="10501" width="13.33203125" bestFit="1" customWidth="1"/>
    <col min="10502" max="10502" width="14.33203125" customWidth="1"/>
    <col min="10503" max="10503" width="13.5546875" customWidth="1"/>
    <col min="10753" max="10753" width="16.6640625" customWidth="1"/>
    <col min="10754" max="10754" width="19.5546875" customWidth="1"/>
    <col min="10757" max="10757" width="13.33203125" bestFit="1" customWidth="1"/>
    <col min="10758" max="10758" width="14.33203125" customWidth="1"/>
    <col min="10759" max="10759" width="13.5546875" customWidth="1"/>
    <col min="11009" max="11009" width="16.6640625" customWidth="1"/>
    <col min="11010" max="11010" width="19.5546875" customWidth="1"/>
    <col min="11013" max="11013" width="13.33203125" bestFit="1" customWidth="1"/>
    <col min="11014" max="11014" width="14.33203125" customWidth="1"/>
    <col min="11015" max="11015" width="13.5546875" customWidth="1"/>
    <col min="11265" max="11265" width="16.6640625" customWidth="1"/>
    <col min="11266" max="11266" width="19.5546875" customWidth="1"/>
    <col min="11269" max="11269" width="13.33203125" bestFit="1" customWidth="1"/>
    <col min="11270" max="11270" width="14.33203125" customWidth="1"/>
    <col min="11271" max="11271" width="13.5546875" customWidth="1"/>
    <col min="11521" max="11521" width="16.6640625" customWidth="1"/>
    <col min="11522" max="11522" width="19.5546875" customWidth="1"/>
    <col min="11525" max="11525" width="13.33203125" bestFit="1" customWidth="1"/>
    <col min="11526" max="11526" width="14.33203125" customWidth="1"/>
    <col min="11527" max="11527" width="13.5546875" customWidth="1"/>
    <col min="11777" max="11777" width="16.6640625" customWidth="1"/>
    <col min="11778" max="11778" width="19.5546875" customWidth="1"/>
    <col min="11781" max="11781" width="13.33203125" bestFit="1" customWidth="1"/>
    <col min="11782" max="11782" width="14.33203125" customWidth="1"/>
    <col min="11783" max="11783" width="13.5546875" customWidth="1"/>
    <col min="12033" max="12033" width="16.6640625" customWidth="1"/>
    <col min="12034" max="12034" width="19.5546875" customWidth="1"/>
    <col min="12037" max="12037" width="13.33203125" bestFit="1" customWidth="1"/>
    <col min="12038" max="12038" width="14.33203125" customWidth="1"/>
    <col min="12039" max="12039" width="13.5546875" customWidth="1"/>
    <col min="12289" max="12289" width="16.6640625" customWidth="1"/>
    <col min="12290" max="12290" width="19.5546875" customWidth="1"/>
    <col min="12293" max="12293" width="13.33203125" bestFit="1" customWidth="1"/>
    <col min="12294" max="12294" width="14.33203125" customWidth="1"/>
    <col min="12295" max="12295" width="13.5546875" customWidth="1"/>
    <col min="12545" max="12545" width="16.6640625" customWidth="1"/>
    <col min="12546" max="12546" width="19.5546875" customWidth="1"/>
    <col min="12549" max="12549" width="13.33203125" bestFit="1" customWidth="1"/>
    <col min="12550" max="12550" width="14.33203125" customWidth="1"/>
    <col min="12551" max="12551" width="13.5546875" customWidth="1"/>
    <col min="12801" max="12801" width="16.6640625" customWidth="1"/>
    <col min="12802" max="12802" width="19.5546875" customWidth="1"/>
    <col min="12805" max="12805" width="13.33203125" bestFit="1" customWidth="1"/>
    <col min="12806" max="12806" width="14.33203125" customWidth="1"/>
    <col min="12807" max="12807" width="13.5546875" customWidth="1"/>
    <col min="13057" max="13057" width="16.6640625" customWidth="1"/>
    <col min="13058" max="13058" width="19.5546875" customWidth="1"/>
    <col min="13061" max="13061" width="13.33203125" bestFit="1" customWidth="1"/>
    <col min="13062" max="13062" width="14.33203125" customWidth="1"/>
    <col min="13063" max="13063" width="13.5546875" customWidth="1"/>
    <col min="13313" max="13313" width="16.6640625" customWidth="1"/>
    <col min="13314" max="13314" width="19.5546875" customWidth="1"/>
    <col min="13317" max="13317" width="13.33203125" bestFit="1" customWidth="1"/>
    <col min="13318" max="13318" width="14.33203125" customWidth="1"/>
    <col min="13319" max="13319" width="13.5546875" customWidth="1"/>
    <col min="13569" max="13569" width="16.6640625" customWidth="1"/>
    <col min="13570" max="13570" width="19.5546875" customWidth="1"/>
    <col min="13573" max="13573" width="13.33203125" bestFit="1" customWidth="1"/>
    <col min="13574" max="13574" width="14.33203125" customWidth="1"/>
    <col min="13575" max="13575" width="13.5546875" customWidth="1"/>
    <col min="13825" max="13825" width="16.6640625" customWidth="1"/>
    <col min="13826" max="13826" width="19.5546875" customWidth="1"/>
    <col min="13829" max="13829" width="13.33203125" bestFit="1" customWidth="1"/>
    <col min="13830" max="13830" width="14.33203125" customWidth="1"/>
    <col min="13831" max="13831" width="13.5546875" customWidth="1"/>
    <col min="14081" max="14081" width="16.6640625" customWidth="1"/>
    <col min="14082" max="14082" width="19.5546875" customWidth="1"/>
    <col min="14085" max="14085" width="13.33203125" bestFit="1" customWidth="1"/>
    <col min="14086" max="14086" width="14.33203125" customWidth="1"/>
    <col min="14087" max="14087" width="13.5546875" customWidth="1"/>
    <col min="14337" max="14337" width="16.6640625" customWidth="1"/>
    <col min="14338" max="14338" width="19.5546875" customWidth="1"/>
    <col min="14341" max="14341" width="13.33203125" bestFit="1" customWidth="1"/>
    <col min="14342" max="14342" width="14.33203125" customWidth="1"/>
    <col min="14343" max="14343" width="13.5546875" customWidth="1"/>
    <col min="14593" max="14593" width="16.6640625" customWidth="1"/>
    <col min="14594" max="14594" width="19.5546875" customWidth="1"/>
    <col min="14597" max="14597" width="13.33203125" bestFit="1" customWidth="1"/>
    <col min="14598" max="14598" width="14.33203125" customWidth="1"/>
    <col min="14599" max="14599" width="13.5546875" customWidth="1"/>
    <col min="14849" max="14849" width="16.6640625" customWidth="1"/>
    <col min="14850" max="14850" width="19.5546875" customWidth="1"/>
    <col min="14853" max="14853" width="13.33203125" bestFit="1" customWidth="1"/>
    <col min="14854" max="14854" width="14.33203125" customWidth="1"/>
    <col min="14855" max="14855" width="13.5546875" customWidth="1"/>
    <col min="15105" max="15105" width="16.6640625" customWidth="1"/>
    <col min="15106" max="15106" width="19.5546875" customWidth="1"/>
    <col min="15109" max="15109" width="13.33203125" bestFit="1" customWidth="1"/>
    <col min="15110" max="15110" width="14.33203125" customWidth="1"/>
    <col min="15111" max="15111" width="13.5546875" customWidth="1"/>
    <col min="15361" max="15361" width="16.6640625" customWidth="1"/>
    <col min="15362" max="15362" width="19.5546875" customWidth="1"/>
    <col min="15365" max="15365" width="13.33203125" bestFit="1" customWidth="1"/>
    <col min="15366" max="15366" width="14.33203125" customWidth="1"/>
    <col min="15367" max="15367" width="13.5546875" customWidth="1"/>
    <col min="15617" max="15617" width="16.6640625" customWidth="1"/>
    <col min="15618" max="15618" width="19.5546875" customWidth="1"/>
    <col min="15621" max="15621" width="13.33203125" bestFit="1" customWidth="1"/>
    <col min="15622" max="15622" width="14.33203125" customWidth="1"/>
    <col min="15623" max="15623" width="13.5546875" customWidth="1"/>
    <col min="15873" max="15873" width="16.6640625" customWidth="1"/>
    <col min="15874" max="15874" width="19.5546875" customWidth="1"/>
    <col min="15877" max="15877" width="13.33203125" bestFit="1" customWidth="1"/>
    <col min="15878" max="15878" width="14.33203125" customWidth="1"/>
    <col min="15879" max="15879" width="13.5546875" customWidth="1"/>
    <col min="16129" max="16129" width="16.6640625" customWidth="1"/>
    <col min="16130" max="16130" width="19.5546875" customWidth="1"/>
    <col min="16133" max="16133" width="13.33203125" bestFit="1" customWidth="1"/>
    <col min="16134" max="16134" width="14.33203125" customWidth="1"/>
    <col min="16135" max="16135" width="13.5546875" customWidth="1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7"/>
    </row>
    <row r="5" spans="1:13" s="1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" customFormat="1" ht="13.8">
      <c r="A9" s="302"/>
      <c r="B9" s="302"/>
      <c r="C9" s="302"/>
      <c r="D9" s="302"/>
      <c r="E9" s="303"/>
      <c r="F9" s="304" t="s">
        <v>90</v>
      </c>
      <c r="G9" s="304">
        <f>'Presupuesto '!A50</f>
        <v>47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'!C50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'!B50</f>
        <v>Punto alumbrado 110V-15A (incluye pieza placa)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2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2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2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2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3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0.46347000000000005</v>
      </c>
      <c r="H17" s="433">
        <f>+G17/G$46</f>
        <v>1.5299639816233985E-2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1.5299639816233985</v>
      </c>
    </row>
    <row r="18" spans="1:12" s="137" customFormat="1" ht="15.6">
      <c r="A18" s="196"/>
      <c r="B18" s="197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2" customFormat="1" ht="15.6">
      <c r="A19" s="616" t="s">
        <v>23</v>
      </c>
      <c r="B19" s="617"/>
      <c r="C19" s="145"/>
      <c r="D19" s="148"/>
      <c r="E19" s="148"/>
      <c r="F19" s="149"/>
      <c r="G19" s="129">
        <f>SUM(G17)</f>
        <v>0.46347000000000005</v>
      </c>
      <c r="H19" s="437">
        <f>SUM(H17:H17)</f>
        <v>1.5299639816233985E-2</v>
      </c>
      <c r="I19" s="438"/>
      <c r="J19" s="439"/>
      <c r="K19" s="440"/>
      <c r="L19" s="447">
        <f>SUM(L17:L17)</f>
        <v>1.5299639816233985</v>
      </c>
    </row>
    <row r="20" spans="1:12" s="2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2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2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2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1</v>
      </c>
      <c r="G23" s="42">
        <f>E23*F23</f>
        <v>3.62</v>
      </c>
      <c r="H23" s="433">
        <f>+G23/G$46</f>
        <v>0.11950006717752394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11.950006717752395</v>
      </c>
    </row>
    <row r="24" spans="1:12" s="2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1</v>
      </c>
      <c r="G24" s="42">
        <f>E24*F24</f>
        <v>3.66</v>
      </c>
      <c r="H24" s="433">
        <f>+G24/G$46</f>
        <v>0.1208205099087673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12.082050990876731</v>
      </c>
    </row>
    <row r="25" spans="1:12" s="3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0.49</v>
      </c>
      <c r="G25" s="42">
        <f>E25*F25</f>
        <v>1.9893999999999998</v>
      </c>
      <c r="H25" s="433">
        <f>+G25/G$46</f>
        <v>6.5672219238388424E-2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6.5672219238388427</v>
      </c>
    </row>
    <row r="26" spans="1:12" s="2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9.269400000000001</v>
      </c>
      <c r="H26" s="437">
        <f>SUM(H23:H25)</f>
        <v>0.30599279632467968</v>
      </c>
      <c r="I26" s="429"/>
      <c r="J26" s="430"/>
      <c r="K26" s="431"/>
      <c r="L26" s="447">
        <f>SUM(L23:L25)</f>
        <v>30.599279632467969</v>
      </c>
    </row>
    <row r="27" spans="1:12" s="2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2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2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2" customFormat="1" ht="15.6">
      <c r="A30" s="616" t="s">
        <v>53</v>
      </c>
      <c r="B30" s="617"/>
      <c r="C30" s="618"/>
      <c r="D30" s="49" t="s">
        <v>45</v>
      </c>
      <c r="E30" s="50">
        <v>0.125</v>
      </c>
      <c r="F30" s="50">
        <f>2.5+(2.5*0.312)</f>
        <v>3.2800000000000002</v>
      </c>
      <c r="G30" s="42">
        <f>E30*F30</f>
        <v>0.41000000000000003</v>
      </c>
      <c r="H30" s="433">
        <f t="shared" ref="H30:H39" si="0">+G30/G$46</f>
        <v>1.3534537995244424E-2</v>
      </c>
      <c r="I30" s="434">
        <v>412630030</v>
      </c>
      <c r="J30" s="435" t="s">
        <v>324</v>
      </c>
      <c r="K30" s="431">
        <v>40</v>
      </c>
      <c r="L30" s="436">
        <f t="shared" ref="L30:L39" si="1">+H30*K30</f>
        <v>0.541381519809777</v>
      </c>
    </row>
    <row r="31" spans="1:12" s="2" customFormat="1" ht="12.75" customHeight="1">
      <c r="A31" s="616" t="s">
        <v>59</v>
      </c>
      <c r="B31" s="617"/>
      <c r="C31" s="618"/>
      <c r="D31" s="51" t="s">
        <v>44</v>
      </c>
      <c r="E31" s="52">
        <v>1</v>
      </c>
      <c r="F31" s="53">
        <v>3</v>
      </c>
      <c r="G31" s="42">
        <f t="shared" ref="G31:G39" si="2">E31*F31</f>
        <v>3</v>
      </c>
      <c r="H31" s="433">
        <f t="shared" si="0"/>
        <v>9.9033204843251885E-2</v>
      </c>
      <c r="I31" s="434">
        <v>462110319</v>
      </c>
      <c r="J31" s="435" t="s">
        <v>30</v>
      </c>
      <c r="K31" s="431">
        <v>0</v>
      </c>
      <c r="L31" s="436">
        <f t="shared" si="1"/>
        <v>0</v>
      </c>
    </row>
    <row r="32" spans="1:12" s="3" customFormat="1" ht="15.6">
      <c r="A32" s="616" t="s">
        <v>54</v>
      </c>
      <c r="B32" s="617"/>
      <c r="C32" s="618"/>
      <c r="D32" s="51" t="s">
        <v>44</v>
      </c>
      <c r="E32" s="52">
        <v>1</v>
      </c>
      <c r="F32" s="53">
        <v>1</v>
      </c>
      <c r="G32" s="42">
        <f t="shared" si="2"/>
        <v>1</v>
      </c>
      <c r="H32" s="433">
        <f t="shared" si="0"/>
        <v>3.3011068281083959E-2</v>
      </c>
      <c r="I32" s="434">
        <v>412780913</v>
      </c>
      <c r="J32" s="435" t="s">
        <v>324</v>
      </c>
      <c r="K32" s="431">
        <v>40</v>
      </c>
      <c r="L32" s="436">
        <f t="shared" si="1"/>
        <v>1.3204427312433584</v>
      </c>
    </row>
    <row r="33" spans="1:12" s="2" customFormat="1" ht="12.75" customHeight="1">
      <c r="A33" s="616" t="s">
        <v>55</v>
      </c>
      <c r="B33" s="617"/>
      <c r="C33" s="618"/>
      <c r="D33" s="51" t="s">
        <v>41</v>
      </c>
      <c r="E33" s="52">
        <v>14</v>
      </c>
      <c r="F33" s="53">
        <v>0.45</v>
      </c>
      <c r="G33" s="42">
        <f t="shared" si="2"/>
        <v>6.3</v>
      </c>
      <c r="H33" s="433">
        <f t="shared" si="0"/>
        <v>0.20796973017082895</v>
      </c>
      <c r="I33" s="434">
        <v>463400120</v>
      </c>
      <c r="J33" s="435" t="s">
        <v>324</v>
      </c>
      <c r="K33" s="431">
        <v>40</v>
      </c>
      <c r="L33" s="436">
        <f t="shared" si="1"/>
        <v>8.3187892068331575</v>
      </c>
    </row>
    <row r="34" spans="1:12" s="2" customFormat="1" ht="12.75" customHeight="1">
      <c r="A34" s="616" t="s">
        <v>56</v>
      </c>
      <c r="B34" s="617"/>
      <c r="C34" s="618"/>
      <c r="D34" s="51" t="s">
        <v>46</v>
      </c>
      <c r="E34" s="52">
        <v>0.25</v>
      </c>
      <c r="F34" s="53">
        <v>1</v>
      </c>
      <c r="G34" s="42">
        <f t="shared" si="2"/>
        <v>0.25</v>
      </c>
      <c r="H34" s="433">
        <f t="shared" si="0"/>
        <v>8.2527670702709898E-3</v>
      </c>
      <c r="I34" s="434">
        <v>369200011</v>
      </c>
      <c r="J34" s="435" t="s">
        <v>30</v>
      </c>
      <c r="K34" s="431">
        <v>0</v>
      </c>
      <c r="L34" s="436">
        <f t="shared" si="1"/>
        <v>0</v>
      </c>
    </row>
    <row r="35" spans="1:12" s="2" customFormat="1" ht="12.75" customHeight="1">
      <c r="A35" s="616" t="s">
        <v>148</v>
      </c>
      <c r="B35" s="617"/>
      <c r="C35" s="618"/>
      <c r="D35" s="51" t="s">
        <v>44</v>
      </c>
      <c r="E35" s="52">
        <v>1</v>
      </c>
      <c r="F35" s="53">
        <v>1</v>
      </c>
      <c r="G35" s="42">
        <f t="shared" si="2"/>
        <v>1</v>
      </c>
      <c r="H35" s="433">
        <f t="shared" si="0"/>
        <v>3.3011068281083959E-2</v>
      </c>
      <c r="I35" s="492">
        <v>412780913</v>
      </c>
      <c r="J35" s="435" t="s">
        <v>324</v>
      </c>
      <c r="K35" s="431">
        <v>40</v>
      </c>
      <c r="L35" s="436">
        <f t="shared" si="1"/>
        <v>1.3204427312433584</v>
      </c>
    </row>
    <row r="36" spans="1:12" s="136" customFormat="1" ht="12.75" customHeight="1">
      <c r="A36" s="616" t="s">
        <v>149</v>
      </c>
      <c r="B36" s="617"/>
      <c r="C36" s="618"/>
      <c r="D36" s="51" t="s">
        <v>44</v>
      </c>
      <c r="E36" s="52">
        <v>6</v>
      </c>
      <c r="F36" s="53">
        <v>0.4</v>
      </c>
      <c r="G36" s="42">
        <f>E36*F36</f>
        <v>2.4000000000000004</v>
      </c>
      <c r="H36" s="433">
        <f t="shared" si="0"/>
        <v>7.9226563874601516E-2</v>
      </c>
      <c r="I36" s="434">
        <v>412740021</v>
      </c>
      <c r="J36" s="435" t="s">
        <v>324</v>
      </c>
      <c r="K36" s="431">
        <v>40</v>
      </c>
      <c r="L36" s="436"/>
    </row>
    <row r="37" spans="1:12" s="2" customFormat="1" ht="12.75" customHeight="1">
      <c r="A37" s="616" t="s">
        <v>60</v>
      </c>
      <c r="B37" s="617"/>
      <c r="C37" s="618"/>
      <c r="D37" s="51" t="s">
        <v>44</v>
      </c>
      <c r="E37" s="52">
        <v>3</v>
      </c>
      <c r="F37" s="53">
        <v>0.2</v>
      </c>
      <c r="G37" s="42">
        <f t="shared" si="2"/>
        <v>0.60000000000000009</v>
      </c>
      <c r="H37" s="433">
        <f t="shared" si="0"/>
        <v>1.9806640968650379E-2</v>
      </c>
      <c r="I37" s="434">
        <v>412740021</v>
      </c>
      <c r="J37" s="435" t="s">
        <v>324</v>
      </c>
      <c r="K37" s="431">
        <v>40</v>
      </c>
      <c r="L37" s="436">
        <f t="shared" si="1"/>
        <v>0.79226563874601519</v>
      </c>
    </row>
    <row r="38" spans="1:12" s="2" customFormat="1" ht="12.75" customHeight="1">
      <c r="A38" s="616" t="s">
        <v>61</v>
      </c>
      <c r="B38" s="617"/>
      <c r="C38" s="618"/>
      <c r="D38" s="51" t="s">
        <v>44</v>
      </c>
      <c r="E38" s="52">
        <v>2</v>
      </c>
      <c r="F38" s="53">
        <v>0.25</v>
      </c>
      <c r="G38" s="42">
        <f t="shared" si="2"/>
        <v>0.5</v>
      </c>
      <c r="H38" s="433">
        <f t="shared" si="0"/>
        <v>1.650553414054198E-2</v>
      </c>
      <c r="I38" s="434">
        <v>412740021</v>
      </c>
      <c r="J38" s="435" t="s">
        <v>324</v>
      </c>
      <c r="K38" s="431">
        <v>40</v>
      </c>
      <c r="L38" s="436">
        <f t="shared" si="1"/>
        <v>0.66022136562167921</v>
      </c>
    </row>
    <row r="39" spans="1:12" s="2" customFormat="1" ht="12.75" customHeight="1">
      <c r="A39" s="616" t="s">
        <v>62</v>
      </c>
      <c r="B39" s="617"/>
      <c r="C39" s="618"/>
      <c r="D39" s="51" t="s">
        <v>41</v>
      </c>
      <c r="E39" s="52">
        <v>6</v>
      </c>
      <c r="F39" s="53">
        <v>0.85</v>
      </c>
      <c r="G39" s="42">
        <f t="shared" si="2"/>
        <v>5.0999999999999996</v>
      </c>
      <c r="H39" s="433">
        <f t="shared" si="0"/>
        <v>0.16835644823352819</v>
      </c>
      <c r="I39" s="434">
        <v>412740021</v>
      </c>
      <c r="J39" s="435" t="s">
        <v>324</v>
      </c>
      <c r="K39" s="431">
        <v>40</v>
      </c>
      <c r="L39" s="436">
        <f t="shared" si="1"/>
        <v>6.734257929341128</v>
      </c>
    </row>
    <row r="40" spans="1:12" s="2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SUM(G30:G39)</f>
        <v>20.560000000000002</v>
      </c>
      <c r="H40" s="437">
        <f>SUM(H30:H39)</f>
        <v>0.67870756385908626</v>
      </c>
      <c r="I40" s="429"/>
      <c r="J40" s="430"/>
      <c r="K40" s="431"/>
      <c r="L40" s="447">
        <f>SUM(L30:L39)</f>
        <v>19.687801122838472</v>
      </c>
    </row>
    <row r="41" spans="1:12" s="2" customFormat="1" ht="12.75" customHeight="1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2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2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2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2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44">
        <f>+H44</f>
        <v>0</v>
      </c>
      <c r="I45" s="446"/>
      <c r="J45" s="430"/>
      <c r="K45" s="446"/>
      <c r="L45" s="445">
        <f>+L44</f>
        <v>0</v>
      </c>
    </row>
    <row r="46" spans="1:12" s="3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+G45+G40+G26+G19</f>
        <v>30.292870000000004</v>
      </c>
      <c r="H46" s="449">
        <f>+H45+H40+H26+H19</f>
        <v>0.99999999999999989</v>
      </c>
      <c r="I46" s="450"/>
      <c r="J46" s="451"/>
      <c r="K46" s="450"/>
      <c r="L46" s="564">
        <f>+L45+L40+L26+L19</f>
        <v>51.817044736929837</v>
      </c>
    </row>
    <row r="47" spans="1:12" s="2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6.9673601000000014</v>
      </c>
      <c r="H47" s="69"/>
      <c r="I47" s="69"/>
      <c r="J47" s="69"/>
      <c r="K47" s="69"/>
      <c r="L47" s="452"/>
    </row>
    <row r="48" spans="1:12" s="2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2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37.260230100000008</v>
      </c>
      <c r="H49" s="69"/>
      <c r="I49" s="69"/>
      <c r="J49" s="69"/>
      <c r="K49" s="69"/>
      <c r="L49" s="452"/>
    </row>
    <row r="50" spans="1:12" s="2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37.26</v>
      </c>
      <c r="H50" s="69"/>
      <c r="I50" s="69"/>
      <c r="J50" s="69"/>
      <c r="K50" s="69"/>
      <c r="L50" s="452"/>
    </row>
    <row r="51" spans="1:12" s="2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2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31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31"/>
      <c r="I53" s="31"/>
      <c r="J53" s="31"/>
      <c r="K53" s="31"/>
      <c r="L53" s="461"/>
    </row>
    <row r="54" spans="1:12">
      <c r="A54" s="170"/>
      <c r="B54" s="120"/>
      <c r="C54" s="77"/>
      <c r="D54" s="78"/>
      <c r="E54" s="78"/>
      <c r="F54" s="78"/>
      <c r="G54" s="78"/>
      <c r="H54" s="493"/>
      <c r="I54" s="493"/>
      <c r="J54" s="493"/>
      <c r="K54" s="493"/>
      <c r="L54" s="494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4"/>
      <c r="B58" s="4"/>
      <c r="C58" s="5"/>
      <c r="D58" s="600"/>
      <c r="E58" s="600"/>
      <c r="F58" s="600"/>
      <c r="G58" s="456">
        <v>37.26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3">
    <mergeCell ref="D57:F57"/>
    <mergeCell ref="D58:F58"/>
    <mergeCell ref="D59:F59"/>
    <mergeCell ref="A45:B45"/>
    <mergeCell ref="D46:F46"/>
    <mergeCell ref="D47:E47"/>
    <mergeCell ref="D48:F48"/>
    <mergeCell ref="D49:F49"/>
    <mergeCell ref="D50:F50"/>
    <mergeCell ref="A50:B50"/>
    <mergeCell ref="A51:B51"/>
    <mergeCell ref="A52:B52"/>
    <mergeCell ref="A44:C44"/>
    <mergeCell ref="A31:C31"/>
    <mergeCell ref="A32:C32"/>
    <mergeCell ref="A33:C33"/>
    <mergeCell ref="A34:C34"/>
    <mergeCell ref="A35:C35"/>
    <mergeCell ref="A37:C37"/>
    <mergeCell ref="A38:C38"/>
    <mergeCell ref="A39:C39"/>
    <mergeCell ref="A40:B40"/>
    <mergeCell ref="A42:C42"/>
    <mergeCell ref="A43:C43"/>
    <mergeCell ref="A36:C36"/>
    <mergeCell ref="A30:C30"/>
    <mergeCell ref="A16:B16"/>
    <mergeCell ref="A17:B17"/>
    <mergeCell ref="A19:B19"/>
    <mergeCell ref="A21:B21"/>
    <mergeCell ref="A22:B22"/>
    <mergeCell ref="A23:B23"/>
    <mergeCell ref="A24:B24"/>
    <mergeCell ref="A25:B25"/>
    <mergeCell ref="A26:B26"/>
    <mergeCell ref="A28:C28"/>
    <mergeCell ref="A29:C29"/>
    <mergeCell ref="A15:B15"/>
    <mergeCell ref="A1:G1"/>
    <mergeCell ref="H2:L13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16" zoomScale="90" zoomScaleNormal="100" zoomScaleSheetLayoutView="90" workbookViewId="0">
      <selection activeCell="I31" sqref="I31"/>
    </sheetView>
  </sheetViews>
  <sheetFormatPr baseColWidth="10" defaultRowHeight="13.2"/>
  <cols>
    <col min="1" max="1" width="22.5546875" style="133" customWidth="1"/>
    <col min="2" max="2" width="19.5546875" style="133" customWidth="1"/>
    <col min="3" max="4" width="11.5546875" style="133"/>
    <col min="5" max="5" width="13.33203125" style="133" bestFit="1" customWidth="1"/>
    <col min="6" max="6" width="14.33203125" style="134" customWidth="1"/>
    <col min="7" max="7" width="13.5546875" style="457" customWidth="1"/>
    <col min="8" max="12" width="11.5546875" style="420"/>
    <col min="13" max="256" width="11.5546875" style="133"/>
    <col min="257" max="257" width="16.6640625" style="133" customWidth="1"/>
    <col min="258" max="258" width="19.5546875" style="133" customWidth="1"/>
    <col min="259" max="260" width="11.5546875" style="133"/>
    <col min="261" max="261" width="13.33203125" style="133" bestFit="1" customWidth="1"/>
    <col min="262" max="262" width="14.33203125" style="133" customWidth="1"/>
    <col min="263" max="263" width="13.5546875" style="133" customWidth="1"/>
    <col min="264" max="512" width="11.5546875" style="133"/>
    <col min="513" max="513" width="16.6640625" style="133" customWidth="1"/>
    <col min="514" max="514" width="19.5546875" style="133" customWidth="1"/>
    <col min="515" max="516" width="11.5546875" style="133"/>
    <col min="517" max="517" width="13.33203125" style="133" bestFit="1" customWidth="1"/>
    <col min="518" max="518" width="14.33203125" style="133" customWidth="1"/>
    <col min="519" max="519" width="13.5546875" style="133" customWidth="1"/>
    <col min="520" max="768" width="11.5546875" style="133"/>
    <col min="769" max="769" width="16.6640625" style="133" customWidth="1"/>
    <col min="770" max="770" width="19.5546875" style="133" customWidth="1"/>
    <col min="771" max="772" width="11.5546875" style="133"/>
    <col min="773" max="773" width="13.33203125" style="133" bestFit="1" customWidth="1"/>
    <col min="774" max="774" width="14.33203125" style="133" customWidth="1"/>
    <col min="775" max="775" width="13.5546875" style="133" customWidth="1"/>
    <col min="776" max="1024" width="11.5546875" style="133"/>
    <col min="1025" max="1025" width="16.6640625" style="133" customWidth="1"/>
    <col min="1026" max="1026" width="19.5546875" style="133" customWidth="1"/>
    <col min="1027" max="1028" width="11.5546875" style="133"/>
    <col min="1029" max="1029" width="13.33203125" style="133" bestFit="1" customWidth="1"/>
    <col min="1030" max="1030" width="14.33203125" style="133" customWidth="1"/>
    <col min="1031" max="1031" width="13.5546875" style="133" customWidth="1"/>
    <col min="1032" max="1280" width="11.5546875" style="133"/>
    <col min="1281" max="1281" width="16.6640625" style="133" customWidth="1"/>
    <col min="1282" max="1282" width="19.5546875" style="133" customWidth="1"/>
    <col min="1283" max="1284" width="11.5546875" style="133"/>
    <col min="1285" max="1285" width="13.33203125" style="133" bestFit="1" customWidth="1"/>
    <col min="1286" max="1286" width="14.33203125" style="133" customWidth="1"/>
    <col min="1287" max="1287" width="13.5546875" style="133" customWidth="1"/>
    <col min="1288" max="1536" width="11.5546875" style="133"/>
    <col min="1537" max="1537" width="16.6640625" style="133" customWidth="1"/>
    <col min="1538" max="1538" width="19.5546875" style="133" customWidth="1"/>
    <col min="1539" max="1540" width="11.5546875" style="133"/>
    <col min="1541" max="1541" width="13.33203125" style="133" bestFit="1" customWidth="1"/>
    <col min="1542" max="1542" width="14.33203125" style="133" customWidth="1"/>
    <col min="1543" max="1543" width="13.5546875" style="133" customWidth="1"/>
    <col min="1544" max="1792" width="11.5546875" style="133"/>
    <col min="1793" max="1793" width="16.6640625" style="133" customWidth="1"/>
    <col min="1794" max="1794" width="19.5546875" style="133" customWidth="1"/>
    <col min="1795" max="1796" width="11.5546875" style="133"/>
    <col min="1797" max="1797" width="13.33203125" style="133" bestFit="1" customWidth="1"/>
    <col min="1798" max="1798" width="14.33203125" style="133" customWidth="1"/>
    <col min="1799" max="1799" width="13.5546875" style="133" customWidth="1"/>
    <col min="1800" max="2048" width="11.5546875" style="133"/>
    <col min="2049" max="2049" width="16.6640625" style="133" customWidth="1"/>
    <col min="2050" max="2050" width="19.5546875" style="133" customWidth="1"/>
    <col min="2051" max="2052" width="11.5546875" style="133"/>
    <col min="2053" max="2053" width="13.33203125" style="133" bestFit="1" customWidth="1"/>
    <col min="2054" max="2054" width="14.33203125" style="133" customWidth="1"/>
    <col min="2055" max="2055" width="13.5546875" style="133" customWidth="1"/>
    <col min="2056" max="2304" width="11.5546875" style="133"/>
    <col min="2305" max="2305" width="16.6640625" style="133" customWidth="1"/>
    <col min="2306" max="2306" width="19.5546875" style="133" customWidth="1"/>
    <col min="2307" max="2308" width="11.5546875" style="133"/>
    <col min="2309" max="2309" width="13.33203125" style="133" bestFit="1" customWidth="1"/>
    <col min="2310" max="2310" width="14.33203125" style="133" customWidth="1"/>
    <col min="2311" max="2311" width="13.5546875" style="133" customWidth="1"/>
    <col min="2312" max="2560" width="11.5546875" style="133"/>
    <col min="2561" max="2561" width="16.6640625" style="133" customWidth="1"/>
    <col min="2562" max="2562" width="19.5546875" style="133" customWidth="1"/>
    <col min="2563" max="2564" width="11.5546875" style="133"/>
    <col min="2565" max="2565" width="13.33203125" style="133" bestFit="1" customWidth="1"/>
    <col min="2566" max="2566" width="14.33203125" style="133" customWidth="1"/>
    <col min="2567" max="2567" width="13.5546875" style="133" customWidth="1"/>
    <col min="2568" max="2816" width="11.5546875" style="133"/>
    <col min="2817" max="2817" width="16.6640625" style="133" customWidth="1"/>
    <col min="2818" max="2818" width="19.5546875" style="133" customWidth="1"/>
    <col min="2819" max="2820" width="11.5546875" style="133"/>
    <col min="2821" max="2821" width="13.33203125" style="133" bestFit="1" customWidth="1"/>
    <col min="2822" max="2822" width="14.33203125" style="133" customWidth="1"/>
    <col min="2823" max="2823" width="13.5546875" style="133" customWidth="1"/>
    <col min="2824" max="3072" width="11.5546875" style="133"/>
    <col min="3073" max="3073" width="16.6640625" style="133" customWidth="1"/>
    <col min="3074" max="3074" width="19.5546875" style="133" customWidth="1"/>
    <col min="3075" max="3076" width="11.5546875" style="133"/>
    <col min="3077" max="3077" width="13.33203125" style="133" bestFit="1" customWidth="1"/>
    <col min="3078" max="3078" width="14.33203125" style="133" customWidth="1"/>
    <col min="3079" max="3079" width="13.5546875" style="133" customWidth="1"/>
    <col min="3080" max="3328" width="11.5546875" style="133"/>
    <col min="3329" max="3329" width="16.6640625" style="133" customWidth="1"/>
    <col min="3330" max="3330" width="19.5546875" style="133" customWidth="1"/>
    <col min="3331" max="3332" width="11.5546875" style="133"/>
    <col min="3333" max="3333" width="13.33203125" style="133" bestFit="1" customWidth="1"/>
    <col min="3334" max="3334" width="14.33203125" style="133" customWidth="1"/>
    <col min="3335" max="3335" width="13.5546875" style="133" customWidth="1"/>
    <col min="3336" max="3584" width="11.5546875" style="133"/>
    <col min="3585" max="3585" width="16.6640625" style="133" customWidth="1"/>
    <col min="3586" max="3586" width="19.5546875" style="133" customWidth="1"/>
    <col min="3587" max="3588" width="11.5546875" style="133"/>
    <col min="3589" max="3589" width="13.33203125" style="133" bestFit="1" customWidth="1"/>
    <col min="3590" max="3590" width="14.33203125" style="133" customWidth="1"/>
    <col min="3591" max="3591" width="13.5546875" style="133" customWidth="1"/>
    <col min="3592" max="3840" width="11.5546875" style="133"/>
    <col min="3841" max="3841" width="16.6640625" style="133" customWidth="1"/>
    <col min="3842" max="3842" width="19.5546875" style="133" customWidth="1"/>
    <col min="3843" max="3844" width="11.5546875" style="133"/>
    <col min="3845" max="3845" width="13.33203125" style="133" bestFit="1" customWidth="1"/>
    <col min="3846" max="3846" width="14.33203125" style="133" customWidth="1"/>
    <col min="3847" max="3847" width="13.5546875" style="133" customWidth="1"/>
    <col min="3848" max="4096" width="11.5546875" style="133"/>
    <col min="4097" max="4097" width="16.6640625" style="133" customWidth="1"/>
    <col min="4098" max="4098" width="19.5546875" style="133" customWidth="1"/>
    <col min="4099" max="4100" width="11.5546875" style="133"/>
    <col min="4101" max="4101" width="13.33203125" style="133" bestFit="1" customWidth="1"/>
    <col min="4102" max="4102" width="14.33203125" style="133" customWidth="1"/>
    <col min="4103" max="4103" width="13.5546875" style="133" customWidth="1"/>
    <col min="4104" max="4352" width="11.5546875" style="133"/>
    <col min="4353" max="4353" width="16.6640625" style="133" customWidth="1"/>
    <col min="4354" max="4354" width="19.5546875" style="133" customWidth="1"/>
    <col min="4355" max="4356" width="11.5546875" style="133"/>
    <col min="4357" max="4357" width="13.33203125" style="133" bestFit="1" customWidth="1"/>
    <col min="4358" max="4358" width="14.33203125" style="133" customWidth="1"/>
    <col min="4359" max="4359" width="13.5546875" style="133" customWidth="1"/>
    <col min="4360" max="4608" width="11.5546875" style="133"/>
    <col min="4609" max="4609" width="16.6640625" style="133" customWidth="1"/>
    <col min="4610" max="4610" width="19.5546875" style="133" customWidth="1"/>
    <col min="4611" max="4612" width="11.5546875" style="133"/>
    <col min="4613" max="4613" width="13.33203125" style="133" bestFit="1" customWidth="1"/>
    <col min="4614" max="4614" width="14.33203125" style="133" customWidth="1"/>
    <col min="4615" max="4615" width="13.5546875" style="133" customWidth="1"/>
    <col min="4616" max="4864" width="11.5546875" style="133"/>
    <col min="4865" max="4865" width="16.6640625" style="133" customWidth="1"/>
    <col min="4866" max="4866" width="19.5546875" style="133" customWidth="1"/>
    <col min="4867" max="4868" width="11.5546875" style="133"/>
    <col min="4869" max="4869" width="13.33203125" style="133" bestFit="1" customWidth="1"/>
    <col min="4870" max="4870" width="14.33203125" style="133" customWidth="1"/>
    <col min="4871" max="4871" width="13.5546875" style="133" customWidth="1"/>
    <col min="4872" max="5120" width="11.5546875" style="133"/>
    <col min="5121" max="5121" width="16.6640625" style="133" customWidth="1"/>
    <col min="5122" max="5122" width="19.5546875" style="133" customWidth="1"/>
    <col min="5123" max="5124" width="11.5546875" style="133"/>
    <col min="5125" max="5125" width="13.33203125" style="133" bestFit="1" customWidth="1"/>
    <col min="5126" max="5126" width="14.33203125" style="133" customWidth="1"/>
    <col min="5127" max="5127" width="13.5546875" style="133" customWidth="1"/>
    <col min="5128" max="5376" width="11.5546875" style="133"/>
    <col min="5377" max="5377" width="16.6640625" style="133" customWidth="1"/>
    <col min="5378" max="5378" width="19.5546875" style="133" customWidth="1"/>
    <col min="5379" max="5380" width="11.5546875" style="133"/>
    <col min="5381" max="5381" width="13.33203125" style="133" bestFit="1" customWidth="1"/>
    <col min="5382" max="5382" width="14.33203125" style="133" customWidth="1"/>
    <col min="5383" max="5383" width="13.5546875" style="133" customWidth="1"/>
    <col min="5384" max="5632" width="11.5546875" style="133"/>
    <col min="5633" max="5633" width="16.6640625" style="133" customWidth="1"/>
    <col min="5634" max="5634" width="19.5546875" style="133" customWidth="1"/>
    <col min="5635" max="5636" width="11.5546875" style="133"/>
    <col min="5637" max="5637" width="13.33203125" style="133" bestFit="1" customWidth="1"/>
    <col min="5638" max="5638" width="14.33203125" style="133" customWidth="1"/>
    <col min="5639" max="5639" width="13.5546875" style="133" customWidth="1"/>
    <col min="5640" max="5888" width="11.5546875" style="133"/>
    <col min="5889" max="5889" width="16.6640625" style="133" customWidth="1"/>
    <col min="5890" max="5890" width="19.5546875" style="133" customWidth="1"/>
    <col min="5891" max="5892" width="11.5546875" style="133"/>
    <col min="5893" max="5893" width="13.33203125" style="133" bestFit="1" customWidth="1"/>
    <col min="5894" max="5894" width="14.33203125" style="133" customWidth="1"/>
    <col min="5895" max="5895" width="13.5546875" style="133" customWidth="1"/>
    <col min="5896" max="6144" width="11.5546875" style="133"/>
    <col min="6145" max="6145" width="16.6640625" style="133" customWidth="1"/>
    <col min="6146" max="6146" width="19.5546875" style="133" customWidth="1"/>
    <col min="6147" max="6148" width="11.5546875" style="133"/>
    <col min="6149" max="6149" width="13.33203125" style="133" bestFit="1" customWidth="1"/>
    <col min="6150" max="6150" width="14.33203125" style="133" customWidth="1"/>
    <col min="6151" max="6151" width="13.5546875" style="133" customWidth="1"/>
    <col min="6152" max="6400" width="11.5546875" style="133"/>
    <col min="6401" max="6401" width="16.6640625" style="133" customWidth="1"/>
    <col min="6402" max="6402" width="19.5546875" style="133" customWidth="1"/>
    <col min="6403" max="6404" width="11.5546875" style="133"/>
    <col min="6405" max="6405" width="13.33203125" style="133" bestFit="1" customWidth="1"/>
    <col min="6406" max="6406" width="14.33203125" style="133" customWidth="1"/>
    <col min="6407" max="6407" width="13.5546875" style="133" customWidth="1"/>
    <col min="6408" max="6656" width="11.5546875" style="133"/>
    <col min="6657" max="6657" width="16.6640625" style="133" customWidth="1"/>
    <col min="6658" max="6658" width="19.5546875" style="133" customWidth="1"/>
    <col min="6659" max="6660" width="11.5546875" style="133"/>
    <col min="6661" max="6661" width="13.33203125" style="133" bestFit="1" customWidth="1"/>
    <col min="6662" max="6662" width="14.33203125" style="133" customWidth="1"/>
    <col min="6663" max="6663" width="13.5546875" style="133" customWidth="1"/>
    <col min="6664" max="6912" width="11.5546875" style="133"/>
    <col min="6913" max="6913" width="16.6640625" style="133" customWidth="1"/>
    <col min="6914" max="6914" width="19.5546875" style="133" customWidth="1"/>
    <col min="6915" max="6916" width="11.5546875" style="133"/>
    <col min="6917" max="6917" width="13.33203125" style="133" bestFit="1" customWidth="1"/>
    <col min="6918" max="6918" width="14.33203125" style="133" customWidth="1"/>
    <col min="6919" max="6919" width="13.5546875" style="133" customWidth="1"/>
    <col min="6920" max="7168" width="11.5546875" style="133"/>
    <col min="7169" max="7169" width="16.6640625" style="133" customWidth="1"/>
    <col min="7170" max="7170" width="19.5546875" style="133" customWidth="1"/>
    <col min="7171" max="7172" width="11.5546875" style="133"/>
    <col min="7173" max="7173" width="13.33203125" style="133" bestFit="1" customWidth="1"/>
    <col min="7174" max="7174" width="14.33203125" style="133" customWidth="1"/>
    <col min="7175" max="7175" width="13.5546875" style="133" customWidth="1"/>
    <col min="7176" max="7424" width="11.5546875" style="133"/>
    <col min="7425" max="7425" width="16.6640625" style="133" customWidth="1"/>
    <col min="7426" max="7426" width="19.5546875" style="133" customWidth="1"/>
    <col min="7427" max="7428" width="11.5546875" style="133"/>
    <col min="7429" max="7429" width="13.33203125" style="133" bestFit="1" customWidth="1"/>
    <col min="7430" max="7430" width="14.33203125" style="133" customWidth="1"/>
    <col min="7431" max="7431" width="13.5546875" style="133" customWidth="1"/>
    <col min="7432" max="7680" width="11.5546875" style="133"/>
    <col min="7681" max="7681" width="16.6640625" style="133" customWidth="1"/>
    <col min="7682" max="7682" width="19.5546875" style="133" customWidth="1"/>
    <col min="7683" max="7684" width="11.5546875" style="133"/>
    <col min="7685" max="7685" width="13.33203125" style="133" bestFit="1" customWidth="1"/>
    <col min="7686" max="7686" width="14.33203125" style="133" customWidth="1"/>
    <col min="7687" max="7687" width="13.5546875" style="133" customWidth="1"/>
    <col min="7688" max="7936" width="11.5546875" style="133"/>
    <col min="7937" max="7937" width="16.6640625" style="133" customWidth="1"/>
    <col min="7938" max="7938" width="19.5546875" style="133" customWidth="1"/>
    <col min="7939" max="7940" width="11.5546875" style="133"/>
    <col min="7941" max="7941" width="13.33203125" style="133" bestFit="1" customWidth="1"/>
    <col min="7942" max="7942" width="14.33203125" style="133" customWidth="1"/>
    <col min="7943" max="7943" width="13.5546875" style="133" customWidth="1"/>
    <col min="7944" max="8192" width="11.5546875" style="133"/>
    <col min="8193" max="8193" width="16.6640625" style="133" customWidth="1"/>
    <col min="8194" max="8194" width="19.5546875" style="133" customWidth="1"/>
    <col min="8195" max="8196" width="11.5546875" style="133"/>
    <col min="8197" max="8197" width="13.33203125" style="133" bestFit="1" customWidth="1"/>
    <col min="8198" max="8198" width="14.33203125" style="133" customWidth="1"/>
    <col min="8199" max="8199" width="13.5546875" style="133" customWidth="1"/>
    <col min="8200" max="8448" width="11.5546875" style="133"/>
    <col min="8449" max="8449" width="16.6640625" style="133" customWidth="1"/>
    <col min="8450" max="8450" width="19.5546875" style="133" customWidth="1"/>
    <col min="8451" max="8452" width="11.5546875" style="133"/>
    <col min="8453" max="8453" width="13.33203125" style="133" bestFit="1" customWidth="1"/>
    <col min="8454" max="8454" width="14.33203125" style="133" customWidth="1"/>
    <col min="8455" max="8455" width="13.5546875" style="133" customWidth="1"/>
    <col min="8456" max="8704" width="11.5546875" style="133"/>
    <col min="8705" max="8705" width="16.6640625" style="133" customWidth="1"/>
    <col min="8706" max="8706" width="19.5546875" style="133" customWidth="1"/>
    <col min="8707" max="8708" width="11.5546875" style="133"/>
    <col min="8709" max="8709" width="13.33203125" style="133" bestFit="1" customWidth="1"/>
    <col min="8710" max="8710" width="14.33203125" style="133" customWidth="1"/>
    <col min="8711" max="8711" width="13.5546875" style="133" customWidth="1"/>
    <col min="8712" max="8960" width="11.5546875" style="133"/>
    <col min="8961" max="8961" width="16.6640625" style="133" customWidth="1"/>
    <col min="8962" max="8962" width="19.5546875" style="133" customWidth="1"/>
    <col min="8963" max="8964" width="11.5546875" style="133"/>
    <col min="8965" max="8965" width="13.33203125" style="133" bestFit="1" customWidth="1"/>
    <col min="8966" max="8966" width="14.33203125" style="133" customWidth="1"/>
    <col min="8967" max="8967" width="13.5546875" style="133" customWidth="1"/>
    <col min="8968" max="9216" width="11.5546875" style="133"/>
    <col min="9217" max="9217" width="16.6640625" style="133" customWidth="1"/>
    <col min="9218" max="9218" width="19.5546875" style="133" customWidth="1"/>
    <col min="9219" max="9220" width="11.5546875" style="133"/>
    <col min="9221" max="9221" width="13.33203125" style="133" bestFit="1" customWidth="1"/>
    <col min="9222" max="9222" width="14.33203125" style="133" customWidth="1"/>
    <col min="9223" max="9223" width="13.5546875" style="133" customWidth="1"/>
    <col min="9224" max="9472" width="11.5546875" style="133"/>
    <col min="9473" max="9473" width="16.6640625" style="133" customWidth="1"/>
    <col min="9474" max="9474" width="19.5546875" style="133" customWidth="1"/>
    <col min="9475" max="9476" width="11.5546875" style="133"/>
    <col min="9477" max="9477" width="13.33203125" style="133" bestFit="1" customWidth="1"/>
    <col min="9478" max="9478" width="14.33203125" style="133" customWidth="1"/>
    <col min="9479" max="9479" width="13.5546875" style="133" customWidth="1"/>
    <col min="9480" max="9728" width="11.5546875" style="133"/>
    <col min="9729" max="9729" width="16.6640625" style="133" customWidth="1"/>
    <col min="9730" max="9730" width="19.5546875" style="133" customWidth="1"/>
    <col min="9731" max="9732" width="11.5546875" style="133"/>
    <col min="9733" max="9733" width="13.33203125" style="133" bestFit="1" customWidth="1"/>
    <col min="9734" max="9734" width="14.33203125" style="133" customWidth="1"/>
    <col min="9735" max="9735" width="13.5546875" style="133" customWidth="1"/>
    <col min="9736" max="9984" width="11.5546875" style="133"/>
    <col min="9985" max="9985" width="16.6640625" style="133" customWidth="1"/>
    <col min="9986" max="9986" width="19.5546875" style="133" customWidth="1"/>
    <col min="9987" max="9988" width="11.5546875" style="133"/>
    <col min="9989" max="9989" width="13.33203125" style="133" bestFit="1" customWidth="1"/>
    <col min="9990" max="9990" width="14.33203125" style="133" customWidth="1"/>
    <col min="9991" max="9991" width="13.5546875" style="133" customWidth="1"/>
    <col min="9992" max="10240" width="11.5546875" style="133"/>
    <col min="10241" max="10241" width="16.6640625" style="133" customWidth="1"/>
    <col min="10242" max="10242" width="19.5546875" style="133" customWidth="1"/>
    <col min="10243" max="10244" width="11.5546875" style="133"/>
    <col min="10245" max="10245" width="13.33203125" style="133" bestFit="1" customWidth="1"/>
    <col min="10246" max="10246" width="14.33203125" style="133" customWidth="1"/>
    <col min="10247" max="10247" width="13.5546875" style="133" customWidth="1"/>
    <col min="10248" max="10496" width="11.5546875" style="133"/>
    <col min="10497" max="10497" width="16.6640625" style="133" customWidth="1"/>
    <col min="10498" max="10498" width="19.5546875" style="133" customWidth="1"/>
    <col min="10499" max="10500" width="11.5546875" style="133"/>
    <col min="10501" max="10501" width="13.33203125" style="133" bestFit="1" customWidth="1"/>
    <col min="10502" max="10502" width="14.33203125" style="133" customWidth="1"/>
    <col min="10503" max="10503" width="13.5546875" style="133" customWidth="1"/>
    <col min="10504" max="10752" width="11.5546875" style="133"/>
    <col min="10753" max="10753" width="16.6640625" style="133" customWidth="1"/>
    <col min="10754" max="10754" width="19.5546875" style="133" customWidth="1"/>
    <col min="10755" max="10756" width="11.5546875" style="133"/>
    <col min="10757" max="10757" width="13.33203125" style="133" bestFit="1" customWidth="1"/>
    <col min="10758" max="10758" width="14.33203125" style="133" customWidth="1"/>
    <col min="10759" max="10759" width="13.5546875" style="133" customWidth="1"/>
    <col min="10760" max="11008" width="11.5546875" style="133"/>
    <col min="11009" max="11009" width="16.6640625" style="133" customWidth="1"/>
    <col min="11010" max="11010" width="19.5546875" style="133" customWidth="1"/>
    <col min="11011" max="11012" width="11.5546875" style="133"/>
    <col min="11013" max="11013" width="13.33203125" style="133" bestFit="1" customWidth="1"/>
    <col min="11014" max="11014" width="14.33203125" style="133" customWidth="1"/>
    <col min="11015" max="11015" width="13.5546875" style="133" customWidth="1"/>
    <col min="11016" max="11264" width="11.5546875" style="133"/>
    <col min="11265" max="11265" width="16.6640625" style="133" customWidth="1"/>
    <col min="11266" max="11266" width="19.5546875" style="133" customWidth="1"/>
    <col min="11267" max="11268" width="11.5546875" style="133"/>
    <col min="11269" max="11269" width="13.33203125" style="133" bestFit="1" customWidth="1"/>
    <col min="11270" max="11270" width="14.33203125" style="133" customWidth="1"/>
    <col min="11271" max="11271" width="13.5546875" style="133" customWidth="1"/>
    <col min="11272" max="11520" width="11.5546875" style="133"/>
    <col min="11521" max="11521" width="16.6640625" style="133" customWidth="1"/>
    <col min="11522" max="11522" width="19.5546875" style="133" customWidth="1"/>
    <col min="11523" max="11524" width="11.5546875" style="133"/>
    <col min="11525" max="11525" width="13.33203125" style="133" bestFit="1" customWidth="1"/>
    <col min="11526" max="11526" width="14.33203125" style="133" customWidth="1"/>
    <col min="11527" max="11527" width="13.5546875" style="133" customWidth="1"/>
    <col min="11528" max="11776" width="11.5546875" style="133"/>
    <col min="11777" max="11777" width="16.6640625" style="133" customWidth="1"/>
    <col min="11778" max="11778" width="19.5546875" style="133" customWidth="1"/>
    <col min="11779" max="11780" width="11.5546875" style="133"/>
    <col min="11781" max="11781" width="13.33203125" style="133" bestFit="1" customWidth="1"/>
    <col min="11782" max="11782" width="14.33203125" style="133" customWidth="1"/>
    <col min="11783" max="11783" width="13.5546875" style="133" customWidth="1"/>
    <col min="11784" max="12032" width="11.5546875" style="133"/>
    <col min="12033" max="12033" width="16.6640625" style="133" customWidth="1"/>
    <col min="12034" max="12034" width="19.5546875" style="133" customWidth="1"/>
    <col min="12035" max="12036" width="11.5546875" style="133"/>
    <col min="12037" max="12037" width="13.33203125" style="133" bestFit="1" customWidth="1"/>
    <col min="12038" max="12038" width="14.33203125" style="133" customWidth="1"/>
    <col min="12039" max="12039" width="13.5546875" style="133" customWidth="1"/>
    <col min="12040" max="12288" width="11.5546875" style="133"/>
    <col min="12289" max="12289" width="16.6640625" style="133" customWidth="1"/>
    <col min="12290" max="12290" width="19.5546875" style="133" customWidth="1"/>
    <col min="12291" max="12292" width="11.5546875" style="133"/>
    <col min="12293" max="12293" width="13.33203125" style="133" bestFit="1" customWidth="1"/>
    <col min="12294" max="12294" width="14.33203125" style="133" customWidth="1"/>
    <col min="12295" max="12295" width="13.5546875" style="133" customWidth="1"/>
    <col min="12296" max="12544" width="11.5546875" style="133"/>
    <col min="12545" max="12545" width="16.6640625" style="133" customWidth="1"/>
    <col min="12546" max="12546" width="19.5546875" style="133" customWidth="1"/>
    <col min="12547" max="12548" width="11.5546875" style="133"/>
    <col min="12549" max="12549" width="13.33203125" style="133" bestFit="1" customWidth="1"/>
    <col min="12550" max="12550" width="14.33203125" style="133" customWidth="1"/>
    <col min="12551" max="12551" width="13.5546875" style="133" customWidth="1"/>
    <col min="12552" max="12800" width="11.5546875" style="133"/>
    <col min="12801" max="12801" width="16.6640625" style="133" customWidth="1"/>
    <col min="12802" max="12802" width="19.5546875" style="133" customWidth="1"/>
    <col min="12803" max="12804" width="11.5546875" style="133"/>
    <col min="12805" max="12805" width="13.33203125" style="133" bestFit="1" customWidth="1"/>
    <col min="12806" max="12806" width="14.33203125" style="133" customWidth="1"/>
    <col min="12807" max="12807" width="13.5546875" style="133" customWidth="1"/>
    <col min="12808" max="13056" width="11.5546875" style="133"/>
    <col min="13057" max="13057" width="16.6640625" style="133" customWidth="1"/>
    <col min="13058" max="13058" width="19.5546875" style="133" customWidth="1"/>
    <col min="13059" max="13060" width="11.5546875" style="133"/>
    <col min="13061" max="13061" width="13.33203125" style="133" bestFit="1" customWidth="1"/>
    <col min="13062" max="13062" width="14.33203125" style="133" customWidth="1"/>
    <col min="13063" max="13063" width="13.5546875" style="133" customWidth="1"/>
    <col min="13064" max="13312" width="11.5546875" style="133"/>
    <col min="13313" max="13313" width="16.6640625" style="133" customWidth="1"/>
    <col min="13314" max="13314" width="19.5546875" style="133" customWidth="1"/>
    <col min="13315" max="13316" width="11.5546875" style="133"/>
    <col min="13317" max="13317" width="13.33203125" style="133" bestFit="1" customWidth="1"/>
    <col min="13318" max="13318" width="14.33203125" style="133" customWidth="1"/>
    <col min="13319" max="13319" width="13.5546875" style="133" customWidth="1"/>
    <col min="13320" max="13568" width="11.5546875" style="133"/>
    <col min="13569" max="13569" width="16.6640625" style="133" customWidth="1"/>
    <col min="13570" max="13570" width="19.5546875" style="133" customWidth="1"/>
    <col min="13571" max="13572" width="11.5546875" style="133"/>
    <col min="13573" max="13573" width="13.33203125" style="133" bestFit="1" customWidth="1"/>
    <col min="13574" max="13574" width="14.33203125" style="133" customWidth="1"/>
    <col min="13575" max="13575" width="13.5546875" style="133" customWidth="1"/>
    <col min="13576" max="13824" width="11.5546875" style="133"/>
    <col min="13825" max="13825" width="16.6640625" style="133" customWidth="1"/>
    <col min="13826" max="13826" width="19.5546875" style="133" customWidth="1"/>
    <col min="13827" max="13828" width="11.5546875" style="133"/>
    <col min="13829" max="13829" width="13.33203125" style="133" bestFit="1" customWidth="1"/>
    <col min="13830" max="13830" width="14.33203125" style="133" customWidth="1"/>
    <col min="13831" max="13831" width="13.5546875" style="133" customWidth="1"/>
    <col min="13832" max="14080" width="11.5546875" style="133"/>
    <col min="14081" max="14081" width="16.6640625" style="133" customWidth="1"/>
    <col min="14082" max="14082" width="19.5546875" style="133" customWidth="1"/>
    <col min="14083" max="14084" width="11.5546875" style="133"/>
    <col min="14085" max="14085" width="13.33203125" style="133" bestFit="1" customWidth="1"/>
    <col min="14086" max="14086" width="14.33203125" style="133" customWidth="1"/>
    <col min="14087" max="14087" width="13.5546875" style="133" customWidth="1"/>
    <col min="14088" max="14336" width="11.5546875" style="133"/>
    <col min="14337" max="14337" width="16.6640625" style="133" customWidth="1"/>
    <col min="14338" max="14338" width="19.5546875" style="133" customWidth="1"/>
    <col min="14339" max="14340" width="11.5546875" style="133"/>
    <col min="14341" max="14341" width="13.33203125" style="133" bestFit="1" customWidth="1"/>
    <col min="14342" max="14342" width="14.33203125" style="133" customWidth="1"/>
    <col min="14343" max="14343" width="13.5546875" style="133" customWidth="1"/>
    <col min="14344" max="14592" width="11.5546875" style="133"/>
    <col min="14593" max="14593" width="16.6640625" style="133" customWidth="1"/>
    <col min="14594" max="14594" width="19.5546875" style="133" customWidth="1"/>
    <col min="14595" max="14596" width="11.5546875" style="133"/>
    <col min="14597" max="14597" width="13.33203125" style="133" bestFit="1" customWidth="1"/>
    <col min="14598" max="14598" width="14.33203125" style="133" customWidth="1"/>
    <col min="14599" max="14599" width="13.5546875" style="133" customWidth="1"/>
    <col min="14600" max="14848" width="11.5546875" style="133"/>
    <col min="14849" max="14849" width="16.6640625" style="133" customWidth="1"/>
    <col min="14850" max="14850" width="19.5546875" style="133" customWidth="1"/>
    <col min="14851" max="14852" width="11.5546875" style="133"/>
    <col min="14853" max="14853" width="13.33203125" style="133" bestFit="1" customWidth="1"/>
    <col min="14854" max="14854" width="14.33203125" style="133" customWidth="1"/>
    <col min="14855" max="14855" width="13.5546875" style="133" customWidth="1"/>
    <col min="14856" max="15104" width="11.5546875" style="133"/>
    <col min="15105" max="15105" width="16.6640625" style="133" customWidth="1"/>
    <col min="15106" max="15106" width="19.5546875" style="133" customWidth="1"/>
    <col min="15107" max="15108" width="11.5546875" style="133"/>
    <col min="15109" max="15109" width="13.33203125" style="133" bestFit="1" customWidth="1"/>
    <col min="15110" max="15110" width="14.33203125" style="133" customWidth="1"/>
    <col min="15111" max="15111" width="13.5546875" style="133" customWidth="1"/>
    <col min="15112" max="15360" width="11.5546875" style="133"/>
    <col min="15361" max="15361" width="16.6640625" style="133" customWidth="1"/>
    <col min="15362" max="15362" width="19.5546875" style="133" customWidth="1"/>
    <col min="15363" max="15364" width="11.5546875" style="133"/>
    <col min="15365" max="15365" width="13.33203125" style="133" bestFit="1" customWidth="1"/>
    <col min="15366" max="15366" width="14.33203125" style="133" customWidth="1"/>
    <col min="15367" max="15367" width="13.5546875" style="133" customWidth="1"/>
    <col min="15368" max="15616" width="11.5546875" style="133"/>
    <col min="15617" max="15617" width="16.6640625" style="133" customWidth="1"/>
    <col min="15618" max="15618" width="19.5546875" style="133" customWidth="1"/>
    <col min="15619" max="15620" width="11.5546875" style="133"/>
    <col min="15621" max="15621" width="13.33203125" style="133" bestFit="1" customWidth="1"/>
    <col min="15622" max="15622" width="14.33203125" style="133" customWidth="1"/>
    <col min="15623" max="15623" width="13.5546875" style="133" customWidth="1"/>
    <col min="15624" max="15872" width="11.5546875" style="133"/>
    <col min="15873" max="15873" width="16.6640625" style="133" customWidth="1"/>
    <col min="15874" max="15874" width="19.5546875" style="133" customWidth="1"/>
    <col min="15875" max="15876" width="11.5546875" style="133"/>
    <col min="15877" max="15877" width="13.33203125" style="133" bestFit="1" customWidth="1"/>
    <col min="15878" max="15878" width="14.33203125" style="133" customWidth="1"/>
    <col min="15879" max="15879" width="13.5546875" style="133" customWidth="1"/>
    <col min="15880" max="16128" width="11.5546875" style="133"/>
    <col min="16129" max="16129" width="16.6640625" style="133" customWidth="1"/>
    <col min="16130" max="16130" width="19.5546875" style="133" customWidth="1"/>
    <col min="16131" max="16132" width="11.5546875" style="133"/>
    <col min="16133" max="16133" width="13.33203125" style="133" bestFit="1" customWidth="1"/>
    <col min="16134" max="16134" width="14.33203125" style="133" customWidth="1"/>
    <col min="16135" max="16135" width="13.5546875" style="133" customWidth="1"/>
    <col min="16136" max="16384" width="11.5546875" style="133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35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35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35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135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35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35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35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35" customFormat="1" ht="13.8">
      <c r="A9" s="302"/>
      <c r="B9" s="302"/>
      <c r="C9" s="302"/>
      <c r="D9" s="302"/>
      <c r="E9" s="303"/>
      <c r="F9" s="304" t="s">
        <v>90</v>
      </c>
      <c r="G9" s="304">
        <f>'Presupuesto '!A51</f>
        <v>48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'!C51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'!B51</f>
        <v xml:space="preserve">Punto alumbrado 110V-15A  de emergencia o salida 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0.46347000000000005</v>
      </c>
      <c r="H17" s="433">
        <f>+G17/G$46</f>
        <v>1.2563952216481558E-2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1.2563952216481558</v>
      </c>
    </row>
    <row r="18" spans="1:12" s="137" customFormat="1" ht="15.6">
      <c r="A18" s="196"/>
      <c r="B18" s="197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SUM(G17)</f>
        <v>0.46347000000000005</v>
      </c>
      <c r="H19" s="437">
        <f>SUM(H17:H17)</f>
        <v>1.2563952216481558E-2</v>
      </c>
      <c r="I19" s="438"/>
      <c r="J19" s="439"/>
      <c r="K19" s="440"/>
      <c r="L19" s="447">
        <f>SUM(L17:L17)</f>
        <v>1.2563952216481558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1</v>
      </c>
      <c r="G23" s="42">
        <f>E23*F23</f>
        <v>3.62</v>
      </c>
      <c r="H23" s="433">
        <f>+G23/G$46</f>
        <v>9.8132580369092365E-2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9.8132580369092359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1</v>
      </c>
      <c r="G24" s="42">
        <f>E24*F24</f>
        <v>3.66</v>
      </c>
      <c r="H24" s="433">
        <f>+G24/G$46</f>
        <v>9.9216918273723226E-2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9.9216918273723227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0.49</v>
      </c>
      <c r="G25" s="42">
        <f>E25*F25</f>
        <v>1.9893999999999998</v>
      </c>
      <c r="H25" s="433">
        <f>+G25/G$46</f>
        <v>5.3929545686815565E-2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5.3929545686815565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9.269400000000001</v>
      </c>
      <c r="H26" s="437">
        <f>SUM(H23:H25)</f>
        <v>0.25127904432963116</v>
      </c>
      <c r="I26" s="429"/>
      <c r="J26" s="430"/>
      <c r="K26" s="431"/>
      <c r="L26" s="447">
        <f>SUM(L23:L25)</f>
        <v>25.127904432963117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16" t="s">
        <v>53</v>
      </c>
      <c r="B30" s="617"/>
      <c r="C30" s="618"/>
      <c r="D30" s="49" t="s">
        <v>45</v>
      </c>
      <c r="E30" s="50">
        <v>0.2</v>
      </c>
      <c r="F30" s="50">
        <f>2.5+(2.5*0.312)</f>
        <v>3.2800000000000002</v>
      </c>
      <c r="G30" s="42">
        <f>E30*F30</f>
        <v>0.65600000000000014</v>
      </c>
      <c r="H30" s="433">
        <f t="shared" ref="H30:H39" si="0">+G30/G$46</f>
        <v>1.7783141635946024E-2</v>
      </c>
      <c r="I30" s="434">
        <v>412630030</v>
      </c>
      <c r="J30" s="435" t="s">
        <v>324</v>
      </c>
      <c r="K30" s="431">
        <v>40</v>
      </c>
      <c r="L30" s="436">
        <f t="shared" ref="L30:L39" si="1">+H30*K30</f>
        <v>0.71132566543784093</v>
      </c>
    </row>
    <row r="31" spans="1:12" s="136" customFormat="1" ht="12.75" customHeight="1">
      <c r="A31" s="616" t="s">
        <v>59</v>
      </c>
      <c r="B31" s="617"/>
      <c r="C31" s="618"/>
      <c r="D31" s="51" t="s">
        <v>44</v>
      </c>
      <c r="E31" s="52">
        <v>1</v>
      </c>
      <c r="F31" s="53">
        <v>3</v>
      </c>
      <c r="G31" s="42">
        <f t="shared" ref="G31:G39" si="2">E31*F31</f>
        <v>3</v>
      </c>
      <c r="H31" s="433">
        <f t="shared" si="0"/>
        <v>8.1325342847314117E-2</v>
      </c>
      <c r="I31" s="434">
        <v>462110319</v>
      </c>
      <c r="J31" s="435" t="s">
        <v>30</v>
      </c>
      <c r="K31" s="431">
        <v>0</v>
      </c>
      <c r="L31" s="436">
        <f t="shared" si="1"/>
        <v>0</v>
      </c>
    </row>
    <row r="32" spans="1:12" s="137" customFormat="1" ht="15.6">
      <c r="A32" s="616" t="s">
        <v>54</v>
      </c>
      <c r="B32" s="617"/>
      <c r="C32" s="618"/>
      <c r="D32" s="51" t="s">
        <v>44</v>
      </c>
      <c r="E32" s="52">
        <v>1</v>
      </c>
      <c r="F32" s="53">
        <v>1</v>
      </c>
      <c r="G32" s="42">
        <f t="shared" si="2"/>
        <v>1</v>
      </c>
      <c r="H32" s="433">
        <f t="shared" si="0"/>
        <v>2.7108447615771372E-2</v>
      </c>
      <c r="I32" s="434">
        <v>412740021</v>
      </c>
      <c r="J32" s="435" t="s">
        <v>324</v>
      </c>
      <c r="K32" s="431">
        <v>40</v>
      </c>
      <c r="L32" s="436">
        <f t="shared" si="1"/>
        <v>1.0843379046308548</v>
      </c>
    </row>
    <row r="33" spans="1:12" s="136" customFormat="1" ht="12.75" customHeight="1">
      <c r="A33" s="616" t="s">
        <v>55</v>
      </c>
      <c r="B33" s="617"/>
      <c r="C33" s="618"/>
      <c r="D33" s="51" t="s">
        <v>41</v>
      </c>
      <c r="E33" s="52">
        <v>30</v>
      </c>
      <c r="F33" s="53">
        <v>0.45</v>
      </c>
      <c r="G33" s="42">
        <f t="shared" si="2"/>
        <v>13.5</v>
      </c>
      <c r="H33" s="433">
        <f t="shared" si="0"/>
        <v>0.3659640428129135</v>
      </c>
      <c r="I33" s="434">
        <v>463400120</v>
      </c>
      <c r="J33" s="435" t="s">
        <v>324</v>
      </c>
      <c r="K33" s="431">
        <v>40</v>
      </c>
      <c r="L33" s="436">
        <f t="shared" si="1"/>
        <v>14.638561712516541</v>
      </c>
    </row>
    <row r="34" spans="1:12" s="136" customFormat="1" ht="12.75" customHeight="1">
      <c r="A34" s="616" t="s">
        <v>56</v>
      </c>
      <c r="B34" s="617"/>
      <c r="C34" s="618"/>
      <c r="D34" s="51" t="s">
        <v>46</v>
      </c>
      <c r="E34" s="52">
        <v>0.25</v>
      </c>
      <c r="F34" s="53">
        <v>1</v>
      </c>
      <c r="G34" s="42">
        <f t="shared" si="2"/>
        <v>0.25</v>
      </c>
      <c r="H34" s="433">
        <f t="shared" si="0"/>
        <v>6.777111903942843E-3</v>
      </c>
      <c r="I34" s="434">
        <v>369200011</v>
      </c>
      <c r="J34" s="435" t="s">
        <v>30</v>
      </c>
      <c r="K34" s="431">
        <v>0</v>
      </c>
      <c r="L34" s="436">
        <f t="shared" si="1"/>
        <v>0</v>
      </c>
    </row>
    <row r="35" spans="1:12" s="136" customFormat="1" ht="12.75" customHeight="1">
      <c r="A35" s="616" t="s">
        <v>148</v>
      </c>
      <c r="B35" s="617"/>
      <c r="C35" s="618"/>
      <c r="D35" s="51" t="s">
        <v>44</v>
      </c>
      <c r="E35" s="52">
        <v>1</v>
      </c>
      <c r="F35" s="53">
        <v>1</v>
      </c>
      <c r="G35" s="42">
        <f t="shared" si="2"/>
        <v>1</v>
      </c>
      <c r="H35" s="433">
        <f t="shared" si="0"/>
        <v>2.7108447615771372E-2</v>
      </c>
      <c r="I35" s="492">
        <v>412740021</v>
      </c>
      <c r="J35" s="435" t="s">
        <v>324</v>
      </c>
      <c r="K35" s="431">
        <v>40</v>
      </c>
      <c r="L35" s="436">
        <f t="shared" si="1"/>
        <v>1.0843379046308548</v>
      </c>
    </row>
    <row r="36" spans="1:12" s="136" customFormat="1" ht="12.75" customHeight="1">
      <c r="A36" s="616" t="s">
        <v>149</v>
      </c>
      <c r="B36" s="617"/>
      <c r="C36" s="618"/>
      <c r="D36" s="51" t="s">
        <v>44</v>
      </c>
      <c r="E36" s="52">
        <v>6</v>
      </c>
      <c r="F36" s="53">
        <v>0.4</v>
      </c>
      <c r="G36" s="42">
        <f t="shared" si="2"/>
        <v>2.4000000000000004</v>
      </c>
      <c r="H36" s="433">
        <f t="shared" si="0"/>
        <v>6.5060274277851299E-2</v>
      </c>
      <c r="I36" s="434">
        <v>412740021</v>
      </c>
      <c r="J36" s="435" t="s">
        <v>324</v>
      </c>
      <c r="K36" s="431">
        <v>40</v>
      </c>
      <c r="L36" s="436"/>
    </row>
    <row r="37" spans="1:12" s="136" customFormat="1" ht="12.75" customHeight="1">
      <c r="A37" s="616" t="s">
        <v>60</v>
      </c>
      <c r="B37" s="617"/>
      <c r="C37" s="618"/>
      <c r="D37" s="51" t="s">
        <v>44</v>
      </c>
      <c r="E37" s="52">
        <v>3</v>
      </c>
      <c r="F37" s="53">
        <v>0.2</v>
      </c>
      <c r="G37" s="42">
        <f t="shared" si="2"/>
        <v>0.60000000000000009</v>
      </c>
      <c r="H37" s="433">
        <f t="shared" si="0"/>
        <v>1.6265068569462825E-2</v>
      </c>
      <c r="I37" s="434">
        <v>412740021</v>
      </c>
      <c r="J37" s="435" t="s">
        <v>324</v>
      </c>
      <c r="K37" s="431">
        <v>40</v>
      </c>
      <c r="L37" s="436">
        <f t="shared" si="1"/>
        <v>0.65060274277851304</v>
      </c>
    </row>
    <row r="38" spans="1:12" s="136" customFormat="1" ht="12.75" customHeight="1">
      <c r="A38" s="616" t="s">
        <v>61</v>
      </c>
      <c r="B38" s="617"/>
      <c r="C38" s="618"/>
      <c r="D38" s="51" t="s">
        <v>44</v>
      </c>
      <c r="E38" s="52">
        <v>2</v>
      </c>
      <c r="F38" s="53">
        <v>0.25</v>
      </c>
      <c r="G38" s="42">
        <f t="shared" si="2"/>
        <v>0.5</v>
      </c>
      <c r="H38" s="433">
        <f t="shared" si="0"/>
        <v>1.3554223807885686E-2</v>
      </c>
      <c r="I38" s="434">
        <v>412740021</v>
      </c>
      <c r="J38" s="435" t="s">
        <v>324</v>
      </c>
      <c r="K38" s="431">
        <v>40</v>
      </c>
      <c r="L38" s="436">
        <f t="shared" si="1"/>
        <v>0.54216895231542739</v>
      </c>
    </row>
    <row r="39" spans="1:12" s="136" customFormat="1" ht="12.75" customHeight="1">
      <c r="A39" s="616" t="s">
        <v>62</v>
      </c>
      <c r="B39" s="617"/>
      <c r="C39" s="618"/>
      <c r="D39" s="51" t="s">
        <v>41</v>
      </c>
      <c r="E39" s="52">
        <v>5</v>
      </c>
      <c r="F39" s="53">
        <v>0.85</v>
      </c>
      <c r="G39" s="42">
        <f t="shared" si="2"/>
        <v>4.25</v>
      </c>
      <c r="H39" s="433">
        <f t="shared" si="0"/>
        <v>0.11521090236702833</v>
      </c>
      <c r="I39" s="434">
        <v>412740021</v>
      </c>
      <c r="J39" s="435" t="s">
        <v>324</v>
      </c>
      <c r="K39" s="431">
        <v>40</v>
      </c>
      <c r="L39" s="436">
        <f t="shared" si="1"/>
        <v>4.6084360946811334</v>
      </c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SUM(G30:G39)</f>
        <v>27.155999999999999</v>
      </c>
      <c r="H40" s="437">
        <f>SUM(H30:H39)</f>
        <v>0.73615700345388757</v>
      </c>
      <c r="I40" s="429"/>
      <c r="J40" s="430"/>
      <c r="K40" s="431"/>
      <c r="L40" s="447">
        <f>SUM(L30:L39)</f>
        <v>23.319770976991165</v>
      </c>
    </row>
    <row r="41" spans="1:12" s="136" customFormat="1" ht="12.75" customHeight="1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44">
        <f>+H44</f>
        <v>0</v>
      </c>
      <c r="I45" s="446"/>
      <c r="J45" s="430"/>
      <c r="K45" s="446"/>
      <c r="L45" s="445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+G45+G40+G26+G19</f>
        <v>36.888869999999997</v>
      </c>
      <c r="H46" s="449">
        <f>+H45+H40+H26+H19</f>
        <v>1.0000000000000002</v>
      </c>
      <c r="I46" s="450"/>
      <c r="J46" s="451"/>
      <c r="K46" s="450"/>
      <c r="L46" s="564">
        <f>+L45+L40+L26+L19</f>
        <v>49.704070631602441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8.4844401000000005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45.373310099999998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45.37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31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31"/>
      <c r="I53" s="31"/>
      <c r="J53" s="31"/>
      <c r="K53" s="31"/>
      <c r="L53" s="461"/>
    </row>
    <row r="54" spans="1:12">
      <c r="A54" s="170"/>
      <c r="B54" s="120"/>
      <c r="C54" s="77"/>
      <c r="D54" s="78"/>
      <c r="E54" s="78"/>
      <c r="F54" s="78"/>
      <c r="G54" s="78"/>
      <c r="H54" s="493"/>
      <c r="I54" s="493"/>
      <c r="J54" s="493"/>
      <c r="K54" s="493"/>
      <c r="L54" s="494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45.37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3">
    <mergeCell ref="D57:F57"/>
    <mergeCell ref="D58:F58"/>
    <mergeCell ref="D59:F59"/>
    <mergeCell ref="A45:B45"/>
    <mergeCell ref="D46:F46"/>
    <mergeCell ref="D47:E47"/>
    <mergeCell ref="D48:F48"/>
    <mergeCell ref="D49:F49"/>
    <mergeCell ref="D50:F50"/>
    <mergeCell ref="A50:B50"/>
    <mergeCell ref="A51:B51"/>
    <mergeCell ref="A52:B52"/>
    <mergeCell ref="A44:C44"/>
    <mergeCell ref="A32:C32"/>
    <mergeCell ref="A33:C33"/>
    <mergeCell ref="A34:C34"/>
    <mergeCell ref="A35:C35"/>
    <mergeCell ref="A36:C36"/>
    <mergeCell ref="A37:C37"/>
    <mergeCell ref="A38:C38"/>
    <mergeCell ref="A39:C39"/>
    <mergeCell ref="A40:B40"/>
    <mergeCell ref="A42:C42"/>
    <mergeCell ref="A43:C43"/>
    <mergeCell ref="A31:C31"/>
    <mergeCell ref="A17:B17"/>
    <mergeCell ref="A19:B19"/>
    <mergeCell ref="A21:B21"/>
    <mergeCell ref="A22:B22"/>
    <mergeCell ref="A23:B23"/>
    <mergeCell ref="A24:B24"/>
    <mergeCell ref="A25:B25"/>
    <mergeCell ref="A26:B26"/>
    <mergeCell ref="A28:C28"/>
    <mergeCell ref="A29:C29"/>
    <mergeCell ref="A30:C30"/>
    <mergeCell ref="A16:B16"/>
    <mergeCell ref="A1:G1"/>
    <mergeCell ref="H2:L13"/>
    <mergeCell ref="A15:B15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8">
    <tabColor rgb="FF00FF00"/>
  </sheetPr>
  <dimension ref="A1:M63"/>
  <sheetViews>
    <sheetView view="pageBreakPreview" topLeftCell="A11" zoomScale="90" zoomScaleNormal="100" zoomScaleSheetLayoutView="90" workbookViewId="0">
      <selection activeCell="I35" sqref="I35"/>
    </sheetView>
  </sheetViews>
  <sheetFormatPr baseColWidth="10" defaultRowHeight="13.2"/>
  <cols>
    <col min="1" max="1" width="22.33203125" customWidth="1"/>
    <col min="2" max="2" width="19.5546875" customWidth="1"/>
    <col min="5" max="5" width="13.33203125" bestFit="1" customWidth="1"/>
    <col min="6" max="6" width="14.33203125" style="6" customWidth="1"/>
    <col min="7" max="7" width="13.5546875" style="457" customWidth="1"/>
    <col min="8" max="12" width="11.5546875" style="420"/>
    <col min="257" max="257" width="16.6640625" customWidth="1"/>
    <col min="258" max="258" width="19.5546875" customWidth="1"/>
    <col min="261" max="261" width="13.33203125" bestFit="1" customWidth="1"/>
    <col min="262" max="262" width="14.33203125" customWidth="1"/>
    <col min="263" max="263" width="13.5546875" customWidth="1"/>
    <col min="513" max="513" width="16.6640625" customWidth="1"/>
    <col min="514" max="514" width="19.5546875" customWidth="1"/>
    <col min="517" max="517" width="13.33203125" bestFit="1" customWidth="1"/>
    <col min="518" max="518" width="14.33203125" customWidth="1"/>
    <col min="519" max="519" width="13.5546875" customWidth="1"/>
    <col min="769" max="769" width="16.6640625" customWidth="1"/>
    <col min="770" max="770" width="19.5546875" customWidth="1"/>
    <col min="773" max="773" width="13.33203125" bestFit="1" customWidth="1"/>
    <col min="774" max="774" width="14.33203125" customWidth="1"/>
    <col min="775" max="775" width="13.5546875" customWidth="1"/>
    <col min="1025" max="1025" width="16.6640625" customWidth="1"/>
    <col min="1026" max="1026" width="19.5546875" customWidth="1"/>
    <col min="1029" max="1029" width="13.33203125" bestFit="1" customWidth="1"/>
    <col min="1030" max="1030" width="14.33203125" customWidth="1"/>
    <col min="1031" max="1031" width="13.5546875" customWidth="1"/>
    <col min="1281" max="1281" width="16.6640625" customWidth="1"/>
    <col min="1282" max="1282" width="19.5546875" customWidth="1"/>
    <col min="1285" max="1285" width="13.33203125" bestFit="1" customWidth="1"/>
    <col min="1286" max="1286" width="14.33203125" customWidth="1"/>
    <col min="1287" max="1287" width="13.5546875" customWidth="1"/>
    <col min="1537" max="1537" width="16.6640625" customWidth="1"/>
    <col min="1538" max="1538" width="19.5546875" customWidth="1"/>
    <col min="1541" max="1541" width="13.33203125" bestFit="1" customWidth="1"/>
    <col min="1542" max="1542" width="14.33203125" customWidth="1"/>
    <col min="1543" max="1543" width="13.5546875" customWidth="1"/>
    <col min="1793" max="1793" width="16.6640625" customWidth="1"/>
    <col min="1794" max="1794" width="19.5546875" customWidth="1"/>
    <col min="1797" max="1797" width="13.33203125" bestFit="1" customWidth="1"/>
    <col min="1798" max="1798" width="14.33203125" customWidth="1"/>
    <col min="1799" max="1799" width="13.5546875" customWidth="1"/>
    <col min="2049" max="2049" width="16.6640625" customWidth="1"/>
    <col min="2050" max="2050" width="19.5546875" customWidth="1"/>
    <col min="2053" max="2053" width="13.33203125" bestFit="1" customWidth="1"/>
    <col min="2054" max="2054" width="14.33203125" customWidth="1"/>
    <col min="2055" max="2055" width="13.5546875" customWidth="1"/>
    <col min="2305" max="2305" width="16.6640625" customWidth="1"/>
    <col min="2306" max="2306" width="19.5546875" customWidth="1"/>
    <col min="2309" max="2309" width="13.33203125" bestFit="1" customWidth="1"/>
    <col min="2310" max="2310" width="14.33203125" customWidth="1"/>
    <col min="2311" max="2311" width="13.5546875" customWidth="1"/>
    <col min="2561" max="2561" width="16.6640625" customWidth="1"/>
    <col min="2562" max="2562" width="19.5546875" customWidth="1"/>
    <col min="2565" max="2565" width="13.33203125" bestFit="1" customWidth="1"/>
    <col min="2566" max="2566" width="14.33203125" customWidth="1"/>
    <col min="2567" max="2567" width="13.5546875" customWidth="1"/>
    <col min="2817" max="2817" width="16.6640625" customWidth="1"/>
    <col min="2818" max="2818" width="19.5546875" customWidth="1"/>
    <col min="2821" max="2821" width="13.33203125" bestFit="1" customWidth="1"/>
    <col min="2822" max="2822" width="14.33203125" customWidth="1"/>
    <col min="2823" max="2823" width="13.5546875" customWidth="1"/>
    <col min="3073" max="3073" width="16.6640625" customWidth="1"/>
    <col min="3074" max="3074" width="19.5546875" customWidth="1"/>
    <col min="3077" max="3077" width="13.33203125" bestFit="1" customWidth="1"/>
    <col min="3078" max="3078" width="14.33203125" customWidth="1"/>
    <col min="3079" max="3079" width="13.5546875" customWidth="1"/>
    <col min="3329" max="3329" width="16.6640625" customWidth="1"/>
    <col min="3330" max="3330" width="19.5546875" customWidth="1"/>
    <col min="3333" max="3333" width="13.33203125" bestFit="1" customWidth="1"/>
    <col min="3334" max="3334" width="14.33203125" customWidth="1"/>
    <col min="3335" max="3335" width="13.5546875" customWidth="1"/>
    <col min="3585" max="3585" width="16.6640625" customWidth="1"/>
    <col min="3586" max="3586" width="19.5546875" customWidth="1"/>
    <col min="3589" max="3589" width="13.33203125" bestFit="1" customWidth="1"/>
    <col min="3590" max="3590" width="14.33203125" customWidth="1"/>
    <col min="3591" max="3591" width="13.5546875" customWidth="1"/>
    <col min="3841" max="3841" width="16.6640625" customWidth="1"/>
    <col min="3842" max="3842" width="19.5546875" customWidth="1"/>
    <col min="3845" max="3845" width="13.33203125" bestFit="1" customWidth="1"/>
    <col min="3846" max="3846" width="14.33203125" customWidth="1"/>
    <col min="3847" max="3847" width="13.5546875" customWidth="1"/>
    <col min="4097" max="4097" width="16.6640625" customWidth="1"/>
    <col min="4098" max="4098" width="19.5546875" customWidth="1"/>
    <col min="4101" max="4101" width="13.33203125" bestFit="1" customWidth="1"/>
    <col min="4102" max="4102" width="14.33203125" customWidth="1"/>
    <col min="4103" max="4103" width="13.5546875" customWidth="1"/>
    <col min="4353" max="4353" width="16.6640625" customWidth="1"/>
    <col min="4354" max="4354" width="19.5546875" customWidth="1"/>
    <col min="4357" max="4357" width="13.33203125" bestFit="1" customWidth="1"/>
    <col min="4358" max="4358" width="14.33203125" customWidth="1"/>
    <col min="4359" max="4359" width="13.5546875" customWidth="1"/>
    <col min="4609" max="4609" width="16.6640625" customWidth="1"/>
    <col min="4610" max="4610" width="19.5546875" customWidth="1"/>
    <col min="4613" max="4613" width="13.33203125" bestFit="1" customWidth="1"/>
    <col min="4614" max="4614" width="14.33203125" customWidth="1"/>
    <col min="4615" max="4615" width="13.5546875" customWidth="1"/>
    <col min="4865" max="4865" width="16.6640625" customWidth="1"/>
    <col min="4866" max="4866" width="19.5546875" customWidth="1"/>
    <col min="4869" max="4869" width="13.33203125" bestFit="1" customWidth="1"/>
    <col min="4870" max="4870" width="14.33203125" customWidth="1"/>
    <col min="4871" max="4871" width="13.5546875" customWidth="1"/>
    <col min="5121" max="5121" width="16.6640625" customWidth="1"/>
    <col min="5122" max="5122" width="19.5546875" customWidth="1"/>
    <col min="5125" max="5125" width="13.33203125" bestFit="1" customWidth="1"/>
    <col min="5126" max="5126" width="14.33203125" customWidth="1"/>
    <col min="5127" max="5127" width="13.5546875" customWidth="1"/>
    <col min="5377" max="5377" width="16.6640625" customWidth="1"/>
    <col min="5378" max="5378" width="19.5546875" customWidth="1"/>
    <col min="5381" max="5381" width="13.33203125" bestFit="1" customWidth="1"/>
    <col min="5382" max="5382" width="14.33203125" customWidth="1"/>
    <col min="5383" max="5383" width="13.5546875" customWidth="1"/>
    <col min="5633" max="5633" width="16.6640625" customWidth="1"/>
    <col min="5634" max="5634" width="19.5546875" customWidth="1"/>
    <col min="5637" max="5637" width="13.33203125" bestFit="1" customWidth="1"/>
    <col min="5638" max="5638" width="14.33203125" customWidth="1"/>
    <col min="5639" max="5639" width="13.5546875" customWidth="1"/>
    <col min="5889" max="5889" width="16.6640625" customWidth="1"/>
    <col min="5890" max="5890" width="19.5546875" customWidth="1"/>
    <col min="5893" max="5893" width="13.33203125" bestFit="1" customWidth="1"/>
    <col min="5894" max="5894" width="14.33203125" customWidth="1"/>
    <col min="5895" max="5895" width="13.5546875" customWidth="1"/>
    <col min="6145" max="6145" width="16.6640625" customWidth="1"/>
    <col min="6146" max="6146" width="19.5546875" customWidth="1"/>
    <col min="6149" max="6149" width="13.33203125" bestFit="1" customWidth="1"/>
    <col min="6150" max="6150" width="14.33203125" customWidth="1"/>
    <col min="6151" max="6151" width="13.5546875" customWidth="1"/>
    <col min="6401" max="6401" width="16.6640625" customWidth="1"/>
    <col min="6402" max="6402" width="19.5546875" customWidth="1"/>
    <col min="6405" max="6405" width="13.33203125" bestFit="1" customWidth="1"/>
    <col min="6406" max="6406" width="14.33203125" customWidth="1"/>
    <col min="6407" max="6407" width="13.5546875" customWidth="1"/>
    <col min="6657" max="6657" width="16.6640625" customWidth="1"/>
    <col min="6658" max="6658" width="19.5546875" customWidth="1"/>
    <col min="6661" max="6661" width="13.33203125" bestFit="1" customWidth="1"/>
    <col min="6662" max="6662" width="14.33203125" customWidth="1"/>
    <col min="6663" max="6663" width="13.5546875" customWidth="1"/>
    <col min="6913" max="6913" width="16.6640625" customWidth="1"/>
    <col min="6914" max="6914" width="19.5546875" customWidth="1"/>
    <col min="6917" max="6917" width="13.33203125" bestFit="1" customWidth="1"/>
    <col min="6918" max="6918" width="14.33203125" customWidth="1"/>
    <col min="6919" max="6919" width="13.5546875" customWidth="1"/>
    <col min="7169" max="7169" width="16.6640625" customWidth="1"/>
    <col min="7170" max="7170" width="19.5546875" customWidth="1"/>
    <col min="7173" max="7173" width="13.33203125" bestFit="1" customWidth="1"/>
    <col min="7174" max="7174" width="14.33203125" customWidth="1"/>
    <col min="7175" max="7175" width="13.5546875" customWidth="1"/>
    <col min="7425" max="7425" width="16.6640625" customWidth="1"/>
    <col min="7426" max="7426" width="19.5546875" customWidth="1"/>
    <col min="7429" max="7429" width="13.33203125" bestFit="1" customWidth="1"/>
    <col min="7430" max="7430" width="14.33203125" customWidth="1"/>
    <col min="7431" max="7431" width="13.5546875" customWidth="1"/>
    <col min="7681" max="7681" width="16.6640625" customWidth="1"/>
    <col min="7682" max="7682" width="19.5546875" customWidth="1"/>
    <col min="7685" max="7685" width="13.33203125" bestFit="1" customWidth="1"/>
    <col min="7686" max="7686" width="14.33203125" customWidth="1"/>
    <col min="7687" max="7687" width="13.5546875" customWidth="1"/>
    <col min="7937" max="7937" width="16.6640625" customWidth="1"/>
    <col min="7938" max="7938" width="19.5546875" customWidth="1"/>
    <col min="7941" max="7941" width="13.33203125" bestFit="1" customWidth="1"/>
    <col min="7942" max="7942" width="14.33203125" customWidth="1"/>
    <col min="7943" max="7943" width="13.5546875" customWidth="1"/>
    <col min="8193" max="8193" width="16.6640625" customWidth="1"/>
    <col min="8194" max="8194" width="19.5546875" customWidth="1"/>
    <col min="8197" max="8197" width="13.33203125" bestFit="1" customWidth="1"/>
    <col min="8198" max="8198" width="14.33203125" customWidth="1"/>
    <col min="8199" max="8199" width="13.5546875" customWidth="1"/>
    <col min="8449" max="8449" width="16.6640625" customWidth="1"/>
    <col min="8450" max="8450" width="19.5546875" customWidth="1"/>
    <col min="8453" max="8453" width="13.33203125" bestFit="1" customWidth="1"/>
    <col min="8454" max="8454" width="14.33203125" customWidth="1"/>
    <col min="8455" max="8455" width="13.5546875" customWidth="1"/>
    <col min="8705" max="8705" width="16.6640625" customWidth="1"/>
    <col min="8706" max="8706" width="19.5546875" customWidth="1"/>
    <col min="8709" max="8709" width="13.33203125" bestFit="1" customWidth="1"/>
    <col min="8710" max="8710" width="14.33203125" customWidth="1"/>
    <col min="8711" max="8711" width="13.5546875" customWidth="1"/>
    <col min="8961" max="8961" width="16.6640625" customWidth="1"/>
    <col min="8962" max="8962" width="19.5546875" customWidth="1"/>
    <col min="8965" max="8965" width="13.33203125" bestFit="1" customWidth="1"/>
    <col min="8966" max="8966" width="14.33203125" customWidth="1"/>
    <col min="8967" max="8967" width="13.5546875" customWidth="1"/>
    <col min="9217" max="9217" width="16.6640625" customWidth="1"/>
    <col min="9218" max="9218" width="19.5546875" customWidth="1"/>
    <col min="9221" max="9221" width="13.33203125" bestFit="1" customWidth="1"/>
    <col min="9222" max="9222" width="14.33203125" customWidth="1"/>
    <col min="9223" max="9223" width="13.5546875" customWidth="1"/>
    <col min="9473" max="9473" width="16.6640625" customWidth="1"/>
    <col min="9474" max="9474" width="19.5546875" customWidth="1"/>
    <col min="9477" max="9477" width="13.33203125" bestFit="1" customWidth="1"/>
    <col min="9478" max="9478" width="14.33203125" customWidth="1"/>
    <col min="9479" max="9479" width="13.5546875" customWidth="1"/>
    <col min="9729" max="9729" width="16.6640625" customWidth="1"/>
    <col min="9730" max="9730" width="19.5546875" customWidth="1"/>
    <col min="9733" max="9733" width="13.33203125" bestFit="1" customWidth="1"/>
    <col min="9734" max="9734" width="14.33203125" customWidth="1"/>
    <col min="9735" max="9735" width="13.5546875" customWidth="1"/>
    <col min="9985" max="9985" width="16.6640625" customWidth="1"/>
    <col min="9986" max="9986" width="19.5546875" customWidth="1"/>
    <col min="9989" max="9989" width="13.33203125" bestFit="1" customWidth="1"/>
    <col min="9990" max="9990" width="14.33203125" customWidth="1"/>
    <col min="9991" max="9991" width="13.5546875" customWidth="1"/>
    <col min="10241" max="10241" width="16.6640625" customWidth="1"/>
    <col min="10242" max="10242" width="19.5546875" customWidth="1"/>
    <col min="10245" max="10245" width="13.33203125" bestFit="1" customWidth="1"/>
    <col min="10246" max="10246" width="14.33203125" customWidth="1"/>
    <col min="10247" max="10247" width="13.5546875" customWidth="1"/>
    <col min="10497" max="10497" width="16.6640625" customWidth="1"/>
    <col min="10498" max="10498" width="19.5546875" customWidth="1"/>
    <col min="10501" max="10501" width="13.33203125" bestFit="1" customWidth="1"/>
    <col min="10502" max="10502" width="14.33203125" customWidth="1"/>
    <col min="10503" max="10503" width="13.5546875" customWidth="1"/>
    <col min="10753" max="10753" width="16.6640625" customWidth="1"/>
    <col min="10754" max="10754" width="19.5546875" customWidth="1"/>
    <col min="10757" max="10757" width="13.33203125" bestFit="1" customWidth="1"/>
    <col min="10758" max="10758" width="14.33203125" customWidth="1"/>
    <col min="10759" max="10759" width="13.5546875" customWidth="1"/>
    <col min="11009" max="11009" width="16.6640625" customWidth="1"/>
    <col min="11010" max="11010" width="19.5546875" customWidth="1"/>
    <col min="11013" max="11013" width="13.33203125" bestFit="1" customWidth="1"/>
    <col min="11014" max="11014" width="14.33203125" customWidth="1"/>
    <col min="11015" max="11015" width="13.5546875" customWidth="1"/>
    <col min="11265" max="11265" width="16.6640625" customWidth="1"/>
    <col min="11266" max="11266" width="19.5546875" customWidth="1"/>
    <col min="11269" max="11269" width="13.33203125" bestFit="1" customWidth="1"/>
    <col min="11270" max="11270" width="14.33203125" customWidth="1"/>
    <col min="11271" max="11271" width="13.5546875" customWidth="1"/>
    <col min="11521" max="11521" width="16.6640625" customWidth="1"/>
    <col min="11522" max="11522" width="19.5546875" customWidth="1"/>
    <col min="11525" max="11525" width="13.33203125" bestFit="1" customWidth="1"/>
    <col min="11526" max="11526" width="14.33203125" customWidth="1"/>
    <col min="11527" max="11527" width="13.5546875" customWidth="1"/>
    <col min="11777" max="11777" width="16.6640625" customWidth="1"/>
    <col min="11778" max="11778" width="19.5546875" customWidth="1"/>
    <col min="11781" max="11781" width="13.33203125" bestFit="1" customWidth="1"/>
    <col min="11782" max="11782" width="14.33203125" customWidth="1"/>
    <col min="11783" max="11783" width="13.5546875" customWidth="1"/>
    <col min="12033" max="12033" width="16.6640625" customWidth="1"/>
    <col min="12034" max="12034" width="19.5546875" customWidth="1"/>
    <col min="12037" max="12037" width="13.33203125" bestFit="1" customWidth="1"/>
    <col min="12038" max="12038" width="14.33203125" customWidth="1"/>
    <col min="12039" max="12039" width="13.5546875" customWidth="1"/>
    <col min="12289" max="12289" width="16.6640625" customWidth="1"/>
    <col min="12290" max="12290" width="19.5546875" customWidth="1"/>
    <col min="12293" max="12293" width="13.33203125" bestFit="1" customWidth="1"/>
    <col min="12294" max="12294" width="14.33203125" customWidth="1"/>
    <col min="12295" max="12295" width="13.5546875" customWidth="1"/>
    <col min="12545" max="12545" width="16.6640625" customWidth="1"/>
    <col min="12546" max="12546" width="19.5546875" customWidth="1"/>
    <col min="12549" max="12549" width="13.33203125" bestFit="1" customWidth="1"/>
    <col min="12550" max="12550" width="14.33203125" customWidth="1"/>
    <col min="12551" max="12551" width="13.5546875" customWidth="1"/>
    <col min="12801" max="12801" width="16.6640625" customWidth="1"/>
    <col min="12802" max="12802" width="19.5546875" customWidth="1"/>
    <col min="12805" max="12805" width="13.33203125" bestFit="1" customWidth="1"/>
    <col min="12806" max="12806" width="14.33203125" customWidth="1"/>
    <col min="12807" max="12807" width="13.5546875" customWidth="1"/>
    <col min="13057" max="13057" width="16.6640625" customWidth="1"/>
    <col min="13058" max="13058" width="19.5546875" customWidth="1"/>
    <col min="13061" max="13061" width="13.33203125" bestFit="1" customWidth="1"/>
    <col min="13062" max="13062" width="14.33203125" customWidth="1"/>
    <col min="13063" max="13063" width="13.5546875" customWidth="1"/>
    <col min="13313" max="13313" width="16.6640625" customWidth="1"/>
    <col min="13314" max="13314" width="19.5546875" customWidth="1"/>
    <col min="13317" max="13317" width="13.33203125" bestFit="1" customWidth="1"/>
    <col min="13318" max="13318" width="14.33203125" customWidth="1"/>
    <col min="13319" max="13319" width="13.5546875" customWidth="1"/>
    <col min="13569" max="13569" width="16.6640625" customWidth="1"/>
    <col min="13570" max="13570" width="19.5546875" customWidth="1"/>
    <col min="13573" max="13573" width="13.33203125" bestFit="1" customWidth="1"/>
    <col min="13574" max="13574" width="14.33203125" customWidth="1"/>
    <col min="13575" max="13575" width="13.5546875" customWidth="1"/>
    <col min="13825" max="13825" width="16.6640625" customWidth="1"/>
    <col min="13826" max="13826" width="19.5546875" customWidth="1"/>
    <col min="13829" max="13829" width="13.33203125" bestFit="1" customWidth="1"/>
    <col min="13830" max="13830" width="14.33203125" customWidth="1"/>
    <col min="13831" max="13831" width="13.5546875" customWidth="1"/>
    <col min="14081" max="14081" width="16.6640625" customWidth="1"/>
    <col min="14082" max="14082" width="19.5546875" customWidth="1"/>
    <col min="14085" max="14085" width="13.33203125" bestFit="1" customWidth="1"/>
    <col min="14086" max="14086" width="14.33203125" customWidth="1"/>
    <col min="14087" max="14087" width="13.5546875" customWidth="1"/>
    <col min="14337" max="14337" width="16.6640625" customWidth="1"/>
    <col min="14338" max="14338" width="19.5546875" customWidth="1"/>
    <col min="14341" max="14341" width="13.33203125" bestFit="1" customWidth="1"/>
    <col min="14342" max="14342" width="14.33203125" customWidth="1"/>
    <col min="14343" max="14343" width="13.5546875" customWidth="1"/>
    <col min="14593" max="14593" width="16.6640625" customWidth="1"/>
    <col min="14594" max="14594" width="19.5546875" customWidth="1"/>
    <col min="14597" max="14597" width="13.33203125" bestFit="1" customWidth="1"/>
    <col min="14598" max="14598" width="14.33203125" customWidth="1"/>
    <col min="14599" max="14599" width="13.5546875" customWidth="1"/>
    <col min="14849" max="14849" width="16.6640625" customWidth="1"/>
    <col min="14850" max="14850" width="19.5546875" customWidth="1"/>
    <col min="14853" max="14853" width="13.33203125" bestFit="1" customWidth="1"/>
    <col min="14854" max="14854" width="14.33203125" customWidth="1"/>
    <col min="14855" max="14855" width="13.5546875" customWidth="1"/>
    <col min="15105" max="15105" width="16.6640625" customWidth="1"/>
    <col min="15106" max="15106" width="19.5546875" customWidth="1"/>
    <col min="15109" max="15109" width="13.33203125" bestFit="1" customWidth="1"/>
    <col min="15110" max="15110" width="14.33203125" customWidth="1"/>
    <col min="15111" max="15111" width="13.5546875" customWidth="1"/>
    <col min="15361" max="15361" width="16.6640625" customWidth="1"/>
    <col min="15362" max="15362" width="19.5546875" customWidth="1"/>
    <col min="15365" max="15365" width="13.33203125" bestFit="1" customWidth="1"/>
    <col min="15366" max="15366" width="14.33203125" customWidth="1"/>
    <col min="15367" max="15367" width="13.5546875" customWidth="1"/>
    <col min="15617" max="15617" width="16.6640625" customWidth="1"/>
    <col min="15618" max="15618" width="19.5546875" customWidth="1"/>
    <col min="15621" max="15621" width="13.33203125" bestFit="1" customWidth="1"/>
    <col min="15622" max="15622" width="14.33203125" customWidth="1"/>
    <col min="15623" max="15623" width="13.5546875" customWidth="1"/>
    <col min="15873" max="15873" width="16.6640625" customWidth="1"/>
    <col min="15874" max="15874" width="19.5546875" customWidth="1"/>
    <col min="15877" max="15877" width="13.33203125" bestFit="1" customWidth="1"/>
    <col min="15878" max="15878" width="14.33203125" customWidth="1"/>
    <col min="15879" max="15879" width="13.5546875" customWidth="1"/>
    <col min="16129" max="16129" width="16.6640625" customWidth="1"/>
    <col min="16130" max="16130" width="19.5546875" customWidth="1"/>
    <col min="16133" max="16133" width="13.33203125" bestFit="1" customWidth="1"/>
    <col min="16134" max="16134" width="14.33203125" customWidth="1"/>
    <col min="16135" max="16135" width="13.5546875" customWidth="1"/>
  </cols>
  <sheetData>
    <row r="1" spans="1:12" ht="14.4" thickBot="1">
      <c r="A1" s="625"/>
      <c r="B1" s="625"/>
      <c r="C1" s="625"/>
      <c r="D1" s="625"/>
      <c r="E1" s="625"/>
      <c r="F1" s="625"/>
      <c r="G1" s="625"/>
    </row>
    <row r="2" spans="1:12" s="1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2" s="1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2" s="1" customFormat="1" ht="14.2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</row>
    <row r="5" spans="1:12" s="1" customFormat="1" ht="13.8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2" s="1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2" s="1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2" s="1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2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'!A52</f>
        <v>49</v>
      </c>
      <c r="H9" s="629"/>
      <c r="I9" s="630"/>
      <c r="J9" s="630"/>
      <c r="K9" s="630"/>
      <c r="L9" s="631"/>
    </row>
    <row r="10" spans="1:12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'!C52</f>
        <v>u</v>
      </c>
      <c r="H10" s="629"/>
      <c r="I10" s="630"/>
      <c r="J10" s="630"/>
      <c r="K10" s="630"/>
      <c r="L10" s="631"/>
    </row>
    <row r="11" spans="1:12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2" s="2" customFormat="1" ht="12.6" thickBot="1">
      <c r="A12" s="644" t="str">
        <f>'Presupuesto '!B52</f>
        <v>Punto tomacorriente normal 115V-15A+T(incluye pieza placa)</v>
      </c>
      <c r="B12" s="644"/>
      <c r="C12" s="644"/>
      <c r="D12" s="644"/>
      <c r="E12" s="308"/>
      <c r="F12" s="309"/>
      <c r="G12" s="310"/>
      <c r="H12" s="632"/>
      <c r="I12" s="633"/>
      <c r="J12" s="633"/>
      <c r="K12" s="633"/>
      <c r="L12" s="634"/>
    </row>
    <row r="13" spans="1:12" s="2" customFormat="1" ht="15.6">
      <c r="A13" s="34" t="s">
        <v>3</v>
      </c>
      <c r="B13" s="35"/>
      <c r="C13" s="36"/>
      <c r="D13" s="36"/>
      <c r="E13" s="36"/>
      <c r="F13" s="36"/>
      <c r="G13" s="37"/>
      <c r="H13" s="421"/>
      <c r="I13" s="422"/>
      <c r="J13" s="422"/>
      <c r="K13" s="422"/>
      <c r="L13" s="423"/>
    </row>
    <row r="14" spans="1:12" s="2" customFormat="1" ht="62.4">
      <c r="A14" s="610" t="s">
        <v>4</v>
      </c>
      <c r="B14" s="611"/>
      <c r="C14" s="38" t="s">
        <v>5</v>
      </c>
      <c r="D14" s="143" t="s">
        <v>6</v>
      </c>
      <c r="E14" s="144" t="s">
        <v>7</v>
      </c>
      <c r="F14" s="143" t="s">
        <v>8</v>
      </c>
      <c r="G14" s="144" t="s">
        <v>9</v>
      </c>
      <c r="H14" s="424" t="s">
        <v>10</v>
      </c>
      <c r="I14" s="425" t="s">
        <v>11</v>
      </c>
      <c r="J14" s="426" t="s">
        <v>12</v>
      </c>
      <c r="K14" s="425" t="s">
        <v>13</v>
      </c>
      <c r="L14" s="427" t="s">
        <v>14</v>
      </c>
    </row>
    <row r="15" spans="1:12" s="2" customFormat="1" ht="15.6">
      <c r="A15" s="638"/>
      <c r="B15" s="639"/>
      <c r="C15" s="39" t="s">
        <v>15</v>
      </c>
      <c r="D15" s="39" t="s">
        <v>16</v>
      </c>
      <c r="E15" s="40" t="s">
        <v>17</v>
      </c>
      <c r="F15" s="41" t="s">
        <v>18</v>
      </c>
      <c r="G15" s="40" t="s">
        <v>19</v>
      </c>
      <c r="H15" s="428"/>
      <c r="I15" s="429"/>
      <c r="J15" s="430"/>
      <c r="K15" s="431"/>
      <c r="L15" s="432"/>
    </row>
    <row r="16" spans="1:12" s="136" customFormat="1" ht="15.6">
      <c r="A16" s="559"/>
      <c r="B16" s="141"/>
      <c r="C16" s="51"/>
      <c r="D16" s="51"/>
      <c r="E16" s="241"/>
      <c r="F16" s="242"/>
      <c r="G16" s="241"/>
      <c r="H16" s="428"/>
      <c r="I16" s="560"/>
      <c r="J16" s="561"/>
      <c r="K16" s="489"/>
      <c r="L16" s="432"/>
    </row>
    <row r="17" spans="1:12" s="3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0.46347000000000005</v>
      </c>
      <c r="H17" s="433">
        <f>+G17/G$47</f>
        <v>1.4451432093984355E-2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1.4451432093984355</v>
      </c>
    </row>
    <row r="18" spans="1:12" s="2" customFormat="1" ht="15.6">
      <c r="A18" s="616" t="s">
        <v>23</v>
      </c>
      <c r="B18" s="617"/>
      <c r="C18" s="145"/>
      <c r="D18" s="148"/>
      <c r="E18" s="148"/>
      <c r="F18" s="149"/>
      <c r="G18" s="129">
        <f>SUM(G17)</f>
        <v>0.46347000000000005</v>
      </c>
      <c r="H18" s="437">
        <f>SUM(H17:H17)</f>
        <v>1.4451432093984355E-2</v>
      </c>
      <c r="I18" s="434"/>
      <c r="J18" s="435"/>
      <c r="K18" s="431"/>
      <c r="L18" s="447">
        <f>SUM(L17:L17)</f>
        <v>1.4451432093984355</v>
      </c>
    </row>
    <row r="19" spans="1:12" s="2" customFormat="1" ht="15.6">
      <c r="A19" s="43" t="s">
        <v>24</v>
      </c>
      <c r="B19" s="44"/>
      <c r="C19" s="45"/>
      <c r="D19" s="45"/>
      <c r="E19" s="45"/>
      <c r="F19" s="45"/>
      <c r="G19" s="46"/>
      <c r="H19" s="441"/>
      <c r="I19" s="438"/>
      <c r="J19" s="439"/>
      <c r="K19" s="440"/>
      <c r="L19" s="443"/>
    </row>
    <row r="20" spans="1:12" s="2" customFormat="1" ht="15.6">
      <c r="A20" s="610" t="s">
        <v>4</v>
      </c>
      <c r="B20" s="611"/>
      <c r="C20" s="143" t="s">
        <v>5</v>
      </c>
      <c r="D20" s="143" t="s">
        <v>25</v>
      </c>
      <c r="E20" s="144" t="s">
        <v>7</v>
      </c>
      <c r="F20" s="143" t="s">
        <v>8</v>
      </c>
      <c r="G20" s="144" t="s">
        <v>9</v>
      </c>
      <c r="H20" s="441"/>
      <c r="I20" s="442"/>
      <c r="J20" s="442"/>
      <c r="K20" s="442"/>
      <c r="L20" s="443"/>
    </row>
    <row r="21" spans="1:12" s="2" customFormat="1" ht="15.6">
      <c r="A21" s="640"/>
      <c r="B21" s="641"/>
      <c r="C21" s="39" t="s">
        <v>15</v>
      </c>
      <c r="D21" s="39" t="s">
        <v>16</v>
      </c>
      <c r="E21" s="40" t="s">
        <v>17</v>
      </c>
      <c r="F21" s="41" t="s">
        <v>18</v>
      </c>
      <c r="G21" s="40" t="s">
        <v>19</v>
      </c>
      <c r="H21" s="428"/>
      <c r="I21" s="442"/>
      <c r="J21" s="442"/>
      <c r="K21" s="442"/>
      <c r="L21" s="432"/>
    </row>
    <row r="22" spans="1:12" s="136" customFormat="1" ht="15.6">
      <c r="A22" s="239"/>
      <c r="B22" s="240"/>
      <c r="C22" s="51"/>
      <c r="D22" s="51"/>
      <c r="E22" s="241"/>
      <c r="F22" s="242"/>
      <c r="G22" s="241"/>
      <c r="H22" s="428"/>
      <c r="I22" s="429"/>
      <c r="J22" s="430"/>
      <c r="K22" s="431"/>
      <c r="L22" s="432"/>
    </row>
    <row r="23" spans="1:12" s="2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1</v>
      </c>
      <c r="G23" s="42">
        <f>E23*F23</f>
        <v>3.62</v>
      </c>
      <c r="H23" s="433">
        <f>+G23/G$47</f>
        <v>0.112875017110543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11.287501711054301</v>
      </c>
    </row>
    <row r="24" spans="1:12" s="2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1</v>
      </c>
      <c r="G24" s="42">
        <f>E24*F24</f>
        <v>3.66</v>
      </c>
      <c r="H24" s="433">
        <f>+G24/G$47</f>
        <v>0.11412225486867054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11.412225486867055</v>
      </c>
    </row>
    <row r="25" spans="1:12" s="3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0.49</v>
      </c>
      <c r="G25" s="42">
        <f>E25*F25</f>
        <v>1.9893999999999998</v>
      </c>
      <c r="H25" s="433">
        <f>+G25/G$47</f>
        <v>6.2031369900473539E-2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6.2031369900473541</v>
      </c>
    </row>
    <row r="26" spans="1:12" s="2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9.269400000000001</v>
      </c>
      <c r="H26" s="437">
        <f>SUM(H23:H25)</f>
        <v>0.28902864187968708</v>
      </c>
      <c r="I26" s="429"/>
      <c r="J26" s="430"/>
      <c r="K26" s="431"/>
      <c r="L26" s="447">
        <f>SUM(L23:L25)</f>
        <v>28.90286418796871</v>
      </c>
    </row>
    <row r="27" spans="1:12" s="2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2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2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2" customFormat="1" ht="15.6">
      <c r="A30" s="616" t="s">
        <v>53</v>
      </c>
      <c r="B30" s="617"/>
      <c r="C30" s="618"/>
      <c r="D30" s="49" t="s">
        <v>45</v>
      </c>
      <c r="E30" s="50">
        <v>0.1</v>
      </c>
      <c r="F30" s="50">
        <f>2.5+(2.5*0.312)</f>
        <v>3.2800000000000002</v>
      </c>
      <c r="G30" s="42">
        <f>E30*F30</f>
        <v>0.32800000000000007</v>
      </c>
      <c r="H30" s="433">
        <f t="shared" ref="H30:H40" si="0">+G30/G$47</f>
        <v>1.0227349616645887E-2</v>
      </c>
      <c r="I30" s="434">
        <v>412630030</v>
      </c>
      <c r="J30" s="435" t="s">
        <v>324</v>
      </c>
      <c r="K30" s="431">
        <v>40</v>
      </c>
      <c r="L30" s="436">
        <f t="shared" ref="L30:L40" si="1">+H30*K30</f>
        <v>0.40909398466583546</v>
      </c>
    </row>
    <row r="31" spans="1:12" s="2" customFormat="1" ht="12.75" customHeight="1">
      <c r="A31" s="616" t="s">
        <v>54</v>
      </c>
      <c r="B31" s="617"/>
      <c r="C31" s="618"/>
      <c r="D31" s="51" t="s">
        <v>44</v>
      </c>
      <c r="E31" s="52">
        <v>1</v>
      </c>
      <c r="F31" s="53">
        <v>1</v>
      </c>
      <c r="G31" s="42">
        <f t="shared" ref="G31:G40" si="2">E31*F31</f>
        <v>1</v>
      </c>
      <c r="H31" s="433">
        <f t="shared" si="0"/>
        <v>3.1180943953188673E-2</v>
      </c>
      <c r="I31" s="434">
        <v>412740021</v>
      </c>
      <c r="J31" s="435" t="s">
        <v>324</v>
      </c>
      <c r="K31" s="431">
        <v>40</v>
      </c>
      <c r="L31" s="436">
        <f t="shared" si="1"/>
        <v>1.2472377581275469</v>
      </c>
    </row>
    <row r="32" spans="1:12" s="136" customFormat="1" ht="12.75" customHeight="1">
      <c r="A32" s="616" t="s">
        <v>152</v>
      </c>
      <c r="B32" s="617"/>
      <c r="C32" s="618"/>
      <c r="D32" s="51" t="s">
        <v>44</v>
      </c>
      <c r="E32" s="52">
        <v>2</v>
      </c>
      <c r="F32" s="53">
        <v>1</v>
      </c>
      <c r="G32" s="42">
        <f>E32*F32</f>
        <v>2</v>
      </c>
      <c r="H32" s="433">
        <f t="shared" si="0"/>
        <v>6.2361887906377346E-2</v>
      </c>
      <c r="I32" s="434">
        <v>412740021</v>
      </c>
      <c r="J32" s="435" t="s">
        <v>324</v>
      </c>
      <c r="K32" s="431">
        <v>40</v>
      </c>
      <c r="L32" s="436">
        <f t="shared" si="1"/>
        <v>2.4944755162550938</v>
      </c>
    </row>
    <row r="33" spans="1:13" s="136" customFormat="1" ht="12.75" customHeight="1">
      <c r="A33" s="616" t="s">
        <v>150</v>
      </c>
      <c r="B33" s="617"/>
      <c r="C33" s="618"/>
      <c r="D33" s="51" t="s">
        <v>41</v>
      </c>
      <c r="E33" s="52">
        <v>8</v>
      </c>
      <c r="F33" s="53">
        <v>0.3</v>
      </c>
      <c r="G33" s="42">
        <f>E33*F33</f>
        <v>2.4</v>
      </c>
      <c r="H33" s="433">
        <f t="shared" si="0"/>
        <v>7.4834265487652818E-2</v>
      </c>
      <c r="I33" s="434">
        <v>463400120</v>
      </c>
      <c r="J33" s="435" t="s">
        <v>324</v>
      </c>
      <c r="K33" s="431">
        <v>40</v>
      </c>
      <c r="L33" s="436">
        <f t="shared" si="1"/>
        <v>2.9933706195061127</v>
      </c>
    </row>
    <row r="34" spans="1:13" s="3" customFormat="1" ht="15.6">
      <c r="A34" s="616" t="s">
        <v>55</v>
      </c>
      <c r="B34" s="617"/>
      <c r="C34" s="618"/>
      <c r="D34" s="51" t="s">
        <v>41</v>
      </c>
      <c r="E34" s="52">
        <v>16</v>
      </c>
      <c r="F34" s="53">
        <v>0.45</v>
      </c>
      <c r="G34" s="42">
        <f t="shared" si="2"/>
        <v>7.2</v>
      </c>
      <c r="H34" s="433">
        <f t="shared" si="0"/>
        <v>0.22450279646295845</v>
      </c>
      <c r="I34" s="434">
        <v>463400120</v>
      </c>
      <c r="J34" s="435" t="s">
        <v>324</v>
      </c>
      <c r="K34" s="431">
        <v>40</v>
      </c>
      <c r="L34" s="436">
        <f t="shared" si="1"/>
        <v>8.9801118585183382</v>
      </c>
    </row>
    <row r="35" spans="1:13" s="2" customFormat="1" ht="12.75" customHeight="1">
      <c r="A35" s="616" t="s">
        <v>56</v>
      </c>
      <c r="B35" s="617"/>
      <c r="C35" s="618"/>
      <c r="D35" s="51" t="s">
        <v>46</v>
      </c>
      <c r="E35" s="52">
        <v>0.2</v>
      </c>
      <c r="F35" s="53">
        <v>1</v>
      </c>
      <c r="G35" s="42">
        <f t="shared" si="2"/>
        <v>0.2</v>
      </c>
      <c r="H35" s="433">
        <f t="shared" si="0"/>
        <v>6.2361887906377351E-3</v>
      </c>
      <c r="I35" s="434">
        <v>369200011</v>
      </c>
      <c r="J35" s="435" t="s">
        <v>30</v>
      </c>
      <c r="K35" s="431">
        <v>0</v>
      </c>
      <c r="L35" s="436">
        <f t="shared" si="1"/>
        <v>0</v>
      </c>
    </row>
    <row r="36" spans="1:13" s="2" customFormat="1" ht="12.75" customHeight="1">
      <c r="A36" s="616" t="s">
        <v>60</v>
      </c>
      <c r="B36" s="617"/>
      <c r="C36" s="618"/>
      <c r="D36" s="51" t="s">
        <v>44</v>
      </c>
      <c r="E36" s="52">
        <v>2</v>
      </c>
      <c r="F36" s="53">
        <v>0.25</v>
      </c>
      <c r="G36" s="42">
        <f t="shared" si="2"/>
        <v>0.5</v>
      </c>
      <c r="H36" s="433">
        <f t="shared" si="0"/>
        <v>1.5590471976594336E-2</v>
      </c>
      <c r="I36" s="434">
        <v>412740021</v>
      </c>
      <c r="J36" s="435" t="s">
        <v>324</v>
      </c>
      <c r="K36" s="431">
        <v>40</v>
      </c>
      <c r="L36" s="436">
        <f t="shared" si="1"/>
        <v>0.62361887906377345</v>
      </c>
    </row>
    <row r="37" spans="1:13" s="2" customFormat="1" ht="12.75" customHeight="1">
      <c r="A37" s="616" t="s">
        <v>61</v>
      </c>
      <c r="B37" s="617"/>
      <c r="C37" s="618"/>
      <c r="D37" s="51" t="s">
        <v>44</v>
      </c>
      <c r="E37" s="52">
        <v>2</v>
      </c>
      <c r="F37" s="53">
        <v>0.2</v>
      </c>
      <c r="G37" s="42">
        <f t="shared" si="2"/>
        <v>0.4</v>
      </c>
      <c r="H37" s="433">
        <f t="shared" si="0"/>
        <v>1.247237758127547E-2</v>
      </c>
      <c r="I37" s="434">
        <v>412740021</v>
      </c>
      <c r="J37" s="435" t="s">
        <v>324</v>
      </c>
      <c r="K37" s="431">
        <v>40</v>
      </c>
      <c r="L37" s="436">
        <f t="shared" si="1"/>
        <v>0.49889510325101882</v>
      </c>
    </row>
    <row r="38" spans="1:13" s="2" customFormat="1" ht="12.75" customHeight="1">
      <c r="A38" s="616" t="s">
        <v>57</v>
      </c>
      <c r="B38" s="617"/>
      <c r="C38" s="618"/>
      <c r="D38" s="51" t="s">
        <v>44</v>
      </c>
      <c r="E38" s="52">
        <v>1</v>
      </c>
      <c r="F38" s="53">
        <v>2.5</v>
      </c>
      <c r="G38" s="42">
        <f t="shared" si="2"/>
        <v>2.5</v>
      </c>
      <c r="H38" s="433">
        <f t="shared" si="0"/>
        <v>7.7952359882971681E-2</v>
      </c>
      <c r="I38" s="434">
        <v>462110319</v>
      </c>
      <c r="J38" s="435" t="s">
        <v>324</v>
      </c>
      <c r="K38" s="431">
        <v>40</v>
      </c>
      <c r="L38" s="436">
        <f t="shared" si="1"/>
        <v>3.1180943953188671</v>
      </c>
    </row>
    <row r="39" spans="1:13" s="2" customFormat="1" ht="12.75" customHeight="1">
      <c r="A39" s="616" t="s">
        <v>62</v>
      </c>
      <c r="B39" s="617"/>
      <c r="C39" s="618"/>
      <c r="D39" s="51" t="s">
        <v>41</v>
      </c>
      <c r="E39" s="52">
        <v>5</v>
      </c>
      <c r="F39" s="53">
        <v>0.85</v>
      </c>
      <c r="G39" s="42">
        <f t="shared" si="2"/>
        <v>4.25</v>
      </c>
      <c r="H39" s="433">
        <f t="shared" si="0"/>
        <v>0.13251901180105186</v>
      </c>
      <c r="I39" s="434">
        <v>412740021</v>
      </c>
      <c r="J39" s="435" t="s">
        <v>324</v>
      </c>
      <c r="K39" s="431">
        <v>40</v>
      </c>
      <c r="L39" s="436">
        <f t="shared" si="1"/>
        <v>5.3007604720420742</v>
      </c>
    </row>
    <row r="40" spans="1:13" s="2" customFormat="1" ht="12.75" customHeight="1">
      <c r="A40" s="616" t="s">
        <v>149</v>
      </c>
      <c r="B40" s="617"/>
      <c r="C40" s="618"/>
      <c r="D40" s="51" t="s">
        <v>44</v>
      </c>
      <c r="E40" s="52">
        <v>4</v>
      </c>
      <c r="F40" s="53">
        <v>0.39</v>
      </c>
      <c r="G40" s="42">
        <f t="shared" si="2"/>
        <v>1.56</v>
      </c>
      <c r="H40" s="433">
        <f t="shared" si="0"/>
        <v>4.8642272566974329E-2</v>
      </c>
      <c r="I40" s="434">
        <v>412740021</v>
      </c>
      <c r="J40" s="435" t="s">
        <v>324</v>
      </c>
      <c r="K40" s="431">
        <v>40</v>
      </c>
      <c r="L40" s="436">
        <f t="shared" si="1"/>
        <v>1.9456909026789733</v>
      </c>
    </row>
    <row r="41" spans="1:13" s="2" customFormat="1" ht="12.75" customHeight="1">
      <c r="A41" s="619" t="s">
        <v>31</v>
      </c>
      <c r="B41" s="620"/>
      <c r="C41" s="54"/>
      <c r="D41" s="55"/>
      <c r="E41" s="55"/>
      <c r="F41" s="56"/>
      <c r="G41" s="129">
        <f>SUM(G30:G40)</f>
        <v>22.337999999999997</v>
      </c>
      <c r="H41" s="437">
        <f>SUM(H30:H40)</f>
        <v>0.69651992602632862</v>
      </c>
      <c r="I41" s="429"/>
      <c r="J41" s="430"/>
      <c r="K41" s="431"/>
      <c r="L41" s="447">
        <f>SUM(L30:L40)</f>
        <v>27.611349489427635</v>
      </c>
    </row>
    <row r="42" spans="1:13" s="2" customFormat="1" ht="12.75" customHeight="1">
      <c r="A42" s="47" t="s">
        <v>32</v>
      </c>
      <c r="B42" s="44"/>
      <c r="C42" s="45"/>
      <c r="D42" s="45"/>
      <c r="E42" s="45"/>
      <c r="F42" s="45"/>
      <c r="G42" s="46"/>
      <c r="H42" s="444"/>
      <c r="I42" s="429"/>
      <c r="J42" s="430"/>
      <c r="K42" s="431"/>
      <c r="L42" s="445"/>
      <c r="M42" s="3"/>
    </row>
    <row r="43" spans="1:13" s="2" customFormat="1" ht="12.75" customHeight="1">
      <c r="A43" s="610" t="s">
        <v>4</v>
      </c>
      <c r="B43" s="611"/>
      <c r="C43" s="612"/>
      <c r="D43" s="143" t="s">
        <v>28</v>
      </c>
      <c r="E43" s="144" t="s">
        <v>5</v>
      </c>
      <c r="F43" s="143" t="s">
        <v>6</v>
      </c>
      <c r="G43" s="144" t="s">
        <v>9</v>
      </c>
      <c r="H43" s="444"/>
      <c r="I43" s="429"/>
      <c r="J43" s="430"/>
      <c r="K43" s="431"/>
      <c r="L43" s="445"/>
    </row>
    <row r="44" spans="1:13" s="2" customFormat="1" ht="12.75" customHeight="1">
      <c r="A44" s="613"/>
      <c r="B44" s="614"/>
      <c r="C44" s="615"/>
      <c r="D44" s="48"/>
      <c r="E44" s="39" t="s">
        <v>15</v>
      </c>
      <c r="F44" s="39" t="s">
        <v>16</v>
      </c>
      <c r="G44" s="40" t="s">
        <v>17</v>
      </c>
      <c r="H44" s="444"/>
      <c r="I44" s="446"/>
      <c r="J44" s="430"/>
      <c r="K44" s="446"/>
      <c r="L44" s="445"/>
    </row>
    <row r="45" spans="1:13" s="2" customFormat="1" ht="15.6">
      <c r="A45" s="616"/>
      <c r="B45" s="617"/>
      <c r="C45" s="618"/>
      <c r="D45" s="51"/>
      <c r="E45" s="142"/>
      <c r="F45" s="57"/>
      <c r="G45" s="42"/>
      <c r="H45" s="428"/>
      <c r="I45" s="429"/>
      <c r="J45" s="430"/>
      <c r="K45" s="431"/>
      <c r="L45" s="432"/>
    </row>
    <row r="46" spans="1:13" s="2" customFormat="1" ht="12.75" customHeight="1" thickBot="1">
      <c r="A46" s="621" t="s">
        <v>33</v>
      </c>
      <c r="B46" s="622"/>
      <c r="C46" s="58"/>
      <c r="D46" s="148"/>
      <c r="E46" s="148"/>
      <c r="F46" s="145"/>
      <c r="G46" s="460">
        <f>+G45</f>
        <v>0</v>
      </c>
      <c r="H46" s="444">
        <f>+H45</f>
        <v>0</v>
      </c>
      <c r="I46" s="446"/>
      <c r="J46" s="430"/>
      <c r="K46" s="446"/>
      <c r="L46" s="445">
        <f>+L45</f>
        <v>0</v>
      </c>
    </row>
    <row r="47" spans="1:13" s="3" customFormat="1" ht="16.2" thickBot="1">
      <c r="A47" s="59"/>
      <c r="B47" s="60"/>
      <c r="C47" s="60"/>
      <c r="D47" s="623" t="s">
        <v>34</v>
      </c>
      <c r="E47" s="624"/>
      <c r="F47" s="624"/>
      <c r="G47" s="132">
        <f>+G46+G41+G26+G18</f>
        <v>32.070869999999999</v>
      </c>
      <c r="H47" s="449">
        <f>+H46+H41+H26+H18</f>
        <v>1</v>
      </c>
      <c r="I47" s="450"/>
      <c r="J47" s="451"/>
      <c r="K47" s="450"/>
      <c r="L47" s="563">
        <f>+L46+L41+L26+L18</f>
        <v>57.959356886794779</v>
      </c>
      <c r="M47" s="2"/>
    </row>
    <row r="48" spans="1:13" s="2" customFormat="1" ht="12.75" customHeight="1">
      <c r="A48" s="59"/>
      <c r="B48" s="60"/>
      <c r="C48" s="60"/>
      <c r="D48" s="601" t="s">
        <v>35</v>
      </c>
      <c r="E48" s="602"/>
      <c r="F48" s="62">
        <f>+Datos!C5</f>
        <v>0.23</v>
      </c>
      <c r="G48" s="63">
        <f>+F48*G47</f>
        <v>7.3763000999999999</v>
      </c>
      <c r="H48" s="69"/>
      <c r="I48" s="69"/>
      <c r="J48" s="69"/>
      <c r="K48" s="69"/>
      <c r="L48" s="452"/>
    </row>
    <row r="49" spans="1:12" s="2" customFormat="1" ht="13.5" customHeight="1">
      <c r="A49" s="64"/>
      <c r="B49" s="141"/>
      <c r="C49" s="65"/>
      <c r="D49" s="601" t="s">
        <v>36</v>
      </c>
      <c r="E49" s="602"/>
      <c r="F49" s="602"/>
      <c r="G49" s="63">
        <v>0</v>
      </c>
      <c r="H49" s="69"/>
      <c r="I49" s="69"/>
      <c r="J49" s="69"/>
      <c r="K49" s="69"/>
      <c r="L49" s="452"/>
    </row>
    <row r="50" spans="1:12" s="2" customFormat="1" ht="12.75" customHeight="1">
      <c r="A50" s="32"/>
      <c r="B50" s="60"/>
      <c r="C50" s="31"/>
      <c r="D50" s="601" t="s">
        <v>37</v>
      </c>
      <c r="E50" s="602"/>
      <c r="F50" s="602"/>
      <c r="G50" s="66">
        <f>+G47+G48</f>
        <v>39.447170100000001</v>
      </c>
      <c r="H50" s="69"/>
      <c r="I50" s="69"/>
      <c r="J50" s="69"/>
      <c r="K50" s="69"/>
      <c r="L50" s="452"/>
    </row>
    <row r="51" spans="1:12" s="2" customFormat="1" ht="12.75" customHeight="1" thickBot="1">
      <c r="A51" s="606" t="str">
        <f>'BASE DE DATOS'!D6</f>
        <v>ING. LIZARDO SEGURA M.</v>
      </c>
      <c r="B51" s="607"/>
      <c r="C51" s="69"/>
      <c r="D51" s="603" t="s">
        <v>38</v>
      </c>
      <c r="E51" s="604"/>
      <c r="F51" s="604"/>
      <c r="G51" s="66">
        <f>ROUND((G50),2)</f>
        <v>39.450000000000003</v>
      </c>
      <c r="H51" s="69"/>
      <c r="I51" s="69"/>
      <c r="J51" s="69"/>
      <c r="K51" s="69"/>
      <c r="L51" s="452"/>
    </row>
    <row r="52" spans="1:12" s="2" customFormat="1">
      <c r="A52" s="608" t="str">
        <f>'BASE DE DATOS'!F6</f>
        <v>TEC. DE PLANIFICACIÓN</v>
      </c>
      <c r="B52" s="609"/>
      <c r="C52" s="69"/>
      <c r="D52" s="69"/>
      <c r="E52" s="69"/>
      <c r="F52" s="72"/>
      <c r="G52" s="72"/>
      <c r="H52" s="31"/>
      <c r="I52" s="31"/>
      <c r="J52" s="31"/>
      <c r="K52" s="31"/>
      <c r="L52" s="461"/>
    </row>
    <row r="53" spans="1:12" s="2" customFormat="1">
      <c r="A53" s="608" t="str">
        <f>'BASE DE DATOS'!D7</f>
        <v>ESMERALDAS  - MARZO/2021</v>
      </c>
      <c r="B53" s="609"/>
      <c r="C53" s="314"/>
      <c r="D53" s="314"/>
      <c r="E53" s="314"/>
      <c r="F53" s="314"/>
      <c r="G53" s="314"/>
      <c r="H53" s="31"/>
      <c r="I53" s="31"/>
      <c r="J53" s="462"/>
      <c r="K53" s="31"/>
      <c r="L53" s="461"/>
    </row>
    <row r="54" spans="1:12">
      <c r="A54" s="73"/>
      <c r="B54" s="74"/>
      <c r="C54" s="75"/>
      <c r="D54" s="75"/>
      <c r="E54" s="75"/>
      <c r="F54" s="76"/>
      <c r="G54" s="76"/>
      <c r="H54" s="69"/>
      <c r="I54" s="69"/>
      <c r="J54" s="453"/>
      <c r="K54" s="69"/>
      <c r="L54" s="452"/>
    </row>
    <row r="55" spans="1:12">
      <c r="A55" s="170"/>
      <c r="B55" s="120"/>
      <c r="C55" s="77"/>
      <c r="D55" s="78"/>
      <c r="E55" s="78"/>
      <c r="F55" s="78"/>
      <c r="G55" s="78"/>
      <c r="H55" s="69"/>
      <c r="I55" s="69"/>
      <c r="J55" s="453"/>
      <c r="K55" s="69"/>
      <c r="L55" s="452"/>
    </row>
    <row r="56" spans="1:12">
      <c r="A56" s="79"/>
      <c r="B56" s="74"/>
      <c r="C56" s="74"/>
      <c r="D56" s="74"/>
      <c r="E56" s="74"/>
      <c r="F56" s="80"/>
      <c r="G56" s="76"/>
      <c r="H56" s="69"/>
      <c r="I56" s="69"/>
      <c r="J56" s="453"/>
      <c r="K56" s="69"/>
      <c r="L56" s="452"/>
    </row>
    <row r="57" spans="1:12">
      <c r="A57" s="73"/>
      <c r="B57" s="75"/>
      <c r="C57" s="81"/>
      <c r="D57" s="81"/>
      <c r="E57" s="81"/>
      <c r="F57" s="81"/>
      <c r="G57" s="81"/>
      <c r="H57" s="69"/>
      <c r="I57" s="69"/>
      <c r="J57" s="453"/>
      <c r="K57" s="69"/>
      <c r="L57" s="452"/>
    </row>
    <row r="58" spans="1:12" ht="13.8" thickBot="1">
      <c r="A58" s="82"/>
      <c r="B58" s="83"/>
      <c r="C58" s="84"/>
      <c r="D58" s="645"/>
      <c r="E58" s="645"/>
      <c r="F58" s="645"/>
      <c r="G58" s="84"/>
      <c r="H58" s="454"/>
      <c r="I58" s="454"/>
      <c r="J58" s="454"/>
      <c r="K58" s="454"/>
      <c r="L58" s="455"/>
    </row>
    <row r="59" spans="1:12" ht="13.8">
      <c r="A59" s="4"/>
      <c r="B59" s="4"/>
      <c r="C59" s="5"/>
      <c r="D59" s="600"/>
      <c r="E59" s="600"/>
      <c r="F59" s="600"/>
      <c r="G59" s="456">
        <v>39.450000000000003</v>
      </c>
      <c r="H59" s="69"/>
      <c r="I59" s="69"/>
      <c r="J59" s="69"/>
      <c r="K59" s="69"/>
    </row>
    <row r="60" spans="1:12">
      <c r="D60" s="600"/>
      <c r="E60" s="600"/>
      <c r="F60" s="600"/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  <row r="63" spans="1:12">
      <c r="H63" s="69"/>
      <c r="I63" s="69"/>
      <c r="J63" s="69"/>
      <c r="K63" s="69"/>
    </row>
  </sheetData>
  <mergeCells count="44">
    <mergeCell ref="D58:F58"/>
    <mergeCell ref="D59:F59"/>
    <mergeCell ref="D60:F60"/>
    <mergeCell ref="A46:B46"/>
    <mergeCell ref="D47:F47"/>
    <mergeCell ref="D48:E48"/>
    <mergeCell ref="D49:F49"/>
    <mergeCell ref="D50:F50"/>
    <mergeCell ref="D51:F51"/>
    <mergeCell ref="A51:B51"/>
    <mergeCell ref="A52:B52"/>
    <mergeCell ref="A53:B53"/>
    <mergeCell ref="A45:C45"/>
    <mergeCell ref="A31:C31"/>
    <mergeCell ref="A34:C34"/>
    <mergeCell ref="A35:C35"/>
    <mergeCell ref="A36:C36"/>
    <mergeCell ref="A37:C37"/>
    <mergeCell ref="A38:C38"/>
    <mergeCell ref="A39:C39"/>
    <mergeCell ref="A40:C40"/>
    <mergeCell ref="A41:B41"/>
    <mergeCell ref="A43:C43"/>
    <mergeCell ref="A44:C44"/>
    <mergeCell ref="A33:C33"/>
    <mergeCell ref="A32:C32"/>
    <mergeCell ref="A30:C30"/>
    <mergeCell ref="A15:B15"/>
    <mergeCell ref="A17:B17"/>
    <mergeCell ref="A18:B18"/>
    <mergeCell ref="A20:B20"/>
    <mergeCell ref="A21:B21"/>
    <mergeCell ref="A23:B23"/>
    <mergeCell ref="A24:B24"/>
    <mergeCell ref="A25:B25"/>
    <mergeCell ref="A26:B26"/>
    <mergeCell ref="A28:C28"/>
    <mergeCell ref="A29:C29"/>
    <mergeCell ref="A14:B14"/>
    <mergeCell ref="A1:G1"/>
    <mergeCell ref="H2:L12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3"/>
  <sheetViews>
    <sheetView view="pageBreakPreview" topLeftCell="A16" zoomScale="90" zoomScaleNormal="100" zoomScaleSheetLayoutView="90" workbookViewId="0">
      <selection activeCell="I38" sqref="I38"/>
    </sheetView>
  </sheetViews>
  <sheetFormatPr baseColWidth="10" defaultRowHeight="13.2"/>
  <cols>
    <col min="1" max="1" width="22.33203125" style="133" customWidth="1"/>
    <col min="2" max="2" width="19.5546875" style="133" customWidth="1"/>
    <col min="3" max="4" width="11.5546875" style="133"/>
    <col min="5" max="5" width="13.33203125" style="133" bestFit="1" customWidth="1"/>
    <col min="6" max="6" width="14.33203125" style="134" customWidth="1"/>
    <col min="7" max="7" width="13.5546875" style="457" customWidth="1"/>
    <col min="8" max="12" width="11.5546875" style="420"/>
    <col min="13" max="256" width="11.5546875" style="133"/>
    <col min="257" max="257" width="16.6640625" style="133" customWidth="1"/>
    <col min="258" max="258" width="19.5546875" style="133" customWidth="1"/>
    <col min="259" max="260" width="11.5546875" style="133"/>
    <col min="261" max="261" width="13.33203125" style="133" bestFit="1" customWidth="1"/>
    <col min="262" max="262" width="14.33203125" style="133" customWidth="1"/>
    <col min="263" max="263" width="13.5546875" style="133" customWidth="1"/>
    <col min="264" max="512" width="11.5546875" style="133"/>
    <col min="513" max="513" width="16.6640625" style="133" customWidth="1"/>
    <col min="514" max="514" width="19.5546875" style="133" customWidth="1"/>
    <col min="515" max="516" width="11.5546875" style="133"/>
    <col min="517" max="517" width="13.33203125" style="133" bestFit="1" customWidth="1"/>
    <col min="518" max="518" width="14.33203125" style="133" customWidth="1"/>
    <col min="519" max="519" width="13.5546875" style="133" customWidth="1"/>
    <col min="520" max="768" width="11.5546875" style="133"/>
    <col min="769" max="769" width="16.6640625" style="133" customWidth="1"/>
    <col min="770" max="770" width="19.5546875" style="133" customWidth="1"/>
    <col min="771" max="772" width="11.5546875" style="133"/>
    <col min="773" max="773" width="13.33203125" style="133" bestFit="1" customWidth="1"/>
    <col min="774" max="774" width="14.33203125" style="133" customWidth="1"/>
    <col min="775" max="775" width="13.5546875" style="133" customWidth="1"/>
    <col min="776" max="1024" width="11.5546875" style="133"/>
    <col min="1025" max="1025" width="16.6640625" style="133" customWidth="1"/>
    <col min="1026" max="1026" width="19.5546875" style="133" customWidth="1"/>
    <col min="1027" max="1028" width="11.5546875" style="133"/>
    <col min="1029" max="1029" width="13.33203125" style="133" bestFit="1" customWidth="1"/>
    <col min="1030" max="1030" width="14.33203125" style="133" customWidth="1"/>
    <col min="1031" max="1031" width="13.5546875" style="133" customWidth="1"/>
    <col min="1032" max="1280" width="11.5546875" style="133"/>
    <col min="1281" max="1281" width="16.6640625" style="133" customWidth="1"/>
    <col min="1282" max="1282" width="19.5546875" style="133" customWidth="1"/>
    <col min="1283" max="1284" width="11.5546875" style="133"/>
    <col min="1285" max="1285" width="13.33203125" style="133" bestFit="1" customWidth="1"/>
    <col min="1286" max="1286" width="14.33203125" style="133" customWidth="1"/>
    <col min="1287" max="1287" width="13.5546875" style="133" customWidth="1"/>
    <col min="1288" max="1536" width="11.5546875" style="133"/>
    <col min="1537" max="1537" width="16.6640625" style="133" customWidth="1"/>
    <col min="1538" max="1538" width="19.5546875" style="133" customWidth="1"/>
    <col min="1539" max="1540" width="11.5546875" style="133"/>
    <col min="1541" max="1541" width="13.33203125" style="133" bestFit="1" customWidth="1"/>
    <col min="1542" max="1542" width="14.33203125" style="133" customWidth="1"/>
    <col min="1543" max="1543" width="13.5546875" style="133" customWidth="1"/>
    <col min="1544" max="1792" width="11.5546875" style="133"/>
    <col min="1793" max="1793" width="16.6640625" style="133" customWidth="1"/>
    <col min="1794" max="1794" width="19.5546875" style="133" customWidth="1"/>
    <col min="1795" max="1796" width="11.5546875" style="133"/>
    <col min="1797" max="1797" width="13.33203125" style="133" bestFit="1" customWidth="1"/>
    <col min="1798" max="1798" width="14.33203125" style="133" customWidth="1"/>
    <col min="1799" max="1799" width="13.5546875" style="133" customWidth="1"/>
    <col min="1800" max="2048" width="11.5546875" style="133"/>
    <col min="2049" max="2049" width="16.6640625" style="133" customWidth="1"/>
    <col min="2050" max="2050" width="19.5546875" style="133" customWidth="1"/>
    <col min="2051" max="2052" width="11.5546875" style="133"/>
    <col min="2053" max="2053" width="13.33203125" style="133" bestFit="1" customWidth="1"/>
    <col min="2054" max="2054" width="14.33203125" style="133" customWidth="1"/>
    <col min="2055" max="2055" width="13.5546875" style="133" customWidth="1"/>
    <col min="2056" max="2304" width="11.5546875" style="133"/>
    <col min="2305" max="2305" width="16.6640625" style="133" customWidth="1"/>
    <col min="2306" max="2306" width="19.5546875" style="133" customWidth="1"/>
    <col min="2307" max="2308" width="11.5546875" style="133"/>
    <col min="2309" max="2309" width="13.33203125" style="133" bestFit="1" customWidth="1"/>
    <col min="2310" max="2310" width="14.33203125" style="133" customWidth="1"/>
    <col min="2311" max="2311" width="13.5546875" style="133" customWidth="1"/>
    <col min="2312" max="2560" width="11.5546875" style="133"/>
    <col min="2561" max="2561" width="16.6640625" style="133" customWidth="1"/>
    <col min="2562" max="2562" width="19.5546875" style="133" customWidth="1"/>
    <col min="2563" max="2564" width="11.5546875" style="133"/>
    <col min="2565" max="2565" width="13.33203125" style="133" bestFit="1" customWidth="1"/>
    <col min="2566" max="2566" width="14.33203125" style="133" customWidth="1"/>
    <col min="2567" max="2567" width="13.5546875" style="133" customWidth="1"/>
    <col min="2568" max="2816" width="11.5546875" style="133"/>
    <col min="2817" max="2817" width="16.6640625" style="133" customWidth="1"/>
    <col min="2818" max="2818" width="19.5546875" style="133" customWidth="1"/>
    <col min="2819" max="2820" width="11.5546875" style="133"/>
    <col min="2821" max="2821" width="13.33203125" style="133" bestFit="1" customWidth="1"/>
    <col min="2822" max="2822" width="14.33203125" style="133" customWidth="1"/>
    <col min="2823" max="2823" width="13.5546875" style="133" customWidth="1"/>
    <col min="2824" max="3072" width="11.5546875" style="133"/>
    <col min="3073" max="3073" width="16.6640625" style="133" customWidth="1"/>
    <col min="3074" max="3074" width="19.5546875" style="133" customWidth="1"/>
    <col min="3075" max="3076" width="11.5546875" style="133"/>
    <col min="3077" max="3077" width="13.33203125" style="133" bestFit="1" customWidth="1"/>
    <col min="3078" max="3078" width="14.33203125" style="133" customWidth="1"/>
    <col min="3079" max="3079" width="13.5546875" style="133" customWidth="1"/>
    <col min="3080" max="3328" width="11.5546875" style="133"/>
    <col min="3329" max="3329" width="16.6640625" style="133" customWidth="1"/>
    <col min="3330" max="3330" width="19.5546875" style="133" customWidth="1"/>
    <col min="3331" max="3332" width="11.5546875" style="133"/>
    <col min="3333" max="3333" width="13.33203125" style="133" bestFit="1" customWidth="1"/>
    <col min="3334" max="3334" width="14.33203125" style="133" customWidth="1"/>
    <col min="3335" max="3335" width="13.5546875" style="133" customWidth="1"/>
    <col min="3336" max="3584" width="11.5546875" style="133"/>
    <col min="3585" max="3585" width="16.6640625" style="133" customWidth="1"/>
    <col min="3586" max="3586" width="19.5546875" style="133" customWidth="1"/>
    <col min="3587" max="3588" width="11.5546875" style="133"/>
    <col min="3589" max="3589" width="13.33203125" style="133" bestFit="1" customWidth="1"/>
    <col min="3590" max="3590" width="14.33203125" style="133" customWidth="1"/>
    <col min="3591" max="3591" width="13.5546875" style="133" customWidth="1"/>
    <col min="3592" max="3840" width="11.5546875" style="133"/>
    <col min="3841" max="3841" width="16.6640625" style="133" customWidth="1"/>
    <col min="3842" max="3842" width="19.5546875" style="133" customWidth="1"/>
    <col min="3843" max="3844" width="11.5546875" style="133"/>
    <col min="3845" max="3845" width="13.33203125" style="133" bestFit="1" customWidth="1"/>
    <col min="3846" max="3846" width="14.33203125" style="133" customWidth="1"/>
    <col min="3847" max="3847" width="13.5546875" style="133" customWidth="1"/>
    <col min="3848" max="4096" width="11.5546875" style="133"/>
    <col min="4097" max="4097" width="16.6640625" style="133" customWidth="1"/>
    <col min="4098" max="4098" width="19.5546875" style="133" customWidth="1"/>
    <col min="4099" max="4100" width="11.5546875" style="133"/>
    <col min="4101" max="4101" width="13.33203125" style="133" bestFit="1" customWidth="1"/>
    <col min="4102" max="4102" width="14.33203125" style="133" customWidth="1"/>
    <col min="4103" max="4103" width="13.5546875" style="133" customWidth="1"/>
    <col min="4104" max="4352" width="11.5546875" style="133"/>
    <col min="4353" max="4353" width="16.6640625" style="133" customWidth="1"/>
    <col min="4354" max="4354" width="19.5546875" style="133" customWidth="1"/>
    <col min="4355" max="4356" width="11.5546875" style="133"/>
    <col min="4357" max="4357" width="13.33203125" style="133" bestFit="1" customWidth="1"/>
    <col min="4358" max="4358" width="14.33203125" style="133" customWidth="1"/>
    <col min="4359" max="4359" width="13.5546875" style="133" customWidth="1"/>
    <col min="4360" max="4608" width="11.5546875" style="133"/>
    <col min="4609" max="4609" width="16.6640625" style="133" customWidth="1"/>
    <col min="4610" max="4610" width="19.5546875" style="133" customWidth="1"/>
    <col min="4611" max="4612" width="11.5546875" style="133"/>
    <col min="4613" max="4613" width="13.33203125" style="133" bestFit="1" customWidth="1"/>
    <col min="4614" max="4614" width="14.33203125" style="133" customWidth="1"/>
    <col min="4615" max="4615" width="13.5546875" style="133" customWidth="1"/>
    <col min="4616" max="4864" width="11.5546875" style="133"/>
    <col min="4865" max="4865" width="16.6640625" style="133" customWidth="1"/>
    <col min="4866" max="4866" width="19.5546875" style="133" customWidth="1"/>
    <col min="4867" max="4868" width="11.5546875" style="133"/>
    <col min="4869" max="4869" width="13.33203125" style="133" bestFit="1" customWidth="1"/>
    <col min="4870" max="4870" width="14.33203125" style="133" customWidth="1"/>
    <col min="4871" max="4871" width="13.5546875" style="133" customWidth="1"/>
    <col min="4872" max="5120" width="11.5546875" style="133"/>
    <col min="5121" max="5121" width="16.6640625" style="133" customWidth="1"/>
    <col min="5122" max="5122" width="19.5546875" style="133" customWidth="1"/>
    <col min="5123" max="5124" width="11.5546875" style="133"/>
    <col min="5125" max="5125" width="13.33203125" style="133" bestFit="1" customWidth="1"/>
    <col min="5126" max="5126" width="14.33203125" style="133" customWidth="1"/>
    <col min="5127" max="5127" width="13.5546875" style="133" customWidth="1"/>
    <col min="5128" max="5376" width="11.5546875" style="133"/>
    <col min="5377" max="5377" width="16.6640625" style="133" customWidth="1"/>
    <col min="5378" max="5378" width="19.5546875" style="133" customWidth="1"/>
    <col min="5379" max="5380" width="11.5546875" style="133"/>
    <col min="5381" max="5381" width="13.33203125" style="133" bestFit="1" customWidth="1"/>
    <col min="5382" max="5382" width="14.33203125" style="133" customWidth="1"/>
    <col min="5383" max="5383" width="13.5546875" style="133" customWidth="1"/>
    <col min="5384" max="5632" width="11.5546875" style="133"/>
    <col min="5633" max="5633" width="16.6640625" style="133" customWidth="1"/>
    <col min="5634" max="5634" width="19.5546875" style="133" customWidth="1"/>
    <col min="5635" max="5636" width="11.5546875" style="133"/>
    <col min="5637" max="5637" width="13.33203125" style="133" bestFit="1" customWidth="1"/>
    <col min="5638" max="5638" width="14.33203125" style="133" customWidth="1"/>
    <col min="5639" max="5639" width="13.5546875" style="133" customWidth="1"/>
    <col min="5640" max="5888" width="11.5546875" style="133"/>
    <col min="5889" max="5889" width="16.6640625" style="133" customWidth="1"/>
    <col min="5890" max="5890" width="19.5546875" style="133" customWidth="1"/>
    <col min="5891" max="5892" width="11.5546875" style="133"/>
    <col min="5893" max="5893" width="13.33203125" style="133" bestFit="1" customWidth="1"/>
    <col min="5894" max="5894" width="14.33203125" style="133" customWidth="1"/>
    <col min="5895" max="5895" width="13.5546875" style="133" customWidth="1"/>
    <col min="5896" max="6144" width="11.5546875" style="133"/>
    <col min="6145" max="6145" width="16.6640625" style="133" customWidth="1"/>
    <col min="6146" max="6146" width="19.5546875" style="133" customWidth="1"/>
    <col min="6147" max="6148" width="11.5546875" style="133"/>
    <col min="6149" max="6149" width="13.33203125" style="133" bestFit="1" customWidth="1"/>
    <col min="6150" max="6150" width="14.33203125" style="133" customWidth="1"/>
    <col min="6151" max="6151" width="13.5546875" style="133" customWidth="1"/>
    <col min="6152" max="6400" width="11.5546875" style="133"/>
    <col min="6401" max="6401" width="16.6640625" style="133" customWidth="1"/>
    <col min="6402" max="6402" width="19.5546875" style="133" customWidth="1"/>
    <col min="6403" max="6404" width="11.5546875" style="133"/>
    <col min="6405" max="6405" width="13.33203125" style="133" bestFit="1" customWidth="1"/>
    <col min="6406" max="6406" width="14.33203125" style="133" customWidth="1"/>
    <col min="6407" max="6407" width="13.5546875" style="133" customWidth="1"/>
    <col min="6408" max="6656" width="11.5546875" style="133"/>
    <col min="6657" max="6657" width="16.6640625" style="133" customWidth="1"/>
    <col min="6658" max="6658" width="19.5546875" style="133" customWidth="1"/>
    <col min="6659" max="6660" width="11.5546875" style="133"/>
    <col min="6661" max="6661" width="13.33203125" style="133" bestFit="1" customWidth="1"/>
    <col min="6662" max="6662" width="14.33203125" style="133" customWidth="1"/>
    <col min="6663" max="6663" width="13.5546875" style="133" customWidth="1"/>
    <col min="6664" max="6912" width="11.5546875" style="133"/>
    <col min="6913" max="6913" width="16.6640625" style="133" customWidth="1"/>
    <col min="6914" max="6914" width="19.5546875" style="133" customWidth="1"/>
    <col min="6915" max="6916" width="11.5546875" style="133"/>
    <col min="6917" max="6917" width="13.33203125" style="133" bestFit="1" customWidth="1"/>
    <col min="6918" max="6918" width="14.33203125" style="133" customWidth="1"/>
    <col min="6919" max="6919" width="13.5546875" style="133" customWidth="1"/>
    <col min="6920" max="7168" width="11.5546875" style="133"/>
    <col min="7169" max="7169" width="16.6640625" style="133" customWidth="1"/>
    <col min="7170" max="7170" width="19.5546875" style="133" customWidth="1"/>
    <col min="7171" max="7172" width="11.5546875" style="133"/>
    <col min="7173" max="7173" width="13.33203125" style="133" bestFit="1" customWidth="1"/>
    <col min="7174" max="7174" width="14.33203125" style="133" customWidth="1"/>
    <col min="7175" max="7175" width="13.5546875" style="133" customWidth="1"/>
    <col min="7176" max="7424" width="11.5546875" style="133"/>
    <col min="7425" max="7425" width="16.6640625" style="133" customWidth="1"/>
    <col min="7426" max="7426" width="19.5546875" style="133" customWidth="1"/>
    <col min="7427" max="7428" width="11.5546875" style="133"/>
    <col min="7429" max="7429" width="13.33203125" style="133" bestFit="1" customWidth="1"/>
    <col min="7430" max="7430" width="14.33203125" style="133" customWidth="1"/>
    <col min="7431" max="7431" width="13.5546875" style="133" customWidth="1"/>
    <col min="7432" max="7680" width="11.5546875" style="133"/>
    <col min="7681" max="7681" width="16.6640625" style="133" customWidth="1"/>
    <col min="7682" max="7682" width="19.5546875" style="133" customWidth="1"/>
    <col min="7683" max="7684" width="11.5546875" style="133"/>
    <col min="7685" max="7685" width="13.33203125" style="133" bestFit="1" customWidth="1"/>
    <col min="7686" max="7686" width="14.33203125" style="133" customWidth="1"/>
    <col min="7687" max="7687" width="13.5546875" style="133" customWidth="1"/>
    <col min="7688" max="7936" width="11.5546875" style="133"/>
    <col min="7937" max="7937" width="16.6640625" style="133" customWidth="1"/>
    <col min="7938" max="7938" width="19.5546875" style="133" customWidth="1"/>
    <col min="7939" max="7940" width="11.5546875" style="133"/>
    <col min="7941" max="7941" width="13.33203125" style="133" bestFit="1" customWidth="1"/>
    <col min="7942" max="7942" width="14.33203125" style="133" customWidth="1"/>
    <col min="7943" max="7943" width="13.5546875" style="133" customWidth="1"/>
    <col min="7944" max="8192" width="11.5546875" style="133"/>
    <col min="8193" max="8193" width="16.6640625" style="133" customWidth="1"/>
    <col min="8194" max="8194" width="19.5546875" style="133" customWidth="1"/>
    <col min="8195" max="8196" width="11.5546875" style="133"/>
    <col min="8197" max="8197" width="13.33203125" style="133" bestFit="1" customWidth="1"/>
    <col min="8198" max="8198" width="14.33203125" style="133" customWidth="1"/>
    <col min="8199" max="8199" width="13.5546875" style="133" customWidth="1"/>
    <col min="8200" max="8448" width="11.5546875" style="133"/>
    <col min="8449" max="8449" width="16.6640625" style="133" customWidth="1"/>
    <col min="8450" max="8450" width="19.5546875" style="133" customWidth="1"/>
    <col min="8451" max="8452" width="11.5546875" style="133"/>
    <col min="8453" max="8453" width="13.33203125" style="133" bestFit="1" customWidth="1"/>
    <col min="8454" max="8454" width="14.33203125" style="133" customWidth="1"/>
    <col min="8455" max="8455" width="13.5546875" style="133" customWidth="1"/>
    <col min="8456" max="8704" width="11.5546875" style="133"/>
    <col min="8705" max="8705" width="16.6640625" style="133" customWidth="1"/>
    <col min="8706" max="8706" width="19.5546875" style="133" customWidth="1"/>
    <col min="8707" max="8708" width="11.5546875" style="133"/>
    <col min="8709" max="8709" width="13.33203125" style="133" bestFit="1" customWidth="1"/>
    <col min="8710" max="8710" width="14.33203125" style="133" customWidth="1"/>
    <col min="8711" max="8711" width="13.5546875" style="133" customWidth="1"/>
    <col min="8712" max="8960" width="11.5546875" style="133"/>
    <col min="8961" max="8961" width="16.6640625" style="133" customWidth="1"/>
    <col min="8962" max="8962" width="19.5546875" style="133" customWidth="1"/>
    <col min="8963" max="8964" width="11.5546875" style="133"/>
    <col min="8965" max="8965" width="13.33203125" style="133" bestFit="1" customWidth="1"/>
    <col min="8966" max="8966" width="14.33203125" style="133" customWidth="1"/>
    <col min="8967" max="8967" width="13.5546875" style="133" customWidth="1"/>
    <col min="8968" max="9216" width="11.5546875" style="133"/>
    <col min="9217" max="9217" width="16.6640625" style="133" customWidth="1"/>
    <col min="9218" max="9218" width="19.5546875" style="133" customWidth="1"/>
    <col min="9219" max="9220" width="11.5546875" style="133"/>
    <col min="9221" max="9221" width="13.33203125" style="133" bestFit="1" customWidth="1"/>
    <col min="9222" max="9222" width="14.33203125" style="133" customWidth="1"/>
    <col min="9223" max="9223" width="13.5546875" style="133" customWidth="1"/>
    <col min="9224" max="9472" width="11.5546875" style="133"/>
    <col min="9473" max="9473" width="16.6640625" style="133" customWidth="1"/>
    <col min="9474" max="9474" width="19.5546875" style="133" customWidth="1"/>
    <col min="9475" max="9476" width="11.5546875" style="133"/>
    <col min="9477" max="9477" width="13.33203125" style="133" bestFit="1" customWidth="1"/>
    <col min="9478" max="9478" width="14.33203125" style="133" customWidth="1"/>
    <col min="9479" max="9479" width="13.5546875" style="133" customWidth="1"/>
    <col min="9480" max="9728" width="11.5546875" style="133"/>
    <col min="9729" max="9729" width="16.6640625" style="133" customWidth="1"/>
    <col min="9730" max="9730" width="19.5546875" style="133" customWidth="1"/>
    <col min="9731" max="9732" width="11.5546875" style="133"/>
    <col min="9733" max="9733" width="13.33203125" style="133" bestFit="1" customWidth="1"/>
    <col min="9734" max="9734" width="14.33203125" style="133" customWidth="1"/>
    <col min="9735" max="9735" width="13.5546875" style="133" customWidth="1"/>
    <col min="9736" max="9984" width="11.5546875" style="133"/>
    <col min="9985" max="9985" width="16.6640625" style="133" customWidth="1"/>
    <col min="9986" max="9986" width="19.5546875" style="133" customWidth="1"/>
    <col min="9987" max="9988" width="11.5546875" style="133"/>
    <col min="9989" max="9989" width="13.33203125" style="133" bestFit="1" customWidth="1"/>
    <col min="9990" max="9990" width="14.33203125" style="133" customWidth="1"/>
    <col min="9991" max="9991" width="13.5546875" style="133" customWidth="1"/>
    <col min="9992" max="10240" width="11.5546875" style="133"/>
    <col min="10241" max="10241" width="16.6640625" style="133" customWidth="1"/>
    <col min="10242" max="10242" width="19.5546875" style="133" customWidth="1"/>
    <col min="10243" max="10244" width="11.5546875" style="133"/>
    <col min="10245" max="10245" width="13.33203125" style="133" bestFit="1" customWidth="1"/>
    <col min="10246" max="10246" width="14.33203125" style="133" customWidth="1"/>
    <col min="10247" max="10247" width="13.5546875" style="133" customWidth="1"/>
    <col min="10248" max="10496" width="11.5546875" style="133"/>
    <col min="10497" max="10497" width="16.6640625" style="133" customWidth="1"/>
    <col min="10498" max="10498" width="19.5546875" style="133" customWidth="1"/>
    <col min="10499" max="10500" width="11.5546875" style="133"/>
    <col min="10501" max="10501" width="13.33203125" style="133" bestFit="1" customWidth="1"/>
    <col min="10502" max="10502" width="14.33203125" style="133" customWidth="1"/>
    <col min="10503" max="10503" width="13.5546875" style="133" customWidth="1"/>
    <col min="10504" max="10752" width="11.5546875" style="133"/>
    <col min="10753" max="10753" width="16.6640625" style="133" customWidth="1"/>
    <col min="10754" max="10754" width="19.5546875" style="133" customWidth="1"/>
    <col min="10755" max="10756" width="11.5546875" style="133"/>
    <col min="10757" max="10757" width="13.33203125" style="133" bestFit="1" customWidth="1"/>
    <col min="10758" max="10758" width="14.33203125" style="133" customWidth="1"/>
    <col min="10759" max="10759" width="13.5546875" style="133" customWidth="1"/>
    <col min="10760" max="11008" width="11.5546875" style="133"/>
    <col min="11009" max="11009" width="16.6640625" style="133" customWidth="1"/>
    <col min="11010" max="11010" width="19.5546875" style="133" customWidth="1"/>
    <col min="11011" max="11012" width="11.5546875" style="133"/>
    <col min="11013" max="11013" width="13.33203125" style="133" bestFit="1" customWidth="1"/>
    <col min="11014" max="11014" width="14.33203125" style="133" customWidth="1"/>
    <col min="11015" max="11015" width="13.5546875" style="133" customWidth="1"/>
    <col min="11016" max="11264" width="11.5546875" style="133"/>
    <col min="11265" max="11265" width="16.6640625" style="133" customWidth="1"/>
    <col min="11266" max="11266" width="19.5546875" style="133" customWidth="1"/>
    <col min="11267" max="11268" width="11.5546875" style="133"/>
    <col min="11269" max="11269" width="13.33203125" style="133" bestFit="1" customWidth="1"/>
    <col min="11270" max="11270" width="14.33203125" style="133" customWidth="1"/>
    <col min="11271" max="11271" width="13.5546875" style="133" customWidth="1"/>
    <col min="11272" max="11520" width="11.5546875" style="133"/>
    <col min="11521" max="11521" width="16.6640625" style="133" customWidth="1"/>
    <col min="11522" max="11522" width="19.5546875" style="133" customWidth="1"/>
    <col min="11523" max="11524" width="11.5546875" style="133"/>
    <col min="11525" max="11525" width="13.33203125" style="133" bestFit="1" customWidth="1"/>
    <col min="11526" max="11526" width="14.33203125" style="133" customWidth="1"/>
    <col min="11527" max="11527" width="13.5546875" style="133" customWidth="1"/>
    <col min="11528" max="11776" width="11.5546875" style="133"/>
    <col min="11777" max="11777" width="16.6640625" style="133" customWidth="1"/>
    <col min="11778" max="11778" width="19.5546875" style="133" customWidth="1"/>
    <col min="11779" max="11780" width="11.5546875" style="133"/>
    <col min="11781" max="11781" width="13.33203125" style="133" bestFit="1" customWidth="1"/>
    <col min="11782" max="11782" width="14.33203125" style="133" customWidth="1"/>
    <col min="11783" max="11783" width="13.5546875" style="133" customWidth="1"/>
    <col min="11784" max="12032" width="11.5546875" style="133"/>
    <col min="12033" max="12033" width="16.6640625" style="133" customWidth="1"/>
    <col min="12034" max="12034" width="19.5546875" style="133" customWidth="1"/>
    <col min="12035" max="12036" width="11.5546875" style="133"/>
    <col min="12037" max="12037" width="13.33203125" style="133" bestFit="1" customWidth="1"/>
    <col min="12038" max="12038" width="14.33203125" style="133" customWidth="1"/>
    <col min="12039" max="12039" width="13.5546875" style="133" customWidth="1"/>
    <col min="12040" max="12288" width="11.5546875" style="133"/>
    <col min="12289" max="12289" width="16.6640625" style="133" customWidth="1"/>
    <col min="12290" max="12290" width="19.5546875" style="133" customWidth="1"/>
    <col min="12291" max="12292" width="11.5546875" style="133"/>
    <col min="12293" max="12293" width="13.33203125" style="133" bestFit="1" customWidth="1"/>
    <col min="12294" max="12294" width="14.33203125" style="133" customWidth="1"/>
    <col min="12295" max="12295" width="13.5546875" style="133" customWidth="1"/>
    <col min="12296" max="12544" width="11.5546875" style="133"/>
    <col min="12545" max="12545" width="16.6640625" style="133" customWidth="1"/>
    <col min="12546" max="12546" width="19.5546875" style="133" customWidth="1"/>
    <col min="12547" max="12548" width="11.5546875" style="133"/>
    <col min="12549" max="12549" width="13.33203125" style="133" bestFit="1" customWidth="1"/>
    <col min="12550" max="12550" width="14.33203125" style="133" customWidth="1"/>
    <col min="12551" max="12551" width="13.5546875" style="133" customWidth="1"/>
    <col min="12552" max="12800" width="11.5546875" style="133"/>
    <col min="12801" max="12801" width="16.6640625" style="133" customWidth="1"/>
    <col min="12802" max="12802" width="19.5546875" style="133" customWidth="1"/>
    <col min="12803" max="12804" width="11.5546875" style="133"/>
    <col min="12805" max="12805" width="13.33203125" style="133" bestFit="1" customWidth="1"/>
    <col min="12806" max="12806" width="14.33203125" style="133" customWidth="1"/>
    <col min="12807" max="12807" width="13.5546875" style="133" customWidth="1"/>
    <col min="12808" max="13056" width="11.5546875" style="133"/>
    <col min="13057" max="13057" width="16.6640625" style="133" customWidth="1"/>
    <col min="13058" max="13058" width="19.5546875" style="133" customWidth="1"/>
    <col min="13059" max="13060" width="11.5546875" style="133"/>
    <col min="13061" max="13061" width="13.33203125" style="133" bestFit="1" customWidth="1"/>
    <col min="13062" max="13062" width="14.33203125" style="133" customWidth="1"/>
    <col min="13063" max="13063" width="13.5546875" style="133" customWidth="1"/>
    <col min="13064" max="13312" width="11.5546875" style="133"/>
    <col min="13313" max="13313" width="16.6640625" style="133" customWidth="1"/>
    <col min="13314" max="13314" width="19.5546875" style="133" customWidth="1"/>
    <col min="13315" max="13316" width="11.5546875" style="133"/>
    <col min="13317" max="13317" width="13.33203125" style="133" bestFit="1" customWidth="1"/>
    <col min="13318" max="13318" width="14.33203125" style="133" customWidth="1"/>
    <col min="13319" max="13319" width="13.5546875" style="133" customWidth="1"/>
    <col min="13320" max="13568" width="11.5546875" style="133"/>
    <col min="13569" max="13569" width="16.6640625" style="133" customWidth="1"/>
    <col min="13570" max="13570" width="19.5546875" style="133" customWidth="1"/>
    <col min="13571" max="13572" width="11.5546875" style="133"/>
    <col min="13573" max="13573" width="13.33203125" style="133" bestFit="1" customWidth="1"/>
    <col min="13574" max="13574" width="14.33203125" style="133" customWidth="1"/>
    <col min="13575" max="13575" width="13.5546875" style="133" customWidth="1"/>
    <col min="13576" max="13824" width="11.5546875" style="133"/>
    <col min="13825" max="13825" width="16.6640625" style="133" customWidth="1"/>
    <col min="13826" max="13826" width="19.5546875" style="133" customWidth="1"/>
    <col min="13827" max="13828" width="11.5546875" style="133"/>
    <col min="13829" max="13829" width="13.33203125" style="133" bestFit="1" customWidth="1"/>
    <col min="13830" max="13830" width="14.33203125" style="133" customWidth="1"/>
    <col min="13831" max="13831" width="13.5546875" style="133" customWidth="1"/>
    <col min="13832" max="14080" width="11.5546875" style="133"/>
    <col min="14081" max="14081" width="16.6640625" style="133" customWidth="1"/>
    <col min="14082" max="14082" width="19.5546875" style="133" customWidth="1"/>
    <col min="14083" max="14084" width="11.5546875" style="133"/>
    <col min="14085" max="14085" width="13.33203125" style="133" bestFit="1" customWidth="1"/>
    <col min="14086" max="14086" width="14.33203125" style="133" customWidth="1"/>
    <col min="14087" max="14087" width="13.5546875" style="133" customWidth="1"/>
    <col min="14088" max="14336" width="11.5546875" style="133"/>
    <col min="14337" max="14337" width="16.6640625" style="133" customWidth="1"/>
    <col min="14338" max="14338" width="19.5546875" style="133" customWidth="1"/>
    <col min="14339" max="14340" width="11.5546875" style="133"/>
    <col min="14341" max="14341" width="13.33203125" style="133" bestFit="1" customWidth="1"/>
    <col min="14342" max="14342" width="14.33203125" style="133" customWidth="1"/>
    <col min="14343" max="14343" width="13.5546875" style="133" customWidth="1"/>
    <col min="14344" max="14592" width="11.5546875" style="133"/>
    <col min="14593" max="14593" width="16.6640625" style="133" customWidth="1"/>
    <col min="14594" max="14594" width="19.5546875" style="133" customWidth="1"/>
    <col min="14595" max="14596" width="11.5546875" style="133"/>
    <col min="14597" max="14597" width="13.33203125" style="133" bestFit="1" customWidth="1"/>
    <col min="14598" max="14598" width="14.33203125" style="133" customWidth="1"/>
    <col min="14599" max="14599" width="13.5546875" style="133" customWidth="1"/>
    <col min="14600" max="14848" width="11.5546875" style="133"/>
    <col min="14849" max="14849" width="16.6640625" style="133" customWidth="1"/>
    <col min="14850" max="14850" width="19.5546875" style="133" customWidth="1"/>
    <col min="14851" max="14852" width="11.5546875" style="133"/>
    <col min="14853" max="14853" width="13.33203125" style="133" bestFit="1" customWidth="1"/>
    <col min="14854" max="14854" width="14.33203125" style="133" customWidth="1"/>
    <col min="14855" max="14855" width="13.5546875" style="133" customWidth="1"/>
    <col min="14856" max="15104" width="11.5546875" style="133"/>
    <col min="15105" max="15105" width="16.6640625" style="133" customWidth="1"/>
    <col min="15106" max="15106" width="19.5546875" style="133" customWidth="1"/>
    <col min="15107" max="15108" width="11.5546875" style="133"/>
    <col min="15109" max="15109" width="13.33203125" style="133" bestFit="1" customWidth="1"/>
    <col min="15110" max="15110" width="14.33203125" style="133" customWidth="1"/>
    <col min="15111" max="15111" width="13.5546875" style="133" customWidth="1"/>
    <col min="15112" max="15360" width="11.5546875" style="133"/>
    <col min="15361" max="15361" width="16.6640625" style="133" customWidth="1"/>
    <col min="15362" max="15362" width="19.5546875" style="133" customWidth="1"/>
    <col min="15363" max="15364" width="11.5546875" style="133"/>
    <col min="15365" max="15365" width="13.33203125" style="133" bestFit="1" customWidth="1"/>
    <col min="15366" max="15366" width="14.33203125" style="133" customWidth="1"/>
    <col min="15367" max="15367" width="13.5546875" style="133" customWidth="1"/>
    <col min="15368" max="15616" width="11.5546875" style="133"/>
    <col min="15617" max="15617" width="16.6640625" style="133" customWidth="1"/>
    <col min="15618" max="15618" width="19.5546875" style="133" customWidth="1"/>
    <col min="15619" max="15620" width="11.5546875" style="133"/>
    <col min="15621" max="15621" width="13.33203125" style="133" bestFit="1" customWidth="1"/>
    <col min="15622" max="15622" width="14.33203125" style="133" customWidth="1"/>
    <col min="15623" max="15623" width="13.5546875" style="133" customWidth="1"/>
    <col min="15624" max="15872" width="11.5546875" style="133"/>
    <col min="15873" max="15873" width="16.6640625" style="133" customWidth="1"/>
    <col min="15874" max="15874" width="19.5546875" style="133" customWidth="1"/>
    <col min="15875" max="15876" width="11.5546875" style="133"/>
    <col min="15877" max="15877" width="13.33203125" style="133" bestFit="1" customWidth="1"/>
    <col min="15878" max="15878" width="14.33203125" style="133" customWidth="1"/>
    <col min="15879" max="15879" width="13.5546875" style="133" customWidth="1"/>
    <col min="15880" max="16128" width="11.5546875" style="133"/>
    <col min="16129" max="16129" width="16.6640625" style="133" customWidth="1"/>
    <col min="16130" max="16130" width="19.5546875" style="133" customWidth="1"/>
    <col min="16131" max="16132" width="11.5546875" style="133"/>
    <col min="16133" max="16133" width="13.33203125" style="133" bestFit="1" customWidth="1"/>
    <col min="16134" max="16134" width="14.33203125" style="133" customWidth="1"/>
    <col min="16135" max="16135" width="13.5546875" style="133" customWidth="1"/>
    <col min="16136" max="16384" width="11.5546875" style="133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35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35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35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135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35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35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35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35" customFormat="1" ht="13.8">
      <c r="A9" s="302"/>
      <c r="B9" s="302"/>
      <c r="C9" s="302"/>
      <c r="D9" s="302"/>
      <c r="E9" s="303"/>
      <c r="F9" s="304" t="s">
        <v>90</v>
      </c>
      <c r="G9" s="304">
        <f>'Presupuesto '!A53</f>
        <v>50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'!C53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136" customFormat="1" ht="12.6" thickBot="1">
      <c r="A12" s="644" t="str">
        <f>'Presupuesto '!B53</f>
        <v>Punto tomacorriente regulado 115V-15A+T(incluye pieza placa)</v>
      </c>
      <c r="B12" s="644"/>
      <c r="C12" s="644"/>
      <c r="D12" s="644"/>
      <c r="E12" s="308"/>
      <c r="F12" s="309"/>
      <c r="G12" s="310"/>
      <c r="H12" s="632"/>
      <c r="I12" s="633"/>
      <c r="J12" s="633"/>
      <c r="K12" s="633"/>
      <c r="L12" s="634"/>
    </row>
    <row r="13" spans="1:13" s="136" customFormat="1" ht="15.6">
      <c r="A13" s="34" t="s">
        <v>3</v>
      </c>
      <c r="B13" s="35"/>
      <c r="C13" s="36"/>
      <c r="D13" s="36"/>
      <c r="E13" s="36"/>
      <c r="F13" s="36"/>
      <c r="G13" s="37"/>
      <c r="H13" s="421"/>
      <c r="I13" s="422"/>
      <c r="J13" s="422"/>
      <c r="K13" s="422"/>
      <c r="L13" s="423"/>
    </row>
    <row r="14" spans="1:13" s="136" customFormat="1" ht="62.4">
      <c r="A14" s="610" t="s">
        <v>4</v>
      </c>
      <c r="B14" s="611"/>
      <c r="C14" s="38" t="s">
        <v>5</v>
      </c>
      <c r="D14" s="143" t="s">
        <v>6</v>
      </c>
      <c r="E14" s="144" t="s">
        <v>7</v>
      </c>
      <c r="F14" s="143" t="s">
        <v>8</v>
      </c>
      <c r="G14" s="144" t="s">
        <v>9</v>
      </c>
      <c r="H14" s="424" t="s">
        <v>10</v>
      </c>
      <c r="I14" s="425" t="s">
        <v>11</v>
      </c>
      <c r="J14" s="426" t="s">
        <v>12</v>
      </c>
      <c r="K14" s="425" t="s">
        <v>13</v>
      </c>
      <c r="L14" s="427" t="s">
        <v>14</v>
      </c>
    </row>
    <row r="15" spans="1:13" s="136" customFormat="1" ht="15.6">
      <c r="A15" s="638"/>
      <c r="B15" s="639"/>
      <c r="C15" s="39" t="s">
        <v>15</v>
      </c>
      <c r="D15" s="39" t="s">
        <v>16</v>
      </c>
      <c r="E15" s="40" t="s">
        <v>17</v>
      </c>
      <c r="F15" s="41" t="s">
        <v>18</v>
      </c>
      <c r="G15" s="40" t="s">
        <v>19</v>
      </c>
      <c r="H15" s="428"/>
      <c r="I15" s="429"/>
      <c r="J15" s="430"/>
      <c r="K15" s="431"/>
      <c r="L15" s="432"/>
    </row>
    <row r="16" spans="1:13" s="136" customFormat="1" ht="15.6">
      <c r="A16" s="559"/>
      <c r="B16" s="141"/>
      <c r="C16" s="51"/>
      <c r="D16" s="51"/>
      <c r="E16" s="241"/>
      <c r="F16" s="242"/>
      <c r="G16" s="241"/>
      <c r="H16" s="428"/>
      <c r="I16" s="560"/>
      <c r="J16" s="561"/>
      <c r="K16" s="489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0.46347000000000005</v>
      </c>
      <c r="H17" s="433">
        <f>+G17/G$47</f>
        <v>1.2869208446634589E-2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1.2869208446634588</v>
      </c>
    </row>
    <row r="18" spans="1:12" s="137" customFormat="1" ht="15.6">
      <c r="A18" s="196"/>
      <c r="B18" s="197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SUM(G17)</f>
        <v>0.46347000000000005</v>
      </c>
      <c r="H19" s="437">
        <f>SUM(H17:H17)</f>
        <v>1.2869208446634589E-2</v>
      </c>
      <c r="I19" s="438"/>
      <c r="J19" s="439"/>
      <c r="K19" s="440"/>
      <c r="L19" s="447">
        <f>SUM(L17:L17)</f>
        <v>1.2869208446634588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1</v>
      </c>
      <c r="G23" s="42">
        <f>E23*F23</f>
        <v>3.62</v>
      </c>
      <c r="H23" s="433">
        <f>+G23/G$47</f>
        <v>0.10051682865518201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10.051682865518201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1</v>
      </c>
      <c r="G24" s="42">
        <f>E24*F24</f>
        <v>3.66</v>
      </c>
      <c r="H24" s="433">
        <f>+G24/G$47</f>
        <v>0.10162751184474203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10.162751184474203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0.49</v>
      </c>
      <c r="G25" s="42">
        <f>E25*F25</f>
        <v>1.9893999999999998</v>
      </c>
      <c r="H25" s="433">
        <f>+G25/G$47</f>
        <v>5.5239828432767694E-2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5.5239828432767695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9.269400000000001</v>
      </c>
      <c r="H26" s="437">
        <f>SUM(H23:H25)</f>
        <v>0.25738416893269173</v>
      </c>
      <c r="I26" s="429"/>
      <c r="J26" s="430"/>
      <c r="K26" s="431"/>
      <c r="L26" s="447">
        <f>SUM(L23:L25)</f>
        <v>25.738416893269175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16" t="s">
        <v>53</v>
      </c>
      <c r="B30" s="617"/>
      <c r="C30" s="618"/>
      <c r="D30" s="49" t="s">
        <v>45</v>
      </c>
      <c r="E30" s="50">
        <v>0.2</v>
      </c>
      <c r="F30" s="50">
        <f>2.5+(2.5*0.312)</f>
        <v>3.2800000000000002</v>
      </c>
      <c r="G30" s="42">
        <f>E30*F30</f>
        <v>0.65600000000000014</v>
      </c>
      <c r="H30" s="433">
        <f t="shared" ref="H30:H40" si="0">+G30/G$47</f>
        <v>1.8215204308784368E-2</v>
      </c>
      <c r="I30" s="434">
        <v>412630030</v>
      </c>
      <c r="J30" s="435" t="s">
        <v>324</v>
      </c>
      <c r="K30" s="431">
        <v>40</v>
      </c>
      <c r="L30" s="436">
        <f t="shared" ref="L30:L40" si="1">+H30*K30</f>
        <v>0.72860817235137476</v>
      </c>
    </row>
    <row r="31" spans="1:12" s="136" customFormat="1" ht="12.75" customHeight="1">
      <c r="A31" s="616" t="s">
        <v>54</v>
      </c>
      <c r="B31" s="617"/>
      <c r="C31" s="618"/>
      <c r="D31" s="51" t="s">
        <v>44</v>
      </c>
      <c r="E31" s="52">
        <v>1</v>
      </c>
      <c r="F31" s="53">
        <v>1</v>
      </c>
      <c r="G31" s="42">
        <f t="shared" ref="G31:G40" si="2">E31*F31</f>
        <v>1</v>
      </c>
      <c r="H31" s="433">
        <f t="shared" si="0"/>
        <v>2.7767079739000555E-2</v>
      </c>
      <c r="I31" s="434">
        <v>412740021</v>
      </c>
      <c r="J31" s="435" t="s">
        <v>324</v>
      </c>
      <c r="K31" s="431">
        <v>40</v>
      </c>
      <c r="L31" s="436">
        <f t="shared" si="1"/>
        <v>1.1106831895600222</v>
      </c>
    </row>
    <row r="32" spans="1:12" s="136" customFormat="1" ht="12.75" customHeight="1">
      <c r="A32" s="616" t="s">
        <v>152</v>
      </c>
      <c r="B32" s="617"/>
      <c r="C32" s="618"/>
      <c r="D32" s="51" t="s">
        <v>44</v>
      </c>
      <c r="E32" s="52">
        <v>2</v>
      </c>
      <c r="F32" s="53">
        <v>1</v>
      </c>
      <c r="G32" s="42">
        <f t="shared" si="2"/>
        <v>2</v>
      </c>
      <c r="H32" s="433">
        <f t="shared" si="0"/>
        <v>5.5534159478001111E-2</v>
      </c>
      <c r="I32" s="434">
        <v>412740021</v>
      </c>
      <c r="J32" s="435" t="s">
        <v>324</v>
      </c>
      <c r="K32" s="431">
        <v>40</v>
      </c>
      <c r="L32" s="436">
        <f t="shared" si="1"/>
        <v>2.2213663791200444</v>
      </c>
    </row>
    <row r="33" spans="1:13" s="136" customFormat="1" ht="12.75" customHeight="1">
      <c r="A33" s="616" t="s">
        <v>150</v>
      </c>
      <c r="B33" s="617"/>
      <c r="C33" s="618"/>
      <c r="D33" s="51" t="s">
        <v>41</v>
      </c>
      <c r="E33" s="52">
        <v>8</v>
      </c>
      <c r="F33" s="53">
        <v>0.3</v>
      </c>
      <c r="G33" s="42">
        <f t="shared" si="2"/>
        <v>2.4</v>
      </c>
      <c r="H33" s="433">
        <f t="shared" si="0"/>
        <v>6.6640991373601327E-2</v>
      </c>
      <c r="I33" s="434">
        <v>463400120</v>
      </c>
      <c r="J33" s="435" t="s">
        <v>324</v>
      </c>
      <c r="K33" s="431">
        <v>40</v>
      </c>
      <c r="L33" s="436">
        <f t="shared" si="1"/>
        <v>2.6656396549440533</v>
      </c>
    </row>
    <row r="34" spans="1:13" s="137" customFormat="1" ht="15.6">
      <c r="A34" s="616" t="s">
        <v>55</v>
      </c>
      <c r="B34" s="617"/>
      <c r="C34" s="618"/>
      <c r="D34" s="51" t="s">
        <v>41</v>
      </c>
      <c r="E34" s="52">
        <v>16</v>
      </c>
      <c r="F34" s="53">
        <v>0.45</v>
      </c>
      <c r="G34" s="42">
        <f t="shared" si="2"/>
        <v>7.2</v>
      </c>
      <c r="H34" s="433">
        <f t="shared" si="0"/>
        <v>0.19992297412080398</v>
      </c>
      <c r="I34" s="434">
        <v>463400120</v>
      </c>
      <c r="J34" s="435" t="s">
        <v>324</v>
      </c>
      <c r="K34" s="431">
        <v>40</v>
      </c>
      <c r="L34" s="436">
        <f t="shared" si="1"/>
        <v>7.996918964832159</v>
      </c>
    </row>
    <row r="35" spans="1:13" s="136" customFormat="1" ht="12.75" customHeight="1">
      <c r="A35" s="616" t="s">
        <v>56</v>
      </c>
      <c r="B35" s="617"/>
      <c r="C35" s="618"/>
      <c r="D35" s="51" t="s">
        <v>46</v>
      </c>
      <c r="E35" s="52">
        <v>0.25</v>
      </c>
      <c r="F35" s="53">
        <v>1.1000000000000001</v>
      </c>
      <c r="G35" s="42">
        <f t="shared" si="2"/>
        <v>0.27500000000000002</v>
      </c>
      <c r="H35" s="433">
        <f t="shared" si="0"/>
        <v>7.6359469282251532E-3</v>
      </c>
      <c r="I35" s="434">
        <v>369200011</v>
      </c>
      <c r="J35" s="435" t="s">
        <v>30</v>
      </c>
      <c r="K35" s="431">
        <v>0</v>
      </c>
      <c r="L35" s="436">
        <f t="shared" si="1"/>
        <v>0</v>
      </c>
    </row>
    <row r="36" spans="1:13" s="136" customFormat="1" ht="12.75" customHeight="1">
      <c r="A36" s="616" t="s">
        <v>60</v>
      </c>
      <c r="B36" s="617"/>
      <c r="C36" s="618"/>
      <c r="D36" s="51" t="s">
        <v>44</v>
      </c>
      <c r="E36" s="52">
        <v>2</v>
      </c>
      <c r="F36" s="53">
        <v>0.25</v>
      </c>
      <c r="G36" s="42">
        <f t="shared" si="2"/>
        <v>0.5</v>
      </c>
      <c r="H36" s="433">
        <f t="shared" si="0"/>
        <v>1.3883539869500278E-2</v>
      </c>
      <c r="I36" s="434">
        <v>412740021</v>
      </c>
      <c r="J36" s="435" t="s">
        <v>324</v>
      </c>
      <c r="K36" s="431">
        <v>40</v>
      </c>
      <c r="L36" s="436">
        <f t="shared" si="1"/>
        <v>0.55534159478001111</v>
      </c>
    </row>
    <row r="37" spans="1:13" s="136" customFormat="1" ht="12.75" customHeight="1">
      <c r="A37" s="616" t="s">
        <v>61</v>
      </c>
      <c r="B37" s="617"/>
      <c r="C37" s="618"/>
      <c r="D37" s="51" t="s">
        <v>44</v>
      </c>
      <c r="E37" s="52">
        <v>2</v>
      </c>
      <c r="F37" s="53">
        <v>0.2</v>
      </c>
      <c r="G37" s="42">
        <f t="shared" si="2"/>
        <v>0.4</v>
      </c>
      <c r="H37" s="433">
        <f t="shared" si="0"/>
        <v>1.1106831895600222E-2</v>
      </c>
      <c r="I37" s="434">
        <v>412740021</v>
      </c>
      <c r="J37" s="435" t="s">
        <v>324</v>
      </c>
      <c r="K37" s="431">
        <v>40</v>
      </c>
      <c r="L37" s="436">
        <f t="shared" si="1"/>
        <v>0.44427327582400888</v>
      </c>
    </row>
    <row r="38" spans="1:13" s="136" customFormat="1" ht="12.75" customHeight="1">
      <c r="A38" s="616" t="s">
        <v>153</v>
      </c>
      <c r="B38" s="617"/>
      <c r="C38" s="618"/>
      <c r="D38" s="51" t="s">
        <v>44</v>
      </c>
      <c r="E38" s="52">
        <v>1</v>
      </c>
      <c r="F38" s="53">
        <v>6</v>
      </c>
      <c r="G38" s="42">
        <f t="shared" si="2"/>
        <v>6</v>
      </c>
      <c r="H38" s="433">
        <f t="shared" si="0"/>
        <v>0.16660247843400333</v>
      </c>
      <c r="I38" s="434">
        <v>462110319</v>
      </c>
      <c r="J38" s="435" t="s">
        <v>324</v>
      </c>
      <c r="K38" s="431">
        <v>40</v>
      </c>
      <c r="L38" s="436">
        <f t="shared" si="1"/>
        <v>6.6640991373601333</v>
      </c>
    </row>
    <row r="39" spans="1:13" s="136" customFormat="1" ht="12.75" customHeight="1">
      <c r="A39" s="616" t="s">
        <v>62</v>
      </c>
      <c r="B39" s="617"/>
      <c r="C39" s="618"/>
      <c r="D39" s="51" t="s">
        <v>41</v>
      </c>
      <c r="E39" s="52">
        <v>5</v>
      </c>
      <c r="F39" s="53">
        <v>0.85</v>
      </c>
      <c r="G39" s="42">
        <f t="shared" si="2"/>
        <v>4.25</v>
      </c>
      <c r="H39" s="433">
        <f t="shared" si="0"/>
        <v>0.11801008889075236</v>
      </c>
      <c r="I39" s="434">
        <v>412740021</v>
      </c>
      <c r="J39" s="435" t="s">
        <v>324</v>
      </c>
      <c r="K39" s="431">
        <v>40</v>
      </c>
      <c r="L39" s="436">
        <f t="shared" si="1"/>
        <v>4.7204035556300941</v>
      </c>
    </row>
    <row r="40" spans="1:13" s="136" customFormat="1" ht="12.75" customHeight="1">
      <c r="A40" s="616" t="s">
        <v>149</v>
      </c>
      <c r="B40" s="617"/>
      <c r="C40" s="618"/>
      <c r="D40" s="51" t="s">
        <v>44</v>
      </c>
      <c r="E40" s="52">
        <v>4</v>
      </c>
      <c r="F40" s="53">
        <v>0.4</v>
      </c>
      <c r="G40" s="42">
        <f t="shared" si="2"/>
        <v>1.6</v>
      </c>
      <c r="H40" s="433">
        <f t="shared" si="0"/>
        <v>4.4427327582400887E-2</v>
      </c>
      <c r="I40" s="434">
        <v>412740021</v>
      </c>
      <c r="J40" s="435" t="s">
        <v>324</v>
      </c>
      <c r="K40" s="431">
        <v>40</v>
      </c>
      <c r="L40" s="436">
        <f t="shared" si="1"/>
        <v>1.7770931032960355</v>
      </c>
    </row>
    <row r="41" spans="1:13" s="136" customFormat="1" ht="12.75" customHeight="1">
      <c r="A41" s="619" t="s">
        <v>31</v>
      </c>
      <c r="B41" s="620"/>
      <c r="C41" s="54"/>
      <c r="D41" s="55"/>
      <c r="E41" s="55"/>
      <c r="F41" s="56"/>
      <c r="G41" s="129">
        <f>SUM(G30:G40)</f>
        <v>26.281000000000002</v>
      </c>
      <c r="H41" s="437">
        <f>SUM(H30:H40)</f>
        <v>0.72974662262067358</v>
      </c>
      <c r="I41" s="429"/>
      <c r="J41" s="430"/>
      <c r="K41" s="431"/>
      <c r="L41" s="447">
        <f>SUM(L30:L40)</f>
        <v>28.884427027697935</v>
      </c>
    </row>
    <row r="42" spans="1:13" s="136" customFormat="1" ht="12.75" customHeight="1">
      <c r="A42" s="47" t="s">
        <v>32</v>
      </c>
      <c r="B42" s="44"/>
      <c r="C42" s="45"/>
      <c r="D42" s="45"/>
      <c r="E42" s="45"/>
      <c r="F42" s="45"/>
      <c r="G42" s="46"/>
      <c r="H42" s="444"/>
      <c r="I42" s="429"/>
      <c r="J42" s="430"/>
      <c r="K42" s="431"/>
      <c r="L42" s="445"/>
      <c r="M42" s="137"/>
    </row>
    <row r="43" spans="1:13" s="136" customFormat="1" ht="12.75" customHeight="1">
      <c r="A43" s="610" t="s">
        <v>4</v>
      </c>
      <c r="B43" s="611"/>
      <c r="C43" s="612"/>
      <c r="D43" s="143" t="s">
        <v>28</v>
      </c>
      <c r="E43" s="144" t="s">
        <v>5</v>
      </c>
      <c r="F43" s="143" t="s">
        <v>6</v>
      </c>
      <c r="G43" s="144" t="s">
        <v>9</v>
      </c>
      <c r="H43" s="444"/>
      <c r="I43" s="429"/>
      <c r="J43" s="430"/>
      <c r="K43" s="431"/>
      <c r="L43" s="445"/>
    </row>
    <row r="44" spans="1:13" s="136" customFormat="1" ht="12.75" customHeight="1">
      <c r="A44" s="613"/>
      <c r="B44" s="614"/>
      <c r="C44" s="615"/>
      <c r="D44" s="48"/>
      <c r="E44" s="39" t="s">
        <v>15</v>
      </c>
      <c r="F44" s="39" t="s">
        <v>16</v>
      </c>
      <c r="G44" s="40" t="s">
        <v>17</v>
      </c>
      <c r="H44" s="444"/>
      <c r="I44" s="446"/>
      <c r="J44" s="430"/>
      <c r="K44" s="446"/>
      <c r="L44" s="445"/>
    </row>
    <row r="45" spans="1:13" s="136" customFormat="1" ht="15.6">
      <c r="A45" s="616"/>
      <c r="B45" s="617"/>
      <c r="C45" s="618"/>
      <c r="D45" s="51"/>
      <c r="E45" s="142"/>
      <c r="F45" s="57"/>
      <c r="G45" s="42"/>
      <c r="H45" s="428"/>
      <c r="I45" s="429"/>
      <c r="J45" s="430"/>
      <c r="K45" s="431"/>
      <c r="L45" s="432"/>
    </row>
    <row r="46" spans="1:13" s="136" customFormat="1" ht="12.75" customHeight="1" thickBot="1">
      <c r="A46" s="621" t="s">
        <v>33</v>
      </c>
      <c r="B46" s="622"/>
      <c r="C46" s="58"/>
      <c r="D46" s="148"/>
      <c r="E46" s="148"/>
      <c r="F46" s="145"/>
      <c r="G46" s="460">
        <f>+G45</f>
        <v>0</v>
      </c>
      <c r="H46" s="444">
        <f>+H45</f>
        <v>0</v>
      </c>
      <c r="I46" s="446"/>
      <c r="J46" s="430"/>
      <c r="K46" s="446"/>
      <c r="L46" s="445">
        <f>+L45</f>
        <v>0</v>
      </c>
    </row>
    <row r="47" spans="1:13" s="137" customFormat="1" ht="16.2" thickBot="1">
      <c r="A47" s="59"/>
      <c r="B47" s="60"/>
      <c r="C47" s="60"/>
      <c r="D47" s="623" t="s">
        <v>34</v>
      </c>
      <c r="E47" s="624"/>
      <c r="F47" s="624"/>
      <c r="G47" s="132">
        <f>+G46+G41+G26+G19</f>
        <v>36.013870000000004</v>
      </c>
      <c r="H47" s="449">
        <f>+H46+H41+H26+H19</f>
        <v>1</v>
      </c>
      <c r="I47" s="450"/>
      <c r="J47" s="451"/>
      <c r="K47" s="450"/>
      <c r="L47" s="563">
        <f>+L46+L41+L26+L19</f>
        <v>55.90976476563057</v>
      </c>
      <c r="M47" s="136"/>
    </row>
    <row r="48" spans="1:13" s="136" customFormat="1" ht="12.75" customHeight="1">
      <c r="A48" s="59"/>
      <c r="B48" s="60"/>
      <c r="C48" s="60"/>
      <c r="D48" s="601" t="s">
        <v>35</v>
      </c>
      <c r="E48" s="602"/>
      <c r="F48" s="62">
        <f>+Datos!C5</f>
        <v>0.23</v>
      </c>
      <c r="G48" s="63">
        <f>+F48*G47</f>
        <v>8.2831901000000006</v>
      </c>
      <c r="H48" s="69"/>
      <c r="I48" s="69"/>
      <c r="J48" s="69"/>
      <c r="K48" s="69"/>
      <c r="L48" s="452"/>
    </row>
    <row r="49" spans="1:12" s="136" customFormat="1" ht="13.5" customHeight="1">
      <c r="A49" s="64"/>
      <c r="B49" s="141"/>
      <c r="C49" s="65"/>
      <c r="D49" s="601" t="s">
        <v>36</v>
      </c>
      <c r="E49" s="602"/>
      <c r="F49" s="602"/>
      <c r="G49" s="63">
        <v>0</v>
      </c>
      <c r="H49" s="69"/>
      <c r="I49" s="69"/>
      <c r="J49" s="69"/>
      <c r="K49" s="69"/>
      <c r="L49" s="452"/>
    </row>
    <row r="50" spans="1:12" s="136" customFormat="1" ht="12.75" customHeight="1">
      <c r="A50" s="32"/>
      <c r="B50" s="60"/>
      <c r="C50" s="31"/>
      <c r="D50" s="601" t="s">
        <v>37</v>
      </c>
      <c r="E50" s="602"/>
      <c r="F50" s="602"/>
      <c r="G50" s="66">
        <f>+G47+G48</f>
        <v>44.297060100000003</v>
      </c>
      <c r="H50" s="69"/>
      <c r="I50" s="69"/>
      <c r="J50" s="69"/>
      <c r="K50" s="69"/>
      <c r="L50" s="452"/>
    </row>
    <row r="51" spans="1:12" s="136" customFormat="1" ht="12.75" customHeight="1" thickBot="1">
      <c r="A51" s="606" t="str">
        <f>'BASE DE DATOS'!D6</f>
        <v>ING. LIZARDO SEGURA M.</v>
      </c>
      <c r="B51" s="607"/>
      <c r="C51" s="69"/>
      <c r="D51" s="603" t="s">
        <v>38</v>
      </c>
      <c r="E51" s="604"/>
      <c r="F51" s="604"/>
      <c r="G51" s="66">
        <f>ROUND((G50),2)</f>
        <v>44.3</v>
      </c>
      <c r="H51" s="69"/>
      <c r="I51" s="69"/>
      <c r="J51" s="69"/>
      <c r="K51" s="69"/>
      <c r="L51" s="452"/>
    </row>
    <row r="52" spans="1:12" s="136" customFormat="1">
      <c r="A52" s="608" t="str">
        <f>'BASE DE DATOS'!F6</f>
        <v>TEC. DE PLANIFICACIÓN</v>
      </c>
      <c r="B52" s="609"/>
      <c r="C52" s="69"/>
      <c r="D52" s="69"/>
      <c r="E52" s="69"/>
      <c r="F52" s="72"/>
      <c r="G52" s="72"/>
      <c r="H52" s="31"/>
      <c r="I52" s="31"/>
      <c r="J52" s="31"/>
      <c r="K52" s="31"/>
      <c r="L52" s="461"/>
    </row>
    <row r="53" spans="1:12" s="136" customFormat="1">
      <c r="A53" s="608" t="str">
        <f>'BASE DE DATOS'!D7</f>
        <v>ESMERALDAS  - MARZO/2021</v>
      </c>
      <c r="B53" s="609"/>
      <c r="C53" s="314"/>
      <c r="D53" s="314"/>
      <c r="E53" s="314"/>
      <c r="F53" s="314"/>
      <c r="G53" s="314"/>
      <c r="H53" s="31"/>
      <c r="I53" s="31"/>
      <c r="J53" s="462"/>
      <c r="K53" s="31"/>
      <c r="L53" s="461"/>
    </row>
    <row r="54" spans="1:12">
      <c r="A54" s="73"/>
      <c r="B54" s="74"/>
      <c r="C54" s="75"/>
      <c r="D54" s="75"/>
      <c r="E54" s="75"/>
      <c r="F54" s="76"/>
      <c r="G54" s="76"/>
      <c r="H54" s="69"/>
      <c r="I54" s="69"/>
      <c r="J54" s="453"/>
      <c r="K54" s="69"/>
      <c r="L54" s="452"/>
    </row>
    <row r="55" spans="1:12">
      <c r="A55" s="170"/>
      <c r="B55" s="120"/>
      <c r="C55" s="77"/>
      <c r="D55" s="78"/>
      <c r="E55" s="78"/>
      <c r="F55" s="78"/>
      <c r="G55" s="78"/>
      <c r="H55" s="69"/>
      <c r="I55" s="69"/>
      <c r="J55" s="453"/>
      <c r="K55" s="69"/>
      <c r="L55" s="452"/>
    </row>
    <row r="56" spans="1:12">
      <c r="A56" s="79"/>
      <c r="B56" s="74"/>
      <c r="C56" s="74"/>
      <c r="D56" s="74"/>
      <c r="E56" s="74"/>
      <c r="F56" s="80"/>
      <c r="G56" s="76"/>
      <c r="H56" s="69"/>
      <c r="I56" s="69"/>
      <c r="J56" s="453"/>
      <c r="K56" s="69"/>
      <c r="L56" s="452"/>
    </row>
    <row r="57" spans="1:12">
      <c r="A57" s="73"/>
      <c r="B57" s="75"/>
      <c r="C57" s="81"/>
      <c r="D57" s="81"/>
      <c r="E57" s="81"/>
      <c r="F57" s="81"/>
      <c r="G57" s="81"/>
      <c r="H57" s="69"/>
      <c r="I57" s="69"/>
      <c r="J57" s="453"/>
      <c r="K57" s="69"/>
      <c r="L57" s="452"/>
    </row>
    <row r="58" spans="1:12" ht="13.8" thickBot="1">
      <c r="A58" s="82"/>
      <c r="B58" s="83"/>
      <c r="C58" s="84"/>
      <c r="D58" s="645"/>
      <c r="E58" s="645"/>
      <c r="F58" s="645"/>
      <c r="G58" s="84"/>
      <c r="H58" s="454"/>
      <c r="I58" s="454"/>
      <c r="J58" s="454"/>
      <c r="K58" s="454"/>
      <c r="L58" s="455"/>
    </row>
    <row r="59" spans="1:12" ht="13.8">
      <c r="A59" s="138"/>
      <c r="B59" s="138"/>
      <c r="C59" s="139"/>
      <c r="D59" s="600"/>
      <c r="E59" s="600"/>
      <c r="F59" s="600"/>
      <c r="G59" s="456">
        <v>44.3</v>
      </c>
      <c r="H59" s="69"/>
      <c r="I59" s="69"/>
      <c r="J59" s="69"/>
      <c r="K59" s="69"/>
    </row>
    <row r="60" spans="1:12">
      <c r="D60" s="600"/>
      <c r="E60" s="600"/>
      <c r="F60" s="600"/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  <row r="63" spans="1:12">
      <c r="H63" s="69"/>
      <c r="I63" s="69"/>
      <c r="J63" s="69"/>
      <c r="K63" s="69"/>
    </row>
  </sheetData>
  <mergeCells count="44">
    <mergeCell ref="D51:F51"/>
    <mergeCell ref="D58:F58"/>
    <mergeCell ref="D59:F59"/>
    <mergeCell ref="D60:F60"/>
    <mergeCell ref="A51:B51"/>
    <mergeCell ref="A52:B52"/>
    <mergeCell ref="A53:B53"/>
    <mergeCell ref="D50:F50"/>
    <mergeCell ref="A38:C38"/>
    <mergeCell ref="A39:C39"/>
    <mergeCell ref="A40:C40"/>
    <mergeCell ref="A41:B41"/>
    <mergeCell ref="A43:C43"/>
    <mergeCell ref="A44:C44"/>
    <mergeCell ref="A45:C45"/>
    <mergeCell ref="A46:B46"/>
    <mergeCell ref="D47:F47"/>
    <mergeCell ref="D48:E48"/>
    <mergeCell ref="D49:F49"/>
    <mergeCell ref="A37:C37"/>
    <mergeCell ref="A25:B25"/>
    <mergeCell ref="A26:B26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24:B24"/>
    <mergeCell ref="A1:G1"/>
    <mergeCell ref="H2:L12"/>
    <mergeCell ref="A14:B14"/>
    <mergeCell ref="A15:B15"/>
    <mergeCell ref="A17:B17"/>
    <mergeCell ref="A19:B19"/>
    <mergeCell ref="A21:B21"/>
    <mergeCell ref="A22:B22"/>
    <mergeCell ref="A23:B23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19" zoomScale="90" zoomScaleNormal="100" zoomScaleSheetLayoutView="90" workbookViewId="0">
      <selection activeCell="L46" sqref="L46"/>
    </sheetView>
  </sheetViews>
  <sheetFormatPr baseColWidth="10" defaultRowHeight="13.2"/>
  <cols>
    <col min="1" max="1" width="22.33203125" style="133" customWidth="1"/>
    <col min="2" max="2" width="19.5546875" style="133" customWidth="1"/>
    <col min="3" max="4" width="11.5546875" style="133"/>
    <col min="5" max="5" width="13.33203125" style="133" bestFit="1" customWidth="1"/>
    <col min="6" max="6" width="14.33203125" style="134" customWidth="1"/>
    <col min="7" max="7" width="13.5546875" style="457" customWidth="1"/>
    <col min="8" max="12" width="11.5546875" style="420"/>
    <col min="13" max="256" width="11.5546875" style="133"/>
    <col min="257" max="257" width="16.6640625" style="133" customWidth="1"/>
    <col min="258" max="258" width="19.5546875" style="133" customWidth="1"/>
    <col min="259" max="260" width="11.5546875" style="133"/>
    <col min="261" max="261" width="13.33203125" style="133" bestFit="1" customWidth="1"/>
    <col min="262" max="262" width="14.33203125" style="133" customWidth="1"/>
    <col min="263" max="263" width="13.5546875" style="133" customWidth="1"/>
    <col min="264" max="512" width="11.5546875" style="133"/>
    <col min="513" max="513" width="16.6640625" style="133" customWidth="1"/>
    <col min="514" max="514" width="19.5546875" style="133" customWidth="1"/>
    <col min="515" max="516" width="11.5546875" style="133"/>
    <col min="517" max="517" width="13.33203125" style="133" bestFit="1" customWidth="1"/>
    <col min="518" max="518" width="14.33203125" style="133" customWidth="1"/>
    <col min="519" max="519" width="13.5546875" style="133" customWidth="1"/>
    <col min="520" max="768" width="11.5546875" style="133"/>
    <col min="769" max="769" width="16.6640625" style="133" customWidth="1"/>
    <col min="770" max="770" width="19.5546875" style="133" customWidth="1"/>
    <col min="771" max="772" width="11.5546875" style="133"/>
    <col min="773" max="773" width="13.33203125" style="133" bestFit="1" customWidth="1"/>
    <col min="774" max="774" width="14.33203125" style="133" customWidth="1"/>
    <col min="775" max="775" width="13.5546875" style="133" customWidth="1"/>
    <col min="776" max="1024" width="11.5546875" style="133"/>
    <col min="1025" max="1025" width="16.6640625" style="133" customWidth="1"/>
    <col min="1026" max="1026" width="19.5546875" style="133" customWidth="1"/>
    <col min="1027" max="1028" width="11.5546875" style="133"/>
    <col min="1029" max="1029" width="13.33203125" style="133" bestFit="1" customWidth="1"/>
    <col min="1030" max="1030" width="14.33203125" style="133" customWidth="1"/>
    <col min="1031" max="1031" width="13.5546875" style="133" customWidth="1"/>
    <col min="1032" max="1280" width="11.5546875" style="133"/>
    <col min="1281" max="1281" width="16.6640625" style="133" customWidth="1"/>
    <col min="1282" max="1282" width="19.5546875" style="133" customWidth="1"/>
    <col min="1283" max="1284" width="11.5546875" style="133"/>
    <col min="1285" max="1285" width="13.33203125" style="133" bestFit="1" customWidth="1"/>
    <col min="1286" max="1286" width="14.33203125" style="133" customWidth="1"/>
    <col min="1287" max="1287" width="13.5546875" style="133" customWidth="1"/>
    <col min="1288" max="1536" width="11.5546875" style="133"/>
    <col min="1537" max="1537" width="16.6640625" style="133" customWidth="1"/>
    <col min="1538" max="1538" width="19.5546875" style="133" customWidth="1"/>
    <col min="1539" max="1540" width="11.5546875" style="133"/>
    <col min="1541" max="1541" width="13.33203125" style="133" bestFit="1" customWidth="1"/>
    <col min="1542" max="1542" width="14.33203125" style="133" customWidth="1"/>
    <col min="1543" max="1543" width="13.5546875" style="133" customWidth="1"/>
    <col min="1544" max="1792" width="11.5546875" style="133"/>
    <col min="1793" max="1793" width="16.6640625" style="133" customWidth="1"/>
    <col min="1794" max="1794" width="19.5546875" style="133" customWidth="1"/>
    <col min="1795" max="1796" width="11.5546875" style="133"/>
    <col min="1797" max="1797" width="13.33203125" style="133" bestFit="1" customWidth="1"/>
    <col min="1798" max="1798" width="14.33203125" style="133" customWidth="1"/>
    <col min="1799" max="1799" width="13.5546875" style="133" customWidth="1"/>
    <col min="1800" max="2048" width="11.5546875" style="133"/>
    <col min="2049" max="2049" width="16.6640625" style="133" customWidth="1"/>
    <col min="2050" max="2050" width="19.5546875" style="133" customWidth="1"/>
    <col min="2051" max="2052" width="11.5546875" style="133"/>
    <col min="2053" max="2053" width="13.33203125" style="133" bestFit="1" customWidth="1"/>
    <col min="2054" max="2054" width="14.33203125" style="133" customWidth="1"/>
    <col min="2055" max="2055" width="13.5546875" style="133" customWidth="1"/>
    <col min="2056" max="2304" width="11.5546875" style="133"/>
    <col min="2305" max="2305" width="16.6640625" style="133" customWidth="1"/>
    <col min="2306" max="2306" width="19.5546875" style="133" customWidth="1"/>
    <col min="2307" max="2308" width="11.5546875" style="133"/>
    <col min="2309" max="2309" width="13.33203125" style="133" bestFit="1" customWidth="1"/>
    <col min="2310" max="2310" width="14.33203125" style="133" customWidth="1"/>
    <col min="2311" max="2311" width="13.5546875" style="133" customWidth="1"/>
    <col min="2312" max="2560" width="11.5546875" style="133"/>
    <col min="2561" max="2561" width="16.6640625" style="133" customWidth="1"/>
    <col min="2562" max="2562" width="19.5546875" style="133" customWidth="1"/>
    <col min="2563" max="2564" width="11.5546875" style="133"/>
    <col min="2565" max="2565" width="13.33203125" style="133" bestFit="1" customWidth="1"/>
    <col min="2566" max="2566" width="14.33203125" style="133" customWidth="1"/>
    <col min="2567" max="2567" width="13.5546875" style="133" customWidth="1"/>
    <col min="2568" max="2816" width="11.5546875" style="133"/>
    <col min="2817" max="2817" width="16.6640625" style="133" customWidth="1"/>
    <col min="2818" max="2818" width="19.5546875" style="133" customWidth="1"/>
    <col min="2819" max="2820" width="11.5546875" style="133"/>
    <col min="2821" max="2821" width="13.33203125" style="133" bestFit="1" customWidth="1"/>
    <col min="2822" max="2822" width="14.33203125" style="133" customWidth="1"/>
    <col min="2823" max="2823" width="13.5546875" style="133" customWidth="1"/>
    <col min="2824" max="3072" width="11.5546875" style="133"/>
    <col min="3073" max="3073" width="16.6640625" style="133" customWidth="1"/>
    <col min="3074" max="3074" width="19.5546875" style="133" customWidth="1"/>
    <col min="3075" max="3076" width="11.5546875" style="133"/>
    <col min="3077" max="3077" width="13.33203125" style="133" bestFit="1" customWidth="1"/>
    <col min="3078" max="3078" width="14.33203125" style="133" customWidth="1"/>
    <col min="3079" max="3079" width="13.5546875" style="133" customWidth="1"/>
    <col min="3080" max="3328" width="11.5546875" style="133"/>
    <col min="3329" max="3329" width="16.6640625" style="133" customWidth="1"/>
    <col min="3330" max="3330" width="19.5546875" style="133" customWidth="1"/>
    <col min="3331" max="3332" width="11.5546875" style="133"/>
    <col min="3333" max="3333" width="13.33203125" style="133" bestFit="1" customWidth="1"/>
    <col min="3334" max="3334" width="14.33203125" style="133" customWidth="1"/>
    <col min="3335" max="3335" width="13.5546875" style="133" customWidth="1"/>
    <col min="3336" max="3584" width="11.5546875" style="133"/>
    <col min="3585" max="3585" width="16.6640625" style="133" customWidth="1"/>
    <col min="3586" max="3586" width="19.5546875" style="133" customWidth="1"/>
    <col min="3587" max="3588" width="11.5546875" style="133"/>
    <col min="3589" max="3589" width="13.33203125" style="133" bestFit="1" customWidth="1"/>
    <col min="3590" max="3590" width="14.33203125" style="133" customWidth="1"/>
    <col min="3591" max="3591" width="13.5546875" style="133" customWidth="1"/>
    <col min="3592" max="3840" width="11.5546875" style="133"/>
    <col min="3841" max="3841" width="16.6640625" style="133" customWidth="1"/>
    <col min="3842" max="3842" width="19.5546875" style="133" customWidth="1"/>
    <col min="3843" max="3844" width="11.5546875" style="133"/>
    <col min="3845" max="3845" width="13.33203125" style="133" bestFit="1" customWidth="1"/>
    <col min="3846" max="3846" width="14.33203125" style="133" customWidth="1"/>
    <col min="3847" max="3847" width="13.5546875" style="133" customWidth="1"/>
    <col min="3848" max="4096" width="11.5546875" style="133"/>
    <col min="4097" max="4097" width="16.6640625" style="133" customWidth="1"/>
    <col min="4098" max="4098" width="19.5546875" style="133" customWidth="1"/>
    <col min="4099" max="4100" width="11.5546875" style="133"/>
    <col min="4101" max="4101" width="13.33203125" style="133" bestFit="1" customWidth="1"/>
    <col min="4102" max="4102" width="14.33203125" style="133" customWidth="1"/>
    <col min="4103" max="4103" width="13.5546875" style="133" customWidth="1"/>
    <col min="4104" max="4352" width="11.5546875" style="133"/>
    <col min="4353" max="4353" width="16.6640625" style="133" customWidth="1"/>
    <col min="4354" max="4354" width="19.5546875" style="133" customWidth="1"/>
    <col min="4355" max="4356" width="11.5546875" style="133"/>
    <col min="4357" max="4357" width="13.33203125" style="133" bestFit="1" customWidth="1"/>
    <col min="4358" max="4358" width="14.33203125" style="133" customWidth="1"/>
    <col min="4359" max="4359" width="13.5546875" style="133" customWidth="1"/>
    <col min="4360" max="4608" width="11.5546875" style="133"/>
    <col min="4609" max="4609" width="16.6640625" style="133" customWidth="1"/>
    <col min="4610" max="4610" width="19.5546875" style="133" customWidth="1"/>
    <col min="4611" max="4612" width="11.5546875" style="133"/>
    <col min="4613" max="4613" width="13.33203125" style="133" bestFit="1" customWidth="1"/>
    <col min="4614" max="4614" width="14.33203125" style="133" customWidth="1"/>
    <col min="4615" max="4615" width="13.5546875" style="133" customWidth="1"/>
    <col min="4616" max="4864" width="11.5546875" style="133"/>
    <col min="4865" max="4865" width="16.6640625" style="133" customWidth="1"/>
    <col min="4866" max="4866" width="19.5546875" style="133" customWidth="1"/>
    <col min="4867" max="4868" width="11.5546875" style="133"/>
    <col min="4869" max="4869" width="13.33203125" style="133" bestFit="1" customWidth="1"/>
    <col min="4870" max="4870" width="14.33203125" style="133" customWidth="1"/>
    <col min="4871" max="4871" width="13.5546875" style="133" customWidth="1"/>
    <col min="4872" max="5120" width="11.5546875" style="133"/>
    <col min="5121" max="5121" width="16.6640625" style="133" customWidth="1"/>
    <col min="5122" max="5122" width="19.5546875" style="133" customWidth="1"/>
    <col min="5123" max="5124" width="11.5546875" style="133"/>
    <col min="5125" max="5125" width="13.33203125" style="133" bestFit="1" customWidth="1"/>
    <col min="5126" max="5126" width="14.33203125" style="133" customWidth="1"/>
    <col min="5127" max="5127" width="13.5546875" style="133" customWidth="1"/>
    <col min="5128" max="5376" width="11.5546875" style="133"/>
    <col min="5377" max="5377" width="16.6640625" style="133" customWidth="1"/>
    <col min="5378" max="5378" width="19.5546875" style="133" customWidth="1"/>
    <col min="5379" max="5380" width="11.5546875" style="133"/>
    <col min="5381" max="5381" width="13.33203125" style="133" bestFit="1" customWidth="1"/>
    <col min="5382" max="5382" width="14.33203125" style="133" customWidth="1"/>
    <col min="5383" max="5383" width="13.5546875" style="133" customWidth="1"/>
    <col min="5384" max="5632" width="11.5546875" style="133"/>
    <col min="5633" max="5633" width="16.6640625" style="133" customWidth="1"/>
    <col min="5634" max="5634" width="19.5546875" style="133" customWidth="1"/>
    <col min="5635" max="5636" width="11.5546875" style="133"/>
    <col min="5637" max="5637" width="13.33203125" style="133" bestFit="1" customWidth="1"/>
    <col min="5638" max="5638" width="14.33203125" style="133" customWidth="1"/>
    <col min="5639" max="5639" width="13.5546875" style="133" customWidth="1"/>
    <col min="5640" max="5888" width="11.5546875" style="133"/>
    <col min="5889" max="5889" width="16.6640625" style="133" customWidth="1"/>
    <col min="5890" max="5890" width="19.5546875" style="133" customWidth="1"/>
    <col min="5891" max="5892" width="11.5546875" style="133"/>
    <col min="5893" max="5893" width="13.33203125" style="133" bestFit="1" customWidth="1"/>
    <col min="5894" max="5894" width="14.33203125" style="133" customWidth="1"/>
    <col min="5895" max="5895" width="13.5546875" style="133" customWidth="1"/>
    <col min="5896" max="6144" width="11.5546875" style="133"/>
    <col min="6145" max="6145" width="16.6640625" style="133" customWidth="1"/>
    <col min="6146" max="6146" width="19.5546875" style="133" customWidth="1"/>
    <col min="6147" max="6148" width="11.5546875" style="133"/>
    <col min="6149" max="6149" width="13.33203125" style="133" bestFit="1" customWidth="1"/>
    <col min="6150" max="6150" width="14.33203125" style="133" customWidth="1"/>
    <col min="6151" max="6151" width="13.5546875" style="133" customWidth="1"/>
    <col min="6152" max="6400" width="11.5546875" style="133"/>
    <col min="6401" max="6401" width="16.6640625" style="133" customWidth="1"/>
    <col min="6402" max="6402" width="19.5546875" style="133" customWidth="1"/>
    <col min="6403" max="6404" width="11.5546875" style="133"/>
    <col min="6405" max="6405" width="13.33203125" style="133" bestFit="1" customWidth="1"/>
    <col min="6406" max="6406" width="14.33203125" style="133" customWidth="1"/>
    <col min="6407" max="6407" width="13.5546875" style="133" customWidth="1"/>
    <col min="6408" max="6656" width="11.5546875" style="133"/>
    <col min="6657" max="6657" width="16.6640625" style="133" customWidth="1"/>
    <col min="6658" max="6658" width="19.5546875" style="133" customWidth="1"/>
    <col min="6659" max="6660" width="11.5546875" style="133"/>
    <col min="6661" max="6661" width="13.33203125" style="133" bestFit="1" customWidth="1"/>
    <col min="6662" max="6662" width="14.33203125" style="133" customWidth="1"/>
    <col min="6663" max="6663" width="13.5546875" style="133" customWidth="1"/>
    <col min="6664" max="6912" width="11.5546875" style="133"/>
    <col min="6913" max="6913" width="16.6640625" style="133" customWidth="1"/>
    <col min="6914" max="6914" width="19.5546875" style="133" customWidth="1"/>
    <col min="6915" max="6916" width="11.5546875" style="133"/>
    <col min="6917" max="6917" width="13.33203125" style="133" bestFit="1" customWidth="1"/>
    <col min="6918" max="6918" width="14.33203125" style="133" customWidth="1"/>
    <col min="6919" max="6919" width="13.5546875" style="133" customWidth="1"/>
    <col min="6920" max="7168" width="11.5546875" style="133"/>
    <col min="7169" max="7169" width="16.6640625" style="133" customWidth="1"/>
    <col min="7170" max="7170" width="19.5546875" style="133" customWidth="1"/>
    <col min="7171" max="7172" width="11.5546875" style="133"/>
    <col min="7173" max="7173" width="13.33203125" style="133" bestFit="1" customWidth="1"/>
    <col min="7174" max="7174" width="14.33203125" style="133" customWidth="1"/>
    <col min="7175" max="7175" width="13.5546875" style="133" customWidth="1"/>
    <col min="7176" max="7424" width="11.5546875" style="133"/>
    <col min="7425" max="7425" width="16.6640625" style="133" customWidth="1"/>
    <col min="7426" max="7426" width="19.5546875" style="133" customWidth="1"/>
    <col min="7427" max="7428" width="11.5546875" style="133"/>
    <col min="7429" max="7429" width="13.33203125" style="133" bestFit="1" customWidth="1"/>
    <col min="7430" max="7430" width="14.33203125" style="133" customWidth="1"/>
    <col min="7431" max="7431" width="13.5546875" style="133" customWidth="1"/>
    <col min="7432" max="7680" width="11.5546875" style="133"/>
    <col min="7681" max="7681" width="16.6640625" style="133" customWidth="1"/>
    <col min="7682" max="7682" width="19.5546875" style="133" customWidth="1"/>
    <col min="7683" max="7684" width="11.5546875" style="133"/>
    <col min="7685" max="7685" width="13.33203125" style="133" bestFit="1" customWidth="1"/>
    <col min="7686" max="7686" width="14.33203125" style="133" customWidth="1"/>
    <col min="7687" max="7687" width="13.5546875" style="133" customWidth="1"/>
    <col min="7688" max="7936" width="11.5546875" style="133"/>
    <col min="7937" max="7937" width="16.6640625" style="133" customWidth="1"/>
    <col min="7938" max="7938" width="19.5546875" style="133" customWidth="1"/>
    <col min="7939" max="7940" width="11.5546875" style="133"/>
    <col min="7941" max="7941" width="13.33203125" style="133" bestFit="1" customWidth="1"/>
    <col min="7942" max="7942" width="14.33203125" style="133" customWidth="1"/>
    <col min="7943" max="7943" width="13.5546875" style="133" customWidth="1"/>
    <col min="7944" max="8192" width="11.5546875" style="133"/>
    <col min="8193" max="8193" width="16.6640625" style="133" customWidth="1"/>
    <col min="8194" max="8194" width="19.5546875" style="133" customWidth="1"/>
    <col min="8195" max="8196" width="11.5546875" style="133"/>
    <col min="8197" max="8197" width="13.33203125" style="133" bestFit="1" customWidth="1"/>
    <col min="8198" max="8198" width="14.33203125" style="133" customWidth="1"/>
    <col min="8199" max="8199" width="13.5546875" style="133" customWidth="1"/>
    <col min="8200" max="8448" width="11.5546875" style="133"/>
    <col min="8449" max="8449" width="16.6640625" style="133" customWidth="1"/>
    <col min="8450" max="8450" width="19.5546875" style="133" customWidth="1"/>
    <col min="8451" max="8452" width="11.5546875" style="133"/>
    <col min="8453" max="8453" width="13.33203125" style="133" bestFit="1" customWidth="1"/>
    <col min="8454" max="8454" width="14.33203125" style="133" customWidth="1"/>
    <col min="8455" max="8455" width="13.5546875" style="133" customWidth="1"/>
    <col min="8456" max="8704" width="11.5546875" style="133"/>
    <col min="8705" max="8705" width="16.6640625" style="133" customWidth="1"/>
    <col min="8706" max="8706" width="19.5546875" style="133" customWidth="1"/>
    <col min="8707" max="8708" width="11.5546875" style="133"/>
    <col min="8709" max="8709" width="13.33203125" style="133" bestFit="1" customWidth="1"/>
    <col min="8710" max="8710" width="14.33203125" style="133" customWidth="1"/>
    <col min="8711" max="8711" width="13.5546875" style="133" customWidth="1"/>
    <col min="8712" max="8960" width="11.5546875" style="133"/>
    <col min="8961" max="8961" width="16.6640625" style="133" customWidth="1"/>
    <col min="8962" max="8962" width="19.5546875" style="133" customWidth="1"/>
    <col min="8963" max="8964" width="11.5546875" style="133"/>
    <col min="8965" max="8965" width="13.33203125" style="133" bestFit="1" customWidth="1"/>
    <col min="8966" max="8966" width="14.33203125" style="133" customWidth="1"/>
    <col min="8967" max="8967" width="13.5546875" style="133" customWidth="1"/>
    <col min="8968" max="9216" width="11.5546875" style="133"/>
    <col min="9217" max="9217" width="16.6640625" style="133" customWidth="1"/>
    <col min="9218" max="9218" width="19.5546875" style="133" customWidth="1"/>
    <col min="9219" max="9220" width="11.5546875" style="133"/>
    <col min="9221" max="9221" width="13.33203125" style="133" bestFit="1" customWidth="1"/>
    <col min="9222" max="9222" width="14.33203125" style="133" customWidth="1"/>
    <col min="9223" max="9223" width="13.5546875" style="133" customWidth="1"/>
    <col min="9224" max="9472" width="11.5546875" style="133"/>
    <col min="9473" max="9473" width="16.6640625" style="133" customWidth="1"/>
    <col min="9474" max="9474" width="19.5546875" style="133" customWidth="1"/>
    <col min="9475" max="9476" width="11.5546875" style="133"/>
    <col min="9477" max="9477" width="13.33203125" style="133" bestFit="1" customWidth="1"/>
    <col min="9478" max="9478" width="14.33203125" style="133" customWidth="1"/>
    <col min="9479" max="9479" width="13.5546875" style="133" customWidth="1"/>
    <col min="9480" max="9728" width="11.5546875" style="133"/>
    <col min="9729" max="9729" width="16.6640625" style="133" customWidth="1"/>
    <col min="9730" max="9730" width="19.5546875" style="133" customWidth="1"/>
    <col min="9731" max="9732" width="11.5546875" style="133"/>
    <col min="9733" max="9733" width="13.33203125" style="133" bestFit="1" customWidth="1"/>
    <col min="9734" max="9734" width="14.33203125" style="133" customWidth="1"/>
    <col min="9735" max="9735" width="13.5546875" style="133" customWidth="1"/>
    <col min="9736" max="9984" width="11.5546875" style="133"/>
    <col min="9985" max="9985" width="16.6640625" style="133" customWidth="1"/>
    <col min="9986" max="9986" width="19.5546875" style="133" customWidth="1"/>
    <col min="9987" max="9988" width="11.5546875" style="133"/>
    <col min="9989" max="9989" width="13.33203125" style="133" bestFit="1" customWidth="1"/>
    <col min="9990" max="9990" width="14.33203125" style="133" customWidth="1"/>
    <col min="9991" max="9991" width="13.5546875" style="133" customWidth="1"/>
    <col min="9992" max="10240" width="11.5546875" style="133"/>
    <col min="10241" max="10241" width="16.6640625" style="133" customWidth="1"/>
    <col min="10242" max="10242" width="19.5546875" style="133" customWidth="1"/>
    <col min="10243" max="10244" width="11.5546875" style="133"/>
    <col min="10245" max="10245" width="13.33203125" style="133" bestFit="1" customWidth="1"/>
    <col min="10246" max="10246" width="14.33203125" style="133" customWidth="1"/>
    <col min="10247" max="10247" width="13.5546875" style="133" customWidth="1"/>
    <col min="10248" max="10496" width="11.5546875" style="133"/>
    <col min="10497" max="10497" width="16.6640625" style="133" customWidth="1"/>
    <col min="10498" max="10498" width="19.5546875" style="133" customWidth="1"/>
    <col min="10499" max="10500" width="11.5546875" style="133"/>
    <col min="10501" max="10501" width="13.33203125" style="133" bestFit="1" customWidth="1"/>
    <col min="10502" max="10502" width="14.33203125" style="133" customWidth="1"/>
    <col min="10503" max="10503" width="13.5546875" style="133" customWidth="1"/>
    <col min="10504" max="10752" width="11.5546875" style="133"/>
    <col min="10753" max="10753" width="16.6640625" style="133" customWidth="1"/>
    <col min="10754" max="10754" width="19.5546875" style="133" customWidth="1"/>
    <col min="10755" max="10756" width="11.5546875" style="133"/>
    <col min="10757" max="10757" width="13.33203125" style="133" bestFit="1" customWidth="1"/>
    <col min="10758" max="10758" width="14.33203125" style="133" customWidth="1"/>
    <col min="10759" max="10759" width="13.5546875" style="133" customWidth="1"/>
    <col min="10760" max="11008" width="11.5546875" style="133"/>
    <col min="11009" max="11009" width="16.6640625" style="133" customWidth="1"/>
    <col min="11010" max="11010" width="19.5546875" style="133" customWidth="1"/>
    <col min="11011" max="11012" width="11.5546875" style="133"/>
    <col min="11013" max="11013" width="13.33203125" style="133" bestFit="1" customWidth="1"/>
    <col min="11014" max="11014" width="14.33203125" style="133" customWidth="1"/>
    <col min="11015" max="11015" width="13.5546875" style="133" customWidth="1"/>
    <col min="11016" max="11264" width="11.5546875" style="133"/>
    <col min="11265" max="11265" width="16.6640625" style="133" customWidth="1"/>
    <col min="11266" max="11266" width="19.5546875" style="133" customWidth="1"/>
    <col min="11267" max="11268" width="11.5546875" style="133"/>
    <col min="11269" max="11269" width="13.33203125" style="133" bestFit="1" customWidth="1"/>
    <col min="11270" max="11270" width="14.33203125" style="133" customWidth="1"/>
    <col min="11271" max="11271" width="13.5546875" style="133" customWidth="1"/>
    <col min="11272" max="11520" width="11.5546875" style="133"/>
    <col min="11521" max="11521" width="16.6640625" style="133" customWidth="1"/>
    <col min="11522" max="11522" width="19.5546875" style="133" customWidth="1"/>
    <col min="11523" max="11524" width="11.5546875" style="133"/>
    <col min="11525" max="11525" width="13.33203125" style="133" bestFit="1" customWidth="1"/>
    <col min="11526" max="11526" width="14.33203125" style="133" customWidth="1"/>
    <col min="11527" max="11527" width="13.5546875" style="133" customWidth="1"/>
    <col min="11528" max="11776" width="11.5546875" style="133"/>
    <col min="11777" max="11777" width="16.6640625" style="133" customWidth="1"/>
    <col min="11778" max="11778" width="19.5546875" style="133" customWidth="1"/>
    <col min="11779" max="11780" width="11.5546875" style="133"/>
    <col min="11781" max="11781" width="13.33203125" style="133" bestFit="1" customWidth="1"/>
    <col min="11782" max="11782" width="14.33203125" style="133" customWidth="1"/>
    <col min="11783" max="11783" width="13.5546875" style="133" customWidth="1"/>
    <col min="11784" max="12032" width="11.5546875" style="133"/>
    <col min="12033" max="12033" width="16.6640625" style="133" customWidth="1"/>
    <col min="12034" max="12034" width="19.5546875" style="133" customWidth="1"/>
    <col min="12035" max="12036" width="11.5546875" style="133"/>
    <col min="12037" max="12037" width="13.33203125" style="133" bestFit="1" customWidth="1"/>
    <col min="12038" max="12038" width="14.33203125" style="133" customWidth="1"/>
    <col min="12039" max="12039" width="13.5546875" style="133" customWidth="1"/>
    <col min="12040" max="12288" width="11.5546875" style="133"/>
    <col min="12289" max="12289" width="16.6640625" style="133" customWidth="1"/>
    <col min="12290" max="12290" width="19.5546875" style="133" customWidth="1"/>
    <col min="12291" max="12292" width="11.5546875" style="133"/>
    <col min="12293" max="12293" width="13.33203125" style="133" bestFit="1" customWidth="1"/>
    <col min="12294" max="12294" width="14.33203125" style="133" customWidth="1"/>
    <col min="12295" max="12295" width="13.5546875" style="133" customWidth="1"/>
    <col min="12296" max="12544" width="11.5546875" style="133"/>
    <col min="12545" max="12545" width="16.6640625" style="133" customWidth="1"/>
    <col min="12546" max="12546" width="19.5546875" style="133" customWidth="1"/>
    <col min="12547" max="12548" width="11.5546875" style="133"/>
    <col min="12549" max="12549" width="13.33203125" style="133" bestFit="1" customWidth="1"/>
    <col min="12550" max="12550" width="14.33203125" style="133" customWidth="1"/>
    <col min="12551" max="12551" width="13.5546875" style="133" customWidth="1"/>
    <col min="12552" max="12800" width="11.5546875" style="133"/>
    <col min="12801" max="12801" width="16.6640625" style="133" customWidth="1"/>
    <col min="12802" max="12802" width="19.5546875" style="133" customWidth="1"/>
    <col min="12803" max="12804" width="11.5546875" style="133"/>
    <col min="12805" max="12805" width="13.33203125" style="133" bestFit="1" customWidth="1"/>
    <col min="12806" max="12806" width="14.33203125" style="133" customWidth="1"/>
    <col min="12807" max="12807" width="13.5546875" style="133" customWidth="1"/>
    <col min="12808" max="13056" width="11.5546875" style="133"/>
    <col min="13057" max="13057" width="16.6640625" style="133" customWidth="1"/>
    <col min="13058" max="13058" width="19.5546875" style="133" customWidth="1"/>
    <col min="13059" max="13060" width="11.5546875" style="133"/>
    <col min="13061" max="13061" width="13.33203125" style="133" bestFit="1" customWidth="1"/>
    <col min="13062" max="13062" width="14.33203125" style="133" customWidth="1"/>
    <col min="13063" max="13063" width="13.5546875" style="133" customWidth="1"/>
    <col min="13064" max="13312" width="11.5546875" style="133"/>
    <col min="13313" max="13313" width="16.6640625" style="133" customWidth="1"/>
    <col min="13314" max="13314" width="19.5546875" style="133" customWidth="1"/>
    <col min="13315" max="13316" width="11.5546875" style="133"/>
    <col min="13317" max="13317" width="13.33203125" style="133" bestFit="1" customWidth="1"/>
    <col min="13318" max="13318" width="14.33203125" style="133" customWidth="1"/>
    <col min="13319" max="13319" width="13.5546875" style="133" customWidth="1"/>
    <col min="13320" max="13568" width="11.5546875" style="133"/>
    <col min="13569" max="13569" width="16.6640625" style="133" customWidth="1"/>
    <col min="13570" max="13570" width="19.5546875" style="133" customWidth="1"/>
    <col min="13571" max="13572" width="11.5546875" style="133"/>
    <col min="13573" max="13573" width="13.33203125" style="133" bestFit="1" customWidth="1"/>
    <col min="13574" max="13574" width="14.33203125" style="133" customWidth="1"/>
    <col min="13575" max="13575" width="13.5546875" style="133" customWidth="1"/>
    <col min="13576" max="13824" width="11.5546875" style="133"/>
    <col min="13825" max="13825" width="16.6640625" style="133" customWidth="1"/>
    <col min="13826" max="13826" width="19.5546875" style="133" customWidth="1"/>
    <col min="13827" max="13828" width="11.5546875" style="133"/>
    <col min="13829" max="13829" width="13.33203125" style="133" bestFit="1" customWidth="1"/>
    <col min="13830" max="13830" width="14.33203125" style="133" customWidth="1"/>
    <col min="13831" max="13831" width="13.5546875" style="133" customWidth="1"/>
    <col min="13832" max="14080" width="11.5546875" style="133"/>
    <col min="14081" max="14081" width="16.6640625" style="133" customWidth="1"/>
    <col min="14082" max="14082" width="19.5546875" style="133" customWidth="1"/>
    <col min="14083" max="14084" width="11.5546875" style="133"/>
    <col min="14085" max="14085" width="13.33203125" style="133" bestFit="1" customWidth="1"/>
    <col min="14086" max="14086" width="14.33203125" style="133" customWidth="1"/>
    <col min="14087" max="14087" width="13.5546875" style="133" customWidth="1"/>
    <col min="14088" max="14336" width="11.5546875" style="133"/>
    <col min="14337" max="14337" width="16.6640625" style="133" customWidth="1"/>
    <col min="14338" max="14338" width="19.5546875" style="133" customWidth="1"/>
    <col min="14339" max="14340" width="11.5546875" style="133"/>
    <col min="14341" max="14341" width="13.33203125" style="133" bestFit="1" customWidth="1"/>
    <col min="14342" max="14342" width="14.33203125" style="133" customWidth="1"/>
    <col min="14343" max="14343" width="13.5546875" style="133" customWidth="1"/>
    <col min="14344" max="14592" width="11.5546875" style="133"/>
    <col min="14593" max="14593" width="16.6640625" style="133" customWidth="1"/>
    <col min="14594" max="14594" width="19.5546875" style="133" customWidth="1"/>
    <col min="14595" max="14596" width="11.5546875" style="133"/>
    <col min="14597" max="14597" width="13.33203125" style="133" bestFit="1" customWidth="1"/>
    <col min="14598" max="14598" width="14.33203125" style="133" customWidth="1"/>
    <col min="14599" max="14599" width="13.5546875" style="133" customWidth="1"/>
    <col min="14600" max="14848" width="11.5546875" style="133"/>
    <col min="14849" max="14849" width="16.6640625" style="133" customWidth="1"/>
    <col min="14850" max="14850" width="19.5546875" style="133" customWidth="1"/>
    <col min="14851" max="14852" width="11.5546875" style="133"/>
    <col min="14853" max="14853" width="13.33203125" style="133" bestFit="1" customWidth="1"/>
    <col min="14854" max="14854" width="14.33203125" style="133" customWidth="1"/>
    <col min="14855" max="14855" width="13.5546875" style="133" customWidth="1"/>
    <col min="14856" max="15104" width="11.5546875" style="133"/>
    <col min="15105" max="15105" width="16.6640625" style="133" customWidth="1"/>
    <col min="15106" max="15106" width="19.5546875" style="133" customWidth="1"/>
    <col min="15107" max="15108" width="11.5546875" style="133"/>
    <col min="15109" max="15109" width="13.33203125" style="133" bestFit="1" customWidth="1"/>
    <col min="15110" max="15110" width="14.33203125" style="133" customWidth="1"/>
    <col min="15111" max="15111" width="13.5546875" style="133" customWidth="1"/>
    <col min="15112" max="15360" width="11.5546875" style="133"/>
    <col min="15361" max="15361" width="16.6640625" style="133" customWidth="1"/>
    <col min="15362" max="15362" width="19.5546875" style="133" customWidth="1"/>
    <col min="15363" max="15364" width="11.5546875" style="133"/>
    <col min="15365" max="15365" width="13.33203125" style="133" bestFit="1" customWidth="1"/>
    <col min="15366" max="15366" width="14.33203125" style="133" customWidth="1"/>
    <col min="15367" max="15367" width="13.5546875" style="133" customWidth="1"/>
    <col min="15368" max="15616" width="11.5546875" style="133"/>
    <col min="15617" max="15617" width="16.6640625" style="133" customWidth="1"/>
    <col min="15618" max="15618" width="19.5546875" style="133" customWidth="1"/>
    <col min="15619" max="15620" width="11.5546875" style="133"/>
    <col min="15621" max="15621" width="13.33203125" style="133" bestFit="1" customWidth="1"/>
    <col min="15622" max="15622" width="14.33203125" style="133" customWidth="1"/>
    <col min="15623" max="15623" width="13.5546875" style="133" customWidth="1"/>
    <col min="15624" max="15872" width="11.5546875" style="133"/>
    <col min="15873" max="15873" width="16.6640625" style="133" customWidth="1"/>
    <col min="15874" max="15874" width="19.5546875" style="133" customWidth="1"/>
    <col min="15875" max="15876" width="11.5546875" style="133"/>
    <col min="15877" max="15877" width="13.33203125" style="133" bestFit="1" customWidth="1"/>
    <col min="15878" max="15878" width="14.33203125" style="133" customWidth="1"/>
    <col min="15879" max="15879" width="13.5546875" style="133" customWidth="1"/>
    <col min="15880" max="16128" width="11.5546875" style="133"/>
    <col min="16129" max="16129" width="16.6640625" style="133" customWidth="1"/>
    <col min="16130" max="16130" width="19.5546875" style="133" customWidth="1"/>
    <col min="16131" max="16132" width="11.5546875" style="133"/>
    <col min="16133" max="16133" width="13.33203125" style="133" bestFit="1" customWidth="1"/>
    <col min="16134" max="16134" width="14.33203125" style="133" customWidth="1"/>
    <col min="16135" max="16135" width="13.5546875" style="133" customWidth="1"/>
    <col min="16136" max="16384" width="11.5546875" style="133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35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35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35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135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35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35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35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35" customFormat="1" ht="13.8">
      <c r="A9" s="302"/>
      <c r="B9" s="302"/>
      <c r="C9" s="302"/>
      <c r="D9" s="302"/>
      <c r="E9" s="303"/>
      <c r="F9" s="304" t="s">
        <v>90</v>
      </c>
      <c r="G9" s="304">
        <f>'Presupuesto '!A54</f>
        <v>51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'!C54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136" customFormat="1" ht="12.6" thickBot="1">
      <c r="A12" s="644" t="str">
        <f>'Presupuesto '!B54</f>
        <v>Punto tomacorriente especial  115V-30A+T</v>
      </c>
      <c r="B12" s="644"/>
      <c r="C12" s="644"/>
      <c r="D12" s="644"/>
      <c r="E12" s="308"/>
      <c r="F12" s="309"/>
      <c r="G12" s="310"/>
      <c r="H12" s="632"/>
      <c r="I12" s="633"/>
      <c r="J12" s="633"/>
      <c r="K12" s="633"/>
      <c r="L12" s="634"/>
    </row>
    <row r="13" spans="1:13" s="136" customFormat="1" ht="15.6">
      <c r="A13" s="34" t="s">
        <v>3</v>
      </c>
      <c r="B13" s="35"/>
      <c r="C13" s="36"/>
      <c r="D13" s="36"/>
      <c r="E13" s="36"/>
      <c r="F13" s="36"/>
      <c r="G13" s="37"/>
      <c r="H13" s="421"/>
      <c r="I13" s="422"/>
      <c r="J13" s="422"/>
      <c r="K13" s="422"/>
      <c r="L13" s="423"/>
    </row>
    <row r="14" spans="1:13" s="136" customFormat="1" ht="62.4">
      <c r="A14" s="610" t="s">
        <v>4</v>
      </c>
      <c r="B14" s="611"/>
      <c r="C14" s="38" t="s">
        <v>5</v>
      </c>
      <c r="D14" s="143" t="s">
        <v>6</v>
      </c>
      <c r="E14" s="144" t="s">
        <v>7</v>
      </c>
      <c r="F14" s="143" t="s">
        <v>8</v>
      </c>
      <c r="G14" s="144" t="s">
        <v>9</v>
      </c>
      <c r="H14" s="424" t="s">
        <v>10</v>
      </c>
      <c r="I14" s="425" t="s">
        <v>11</v>
      </c>
      <c r="J14" s="426" t="s">
        <v>12</v>
      </c>
      <c r="K14" s="425" t="s">
        <v>13</v>
      </c>
      <c r="L14" s="427" t="s">
        <v>14</v>
      </c>
    </row>
    <row r="15" spans="1:13" s="136" customFormat="1" ht="15.6">
      <c r="A15" s="638"/>
      <c r="B15" s="639"/>
      <c r="C15" s="39" t="s">
        <v>15</v>
      </c>
      <c r="D15" s="39" t="s">
        <v>16</v>
      </c>
      <c r="E15" s="40" t="s">
        <v>17</v>
      </c>
      <c r="F15" s="41" t="s">
        <v>18</v>
      </c>
      <c r="G15" s="40" t="s">
        <v>19</v>
      </c>
      <c r="H15" s="428"/>
      <c r="I15" s="429"/>
      <c r="J15" s="430"/>
      <c r="K15" s="431"/>
      <c r="L15" s="432"/>
    </row>
    <row r="16" spans="1:13" s="137" customFormat="1" ht="15.6">
      <c r="A16" s="616" t="s">
        <v>20</v>
      </c>
      <c r="B16" s="617"/>
      <c r="C16" s="145" t="s">
        <v>21</v>
      </c>
      <c r="D16" s="145"/>
      <c r="E16" s="146" t="str">
        <f>IF(D16&gt;0,ROUND(D16*C16,2),"")</f>
        <v/>
      </c>
      <c r="F16" s="147"/>
      <c r="G16" s="42">
        <f>G25*0.05</f>
        <v>0.9269400000000001</v>
      </c>
      <c r="H16" s="433">
        <f>+G16/G$46</f>
        <v>7.6198201803326197E-3</v>
      </c>
      <c r="I16" s="434">
        <f>'BASE DE DATOS'!D16</f>
        <v>429211210</v>
      </c>
      <c r="J16" s="435" t="s">
        <v>22</v>
      </c>
      <c r="K16" s="431">
        <v>100</v>
      </c>
      <c r="L16" s="436">
        <f>+H16*K16</f>
        <v>0.76198201803326193</v>
      </c>
    </row>
    <row r="17" spans="1:12" s="137" customFormat="1" ht="15.6">
      <c r="A17" s="196"/>
      <c r="B17" s="197"/>
      <c r="C17" s="145"/>
      <c r="D17" s="145"/>
      <c r="E17" s="146"/>
      <c r="F17" s="147"/>
      <c r="G17" s="42"/>
      <c r="H17" s="433"/>
      <c r="I17" s="434"/>
      <c r="J17" s="435"/>
      <c r="K17" s="431"/>
      <c r="L17" s="436"/>
    </row>
    <row r="18" spans="1:12" s="136" customFormat="1" ht="15.6">
      <c r="A18" s="616" t="s">
        <v>23</v>
      </c>
      <c r="B18" s="617"/>
      <c r="C18" s="145"/>
      <c r="D18" s="148"/>
      <c r="E18" s="148"/>
      <c r="F18" s="149"/>
      <c r="G18" s="129">
        <f>SUM(G16)</f>
        <v>0.9269400000000001</v>
      </c>
      <c r="H18" s="437">
        <f>SUM(H16:H16)</f>
        <v>7.6198201803326197E-3</v>
      </c>
      <c r="I18" s="438"/>
      <c r="J18" s="439"/>
      <c r="K18" s="440"/>
      <c r="L18" s="447">
        <f>SUM(L16:L16)</f>
        <v>0.76198201803326193</v>
      </c>
    </row>
    <row r="19" spans="1:12" s="136" customFormat="1" ht="15.6">
      <c r="A19" s="43" t="s">
        <v>24</v>
      </c>
      <c r="B19" s="44"/>
      <c r="C19" s="45"/>
      <c r="D19" s="45"/>
      <c r="E19" s="45"/>
      <c r="F19" s="45"/>
      <c r="G19" s="46"/>
      <c r="H19" s="441"/>
      <c r="I19" s="442"/>
      <c r="J19" s="442"/>
      <c r="K19" s="442"/>
      <c r="L19" s="443"/>
    </row>
    <row r="20" spans="1:12" s="136" customFormat="1" ht="15.6">
      <c r="A20" s="610" t="s">
        <v>4</v>
      </c>
      <c r="B20" s="611"/>
      <c r="C20" s="143" t="s">
        <v>5</v>
      </c>
      <c r="D20" s="143" t="s">
        <v>25</v>
      </c>
      <c r="E20" s="144" t="s">
        <v>7</v>
      </c>
      <c r="F20" s="143" t="s">
        <v>8</v>
      </c>
      <c r="G20" s="144" t="s">
        <v>9</v>
      </c>
      <c r="H20" s="441"/>
      <c r="I20" s="442"/>
      <c r="J20" s="442"/>
      <c r="K20" s="442"/>
      <c r="L20" s="443"/>
    </row>
    <row r="21" spans="1:12" s="136" customFormat="1" ht="15.6">
      <c r="A21" s="640"/>
      <c r="B21" s="641"/>
      <c r="C21" s="39" t="s">
        <v>15</v>
      </c>
      <c r="D21" s="39" t="s">
        <v>16</v>
      </c>
      <c r="E21" s="40" t="s">
        <v>17</v>
      </c>
      <c r="F21" s="41" t="s">
        <v>18</v>
      </c>
      <c r="G21" s="40" t="s">
        <v>19</v>
      </c>
      <c r="H21" s="428"/>
      <c r="I21" s="429"/>
      <c r="J21" s="430"/>
      <c r="K21" s="431"/>
      <c r="L21" s="432"/>
    </row>
    <row r="22" spans="1:12" s="136" customFormat="1" ht="15.6">
      <c r="A22" s="597" t="str">
        <f>'BASE DE DATOS'!F14</f>
        <v>Ayudante de electricista (Est. Ocp.E2)</v>
      </c>
      <c r="B22" s="598"/>
      <c r="C22" s="145">
        <v>1</v>
      </c>
      <c r="D22" s="145">
        <f>'BASE DE DATOS'!G14</f>
        <v>3.62</v>
      </c>
      <c r="E22" s="146">
        <f>IF(D22&gt;0,ROUND(D22*C22,2),"")</f>
        <v>3.62</v>
      </c>
      <c r="F22" s="147">
        <v>2</v>
      </c>
      <c r="G22" s="42">
        <f>E22*F22</f>
        <v>7.24</v>
      </c>
      <c r="H22" s="433">
        <f>+G22/G$46</f>
        <v>5.9515716341519587E-2</v>
      </c>
      <c r="I22" s="434">
        <f>'BASE DE DATOS'!I17</f>
        <v>546110011</v>
      </c>
      <c r="J22" s="435" t="s">
        <v>22</v>
      </c>
      <c r="K22" s="431">
        <v>100</v>
      </c>
      <c r="L22" s="436">
        <f>+H22*K22</f>
        <v>5.9515716341519589</v>
      </c>
    </row>
    <row r="23" spans="1:12" s="136" customFormat="1" ht="12.75" customHeight="1">
      <c r="A23" s="597" t="str">
        <f>'BASE DE DATOS'!F17</f>
        <v xml:space="preserve">Electricista (Est. Ocp.D2) </v>
      </c>
      <c r="B23" s="598"/>
      <c r="C23" s="145">
        <v>1</v>
      </c>
      <c r="D23" s="145">
        <f>'BASE DE DATOS'!G17</f>
        <v>3.66</v>
      </c>
      <c r="E23" s="146">
        <f>IF(D23&gt;0,ROUND(D23*C23,2),"")</f>
        <v>3.66</v>
      </c>
      <c r="F23" s="147">
        <f>F22</f>
        <v>2</v>
      </c>
      <c r="G23" s="42">
        <f>E23*F23</f>
        <v>7.32</v>
      </c>
      <c r="H23" s="433">
        <f>+G23/G$46</f>
        <v>6.0173348566287754E-2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6.017334856628775</v>
      </c>
    </row>
    <row r="24" spans="1:12" s="137" customFormat="1" ht="15.6">
      <c r="A24" s="597" t="str">
        <f>'BASE DE DATOS'!F21</f>
        <v>Maestro electricista (Est. Ocp.C1)</v>
      </c>
      <c r="B24" s="598"/>
      <c r="C24" s="145">
        <v>1</v>
      </c>
      <c r="D24" s="145">
        <f>'BASE DE DATOS'!G21</f>
        <v>4.0599999999999996</v>
      </c>
      <c r="E24" s="146">
        <f>IF(D24&gt;0,ROUND(D24*C24,2),"")</f>
        <v>4.0599999999999996</v>
      </c>
      <c r="F24" s="147">
        <v>0.98</v>
      </c>
      <c r="G24" s="42">
        <f>E24*F24</f>
        <v>3.9787999999999997</v>
      </c>
      <c r="H24" s="433">
        <f>+G24/G$46</f>
        <v>3.270733869884504E-2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3.2707338698845039</v>
      </c>
    </row>
    <row r="25" spans="1:12" s="136" customFormat="1" ht="12.75" customHeight="1">
      <c r="A25" s="597" t="s">
        <v>26</v>
      </c>
      <c r="B25" s="598"/>
      <c r="C25" s="145"/>
      <c r="D25" s="148"/>
      <c r="E25" s="148"/>
      <c r="F25" s="149"/>
      <c r="G25" s="129">
        <f>SUM(G22:G24)</f>
        <v>18.538800000000002</v>
      </c>
      <c r="H25" s="437">
        <f>SUM(H22:H24)</f>
        <v>0.15239640360665238</v>
      </c>
      <c r="I25" s="429"/>
      <c r="J25" s="430"/>
      <c r="K25" s="431"/>
      <c r="L25" s="447">
        <f>SUM(L22:L24)</f>
        <v>15.239640360665238</v>
      </c>
    </row>
    <row r="26" spans="1:12" s="136" customFormat="1" ht="12.75" customHeight="1">
      <c r="A26" s="47" t="s">
        <v>27</v>
      </c>
      <c r="B26" s="44"/>
      <c r="C26" s="45"/>
      <c r="D26" s="45"/>
      <c r="E26" s="45"/>
      <c r="F26" s="45"/>
      <c r="G26" s="46"/>
      <c r="H26" s="444"/>
      <c r="I26" s="429"/>
      <c r="J26" s="430"/>
      <c r="K26" s="431"/>
      <c r="L26" s="445"/>
    </row>
    <row r="27" spans="1:12" s="136" customFormat="1" ht="12.75" customHeight="1">
      <c r="A27" s="610" t="s">
        <v>4</v>
      </c>
      <c r="B27" s="611"/>
      <c r="C27" s="612"/>
      <c r="D27" s="143" t="s">
        <v>28</v>
      </c>
      <c r="E27" s="144" t="s">
        <v>5</v>
      </c>
      <c r="F27" s="143" t="s">
        <v>29</v>
      </c>
      <c r="G27" s="144" t="s">
        <v>9</v>
      </c>
      <c r="H27" s="444"/>
      <c r="I27" s="446"/>
      <c r="J27" s="431"/>
      <c r="K27" s="446"/>
      <c r="L27" s="445"/>
    </row>
    <row r="28" spans="1:12" s="136" customFormat="1" ht="12.75" customHeight="1">
      <c r="A28" s="613"/>
      <c r="B28" s="614"/>
      <c r="C28" s="615"/>
      <c r="D28" s="48"/>
      <c r="E28" s="39" t="s">
        <v>15</v>
      </c>
      <c r="F28" s="39" t="s">
        <v>16</v>
      </c>
      <c r="G28" s="40" t="s">
        <v>17</v>
      </c>
      <c r="H28" s="428"/>
      <c r="I28" s="446"/>
      <c r="J28" s="430"/>
      <c r="K28" s="431"/>
      <c r="L28" s="432"/>
    </row>
    <row r="29" spans="1:12" s="136" customFormat="1" ht="15.6">
      <c r="A29" s="616" t="s">
        <v>53</v>
      </c>
      <c r="B29" s="617"/>
      <c r="C29" s="618"/>
      <c r="D29" s="49" t="s">
        <v>45</v>
      </c>
      <c r="E29" s="50">
        <v>0.26</v>
      </c>
      <c r="F29" s="50">
        <f>2.5+(2.5*0.312)</f>
        <v>3.2800000000000002</v>
      </c>
      <c r="G29" s="42">
        <f>E29*F29</f>
        <v>0.85280000000000011</v>
      </c>
      <c r="H29" s="433">
        <f>+G29/G$46</f>
        <v>7.0103595160287161E-3</v>
      </c>
      <c r="I29" s="434">
        <v>412630030</v>
      </c>
      <c r="J29" s="435" t="s">
        <v>324</v>
      </c>
      <c r="K29" s="431">
        <v>40</v>
      </c>
      <c r="L29" s="436">
        <f t="shared" ref="L29:L38" si="0">+H29*K29</f>
        <v>0.28041438064114865</v>
      </c>
    </row>
    <row r="30" spans="1:12" s="136" customFormat="1" ht="12.75" customHeight="1">
      <c r="A30" s="616" t="s">
        <v>54</v>
      </c>
      <c r="B30" s="617"/>
      <c r="C30" s="618"/>
      <c r="D30" s="51" t="s">
        <v>44</v>
      </c>
      <c r="E30" s="52">
        <v>1</v>
      </c>
      <c r="F30" s="53">
        <v>1</v>
      </c>
      <c r="G30" s="42">
        <f t="shared" ref="G30:G38" si="1">E30*F30</f>
        <v>1</v>
      </c>
      <c r="H30" s="433">
        <f>+G30/G$46</f>
        <v>8.2204028096021526E-3</v>
      </c>
      <c r="I30" s="434">
        <v>412740021</v>
      </c>
      <c r="J30" s="435" t="s">
        <v>324</v>
      </c>
      <c r="K30" s="431">
        <v>40</v>
      </c>
      <c r="L30" s="436">
        <f t="shared" si="0"/>
        <v>0.32881611238408609</v>
      </c>
    </row>
    <row r="31" spans="1:12" s="136" customFormat="1" ht="12.75" customHeight="1">
      <c r="A31" s="616" t="s">
        <v>152</v>
      </c>
      <c r="B31" s="617"/>
      <c r="C31" s="618"/>
      <c r="D31" s="51" t="s">
        <v>44</v>
      </c>
      <c r="E31" s="52">
        <v>2</v>
      </c>
      <c r="F31" s="53">
        <v>1</v>
      </c>
      <c r="G31" s="42">
        <f t="shared" si="1"/>
        <v>2</v>
      </c>
      <c r="H31" s="433">
        <f>+G31/G$46</f>
        <v>1.6440805619204305E-2</v>
      </c>
      <c r="I31" s="434">
        <v>412740021</v>
      </c>
      <c r="J31" s="435" t="s">
        <v>324</v>
      </c>
      <c r="K31" s="431">
        <v>40</v>
      </c>
      <c r="L31" s="436">
        <f t="shared" si="0"/>
        <v>0.65763222476817218</v>
      </c>
    </row>
    <row r="32" spans="1:12" s="136" customFormat="1" ht="12.75" customHeight="1">
      <c r="A32" s="616" t="s">
        <v>64</v>
      </c>
      <c r="B32" s="617"/>
      <c r="C32" s="618"/>
      <c r="D32" s="51" t="s">
        <v>41</v>
      </c>
      <c r="E32" s="52">
        <v>90</v>
      </c>
      <c r="F32" s="53">
        <v>0.75</v>
      </c>
      <c r="G32" s="42">
        <f t="shared" si="1"/>
        <v>67.5</v>
      </c>
      <c r="H32" s="433">
        <f>+G32/G$46</f>
        <v>0.55487718964814525</v>
      </c>
      <c r="I32" s="434">
        <v>463400120</v>
      </c>
      <c r="J32" s="435" t="s">
        <v>324</v>
      </c>
      <c r="K32" s="431">
        <v>40</v>
      </c>
      <c r="L32" s="436">
        <f t="shared" si="0"/>
        <v>22.195087585925812</v>
      </c>
    </row>
    <row r="33" spans="1:13" s="137" customFormat="1" ht="15.6">
      <c r="A33" s="616" t="s">
        <v>55</v>
      </c>
      <c r="B33" s="617"/>
      <c r="C33" s="618"/>
      <c r="D33" s="51" t="s">
        <v>41</v>
      </c>
      <c r="E33" s="52">
        <v>45</v>
      </c>
      <c r="F33" s="53">
        <v>0.45</v>
      </c>
      <c r="G33" s="42">
        <f t="shared" si="1"/>
        <v>20.25</v>
      </c>
      <c r="H33" s="433">
        <f t="shared" ref="H33:H38" si="2">+G33/G$46</f>
        <v>0.16646315689444358</v>
      </c>
      <c r="I33" s="434">
        <v>463400120</v>
      </c>
      <c r="J33" s="435" t="s">
        <v>324</v>
      </c>
      <c r="K33" s="431">
        <v>40</v>
      </c>
      <c r="L33" s="436">
        <f t="shared" si="0"/>
        <v>6.658526275777743</v>
      </c>
    </row>
    <row r="34" spans="1:13" s="136" customFormat="1" ht="12.75" customHeight="1">
      <c r="A34" s="616" t="s">
        <v>56</v>
      </c>
      <c r="B34" s="617"/>
      <c r="C34" s="618"/>
      <c r="D34" s="51" t="s">
        <v>46</v>
      </c>
      <c r="E34" s="52">
        <v>0.48</v>
      </c>
      <c r="F34" s="53">
        <v>1</v>
      </c>
      <c r="G34" s="42">
        <f t="shared" si="1"/>
        <v>0.48</v>
      </c>
      <c r="H34" s="433">
        <f t="shared" si="2"/>
        <v>3.9457933486090327E-3</v>
      </c>
      <c r="I34" s="434">
        <v>369200011</v>
      </c>
      <c r="J34" s="435" t="s">
        <v>30</v>
      </c>
      <c r="K34" s="431">
        <v>0</v>
      </c>
      <c r="L34" s="436">
        <f t="shared" si="0"/>
        <v>0</v>
      </c>
    </row>
    <row r="35" spans="1:13" s="136" customFormat="1" ht="12.75" customHeight="1">
      <c r="A35" s="616" t="s">
        <v>60</v>
      </c>
      <c r="B35" s="617"/>
      <c r="C35" s="618"/>
      <c r="D35" s="51" t="s">
        <v>44</v>
      </c>
      <c r="E35" s="52">
        <v>2</v>
      </c>
      <c r="F35" s="53">
        <v>0.25</v>
      </c>
      <c r="G35" s="42">
        <f t="shared" si="1"/>
        <v>0.5</v>
      </c>
      <c r="H35" s="433">
        <f t="shared" si="2"/>
        <v>4.1102014048010763E-3</v>
      </c>
      <c r="I35" s="434">
        <v>412740021</v>
      </c>
      <c r="J35" s="435" t="s">
        <v>324</v>
      </c>
      <c r="K35" s="431">
        <v>40</v>
      </c>
      <c r="L35" s="436">
        <f t="shared" si="0"/>
        <v>0.16440805619204304</v>
      </c>
    </row>
    <row r="36" spans="1:13" s="136" customFormat="1" ht="12.75" customHeight="1">
      <c r="A36" s="616" t="s">
        <v>61</v>
      </c>
      <c r="B36" s="617"/>
      <c r="C36" s="618"/>
      <c r="D36" s="51" t="s">
        <v>44</v>
      </c>
      <c r="E36" s="52">
        <v>2</v>
      </c>
      <c r="F36" s="53">
        <v>0.2</v>
      </c>
      <c r="G36" s="42">
        <f t="shared" si="1"/>
        <v>0.4</v>
      </c>
      <c r="H36" s="433">
        <f t="shared" si="2"/>
        <v>3.2881611238408611E-3</v>
      </c>
      <c r="I36" s="434">
        <v>412740021</v>
      </c>
      <c r="J36" s="435" t="s">
        <v>324</v>
      </c>
      <c r="K36" s="431">
        <v>40</v>
      </c>
      <c r="L36" s="436">
        <f t="shared" si="0"/>
        <v>0.13152644495363444</v>
      </c>
    </row>
    <row r="37" spans="1:13" s="136" customFormat="1" ht="12.75" customHeight="1">
      <c r="A37" s="616" t="s">
        <v>62</v>
      </c>
      <c r="B37" s="617"/>
      <c r="C37" s="618"/>
      <c r="D37" s="51" t="s">
        <v>41</v>
      </c>
      <c r="E37" s="52">
        <v>8</v>
      </c>
      <c r="F37" s="53">
        <v>0.85</v>
      </c>
      <c r="G37" s="42">
        <f t="shared" si="1"/>
        <v>6.8</v>
      </c>
      <c r="H37" s="433">
        <f t="shared" si="2"/>
        <v>5.589873910529463E-2</v>
      </c>
      <c r="I37" s="434">
        <v>412740021</v>
      </c>
      <c r="J37" s="435" t="s">
        <v>324</v>
      </c>
      <c r="K37" s="431">
        <v>40</v>
      </c>
      <c r="L37" s="436">
        <f t="shared" si="0"/>
        <v>2.235949564211785</v>
      </c>
    </row>
    <row r="38" spans="1:13" s="136" customFormat="1" ht="12.75" customHeight="1">
      <c r="A38" s="616" t="s">
        <v>149</v>
      </c>
      <c r="B38" s="617"/>
      <c r="C38" s="618"/>
      <c r="D38" s="51" t="s">
        <v>44</v>
      </c>
      <c r="E38" s="52">
        <v>6</v>
      </c>
      <c r="F38" s="53">
        <v>0.4</v>
      </c>
      <c r="G38" s="42">
        <f t="shared" si="1"/>
        <v>2.4000000000000004</v>
      </c>
      <c r="H38" s="433">
        <f t="shared" si="2"/>
        <v>1.9728966743045168E-2</v>
      </c>
      <c r="I38" s="434">
        <v>412740021</v>
      </c>
      <c r="J38" s="435" t="s">
        <v>324</v>
      </c>
      <c r="K38" s="431">
        <v>40</v>
      </c>
      <c r="L38" s="436">
        <f t="shared" si="0"/>
        <v>0.7891586697218067</v>
      </c>
    </row>
    <row r="39" spans="1:13" s="136" customFormat="1" ht="12.75" customHeight="1">
      <c r="A39" s="274"/>
      <c r="B39" s="275"/>
      <c r="C39" s="276"/>
      <c r="D39" s="51"/>
      <c r="E39" s="52"/>
      <c r="F39" s="53"/>
      <c r="G39" s="42"/>
      <c r="H39" s="433"/>
      <c r="I39" s="434"/>
      <c r="J39" s="435"/>
      <c r="K39" s="431"/>
      <c r="L39" s="436"/>
    </row>
    <row r="40" spans="1:13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SUM(G29:G38)</f>
        <v>102.18280000000001</v>
      </c>
      <c r="H40" s="437">
        <f>SUM(H29:H38)</f>
        <v>0.83998377621301479</v>
      </c>
      <c r="I40" s="429"/>
      <c r="J40" s="430"/>
      <c r="K40" s="431"/>
      <c r="L40" s="447">
        <f>SUM(L29:L38)</f>
        <v>33.441519314576233</v>
      </c>
    </row>
    <row r="41" spans="1:13" s="136" customFormat="1" ht="12.75" customHeight="1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  <c r="M41" s="137"/>
    </row>
    <row r="42" spans="1:13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3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3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3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44">
        <f>+H44</f>
        <v>0</v>
      </c>
      <c r="I45" s="446"/>
      <c r="J45" s="430"/>
      <c r="K45" s="446"/>
      <c r="L45" s="445">
        <f>+L44</f>
        <v>0</v>
      </c>
    </row>
    <row r="46" spans="1:13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+G45+G40+G25+G18</f>
        <v>121.64854000000003</v>
      </c>
      <c r="H46" s="449">
        <f>+H45+H40+H25+H18</f>
        <v>0.99999999999999978</v>
      </c>
      <c r="I46" s="450"/>
      <c r="J46" s="451"/>
      <c r="K46" s="450"/>
      <c r="L46" s="563">
        <f>+L45+L40+L25+L18</f>
        <v>49.44314169327474</v>
      </c>
      <c r="M46" s="136"/>
    </row>
    <row r="47" spans="1:13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27.979164200000007</v>
      </c>
      <c r="H47" s="69"/>
      <c r="I47" s="69"/>
      <c r="J47" s="69"/>
      <c r="K47" s="69"/>
      <c r="L47" s="452"/>
    </row>
    <row r="48" spans="1:13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149.62770420000004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149.63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149.63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3">
    <mergeCell ref="D50:F50"/>
    <mergeCell ref="D57:F57"/>
    <mergeCell ref="D58:F58"/>
    <mergeCell ref="D59:F59"/>
    <mergeCell ref="A50:B50"/>
    <mergeCell ref="A51:B51"/>
    <mergeCell ref="A52:B52"/>
    <mergeCell ref="D49:F49"/>
    <mergeCell ref="A37:C37"/>
    <mergeCell ref="A38:C38"/>
    <mergeCell ref="A40:B40"/>
    <mergeCell ref="A42:C42"/>
    <mergeCell ref="A43:C43"/>
    <mergeCell ref="A44:C44"/>
    <mergeCell ref="A45:B45"/>
    <mergeCell ref="D46:F46"/>
    <mergeCell ref="D47:E47"/>
    <mergeCell ref="D48:F48"/>
    <mergeCell ref="A36:C36"/>
    <mergeCell ref="A24:B24"/>
    <mergeCell ref="A25:B25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23:B23"/>
    <mergeCell ref="A1:G1"/>
    <mergeCell ref="H2:L12"/>
    <mergeCell ref="A14:B14"/>
    <mergeCell ref="A15:B15"/>
    <mergeCell ref="A16:B16"/>
    <mergeCell ref="A18:B18"/>
    <mergeCell ref="A20:B20"/>
    <mergeCell ref="A21:B21"/>
    <mergeCell ref="A22:B22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2"/>
  <sheetViews>
    <sheetView view="pageBreakPreview" topLeftCell="A21" zoomScale="80" zoomScaleNormal="100" zoomScaleSheetLayoutView="80" workbookViewId="0">
      <selection activeCell="L46" sqref="L46"/>
    </sheetView>
  </sheetViews>
  <sheetFormatPr baseColWidth="10" defaultRowHeight="13.2"/>
  <cols>
    <col min="1" max="1" width="21.33203125" style="133" customWidth="1"/>
    <col min="2" max="2" width="19.5546875" style="133" customWidth="1"/>
    <col min="3" max="4" width="11.5546875" style="133"/>
    <col min="5" max="5" width="13.33203125" style="133" bestFit="1" customWidth="1"/>
    <col min="6" max="6" width="14.33203125" style="134" customWidth="1"/>
    <col min="7" max="7" width="13.5546875" style="457" customWidth="1"/>
    <col min="8" max="8" width="11.5546875" style="420"/>
    <col min="9" max="9" width="13.44140625" style="420" customWidth="1"/>
    <col min="10" max="12" width="11.5546875" style="420"/>
    <col min="13" max="256" width="11.5546875" style="133"/>
    <col min="257" max="257" width="16.6640625" style="133" customWidth="1"/>
    <col min="258" max="258" width="19.5546875" style="133" customWidth="1"/>
    <col min="259" max="260" width="11.5546875" style="133"/>
    <col min="261" max="261" width="13.33203125" style="133" bestFit="1" customWidth="1"/>
    <col min="262" max="262" width="14.33203125" style="133" customWidth="1"/>
    <col min="263" max="263" width="13.5546875" style="133" customWidth="1"/>
    <col min="264" max="512" width="11.5546875" style="133"/>
    <col min="513" max="513" width="16.6640625" style="133" customWidth="1"/>
    <col min="514" max="514" width="19.5546875" style="133" customWidth="1"/>
    <col min="515" max="516" width="11.5546875" style="133"/>
    <col min="517" max="517" width="13.33203125" style="133" bestFit="1" customWidth="1"/>
    <col min="518" max="518" width="14.33203125" style="133" customWidth="1"/>
    <col min="519" max="519" width="13.5546875" style="133" customWidth="1"/>
    <col min="520" max="768" width="11.5546875" style="133"/>
    <col min="769" max="769" width="16.6640625" style="133" customWidth="1"/>
    <col min="770" max="770" width="19.5546875" style="133" customWidth="1"/>
    <col min="771" max="772" width="11.5546875" style="133"/>
    <col min="773" max="773" width="13.33203125" style="133" bestFit="1" customWidth="1"/>
    <col min="774" max="774" width="14.33203125" style="133" customWidth="1"/>
    <col min="775" max="775" width="13.5546875" style="133" customWidth="1"/>
    <col min="776" max="1024" width="11.5546875" style="133"/>
    <col min="1025" max="1025" width="16.6640625" style="133" customWidth="1"/>
    <col min="1026" max="1026" width="19.5546875" style="133" customWidth="1"/>
    <col min="1027" max="1028" width="11.5546875" style="133"/>
    <col min="1029" max="1029" width="13.33203125" style="133" bestFit="1" customWidth="1"/>
    <col min="1030" max="1030" width="14.33203125" style="133" customWidth="1"/>
    <col min="1031" max="1031" width="13.5546875" style="133" customWidth="1"/>
    <col min="1032" max="1280" width="11.5546875" style="133"/>
    <col min="1281" max="1281" width="16.6640625" style="133" customWidth="1"/>
    <col min="1282" max="1282" width="19.5546875" style="133" customWidth="1"/>
    <col min="1283" max="1284" width="11.5546875" style="133"/>
    <col min="1285" max="1285" width="13.33203125" style="133" bestFit="1" customWidth="1"/>
    <col min="1286" max="1286" width="14.33203125" style="133" customWidth="1"/>
    <col min="1287" max="1287" width="13.5546875" style="133" customWidth="1"/>
    <col min="1288" max="1536" width="11.5546875" style="133"/>
    <col min="1537" max="1537" width="16.6640625" style="133" customWidth="1"/>
    <col min="1538" max="1538" width="19.5546875" style="133" customWidth="1"/>
    <col min="1539" max="1540" width="11.5546875" style="133"/>
    <col min="1541" max="1541" width="13.33203125" style="133" bestFit="1" customWidth="1"/>
    <col min="1542" max="1542" width="14.33203125" style="133" customWidth="1"/>
    <col min="1543" max="1543" width="13.5546875" style="133" customWidth="1"/>
    <col min="1544" max="1792" width="11.5546875" style="133"/>
    <col min="1793" max="1793" width="16.6640625" style="133" customWidth="1"/>
    <col min="1794" max="1794" width="19.5546875" style="133" customWidth="1"/>
    <col min="1795" max="1796" width="11.5546875" style="133"/>
    <col min="1797" max="1797" width="13.33203125" style="133" bestFit="1" customWidth="1"/>
    <col min="1798" max="1798" width="14.33203125" style="133" customWidth="1"/>
    <col min="1799" max="1799" width="13.5546875" style="133" customWidth="1"/>
    <col min="1800" max="2048" width="11.5546875" style="133"/>
    <col min="2049" max="2049" width="16.6640625" style="133" customWidth="1"/>
    <col min="2050" max="2050" width="19.5546875" style="133" customWidth="1"/>
    <col min="2051" max="2052" width="11.5546875" style="133"/>
    <col min="2053" max="2053" width="13.33203125" style="133" bestFit="1" customWidth="1"/>
    <col min="2054" max="2054" width="14.33203125" style="133" customWidth="1"/>
    <col min="2055" max="2055" width="13.5546875" style="133" customWidth="1"/>
    <col min="2056" max="2304" width="11.5546875" style="133"/>
    <col min="2305" max="2305" width="16.6640625" style="133" customWidth="1"/>
    <col min="2306" max="2306" width="19.5546875" style="133" customWidth="1"/>
    <col min="2307" max="2308" width="11.5546875" style="133"/>
    <col min="2309" max="2309" width="13.33203125" style="133" bestFit="1" customWidth="1"/>
    <col min="2310" max="2310" width="14.33203125" style="133" customWidth="1"/>
    <col min="2311" max="2311" width="13.5546875" style="133" customWidth="1"/>
    <col min="2312" max="2560" width="11.5546875" style="133"/>
    <col min="2561" max="2561" width="16.6640625" style="133" customWidth="1"/>
    <col min="2562" max="2562" width="19.5546875" style="133" customWidth="1"/>
    <col min="2563" max="2564" width="11.5546875" style="133"/>
    <col min="2565" max="2565" width="13.33203125" style="133" bestFit="1" customWidth="1"/>
    <col min="2566" max="2566" width="14.33203125" style="133" customWidth="1"/>
    <col min="2567" max="2567" width="13.5546875" style="133" customWidth="1"/>
    <col min="2568" max="2816" width="11.5546875" style="133"/>
    <col min="2817" max="2817" width="16.6640625" style="133" customWidth="1"/>
    <col min="2818" max="2818" width="19.5546875" style="133" customWidth="1"/>
    <col min="2819" max="2820" width="11.5546875" style="133"/>
    <col min="2821" max="2821" width="13.33203125" style="133" bestFit="1" customWidth="1"/>
    <col min="2822" max="2822" width="14.33203125" style="133" customWidth="1"/>
    <col min="2823" max="2823" width="13.5546875" style="133" customWidth="1"/>
    <col min="2824" max="3072" width="11.5546875" style="133"/>
    <col min="3073" max="3073" width="16.6640625" style="133" customWidth="1"/>
    <col min="3074" max="3074" width="19.5546875" style="133" customWidth="1"/>
    <col min="3075" max="3076" width="11.5546875" style="133"/>
    <col min="3077" max="3077" width="13.33203125" style="133" bestFit="1" customWidth="1"/>
    <col min="3078" max="3078" width="14.33203125" style="133" customWidth="1"/>
    <col min="3079" max="3079" width="13.5546875" style="133" customWidth="1"/>
    <col min="3080" max="3328" width="11.5546875" style="133"/>
    <col min="3329" max="3329" width="16.6640625" style="133" customWidth="1"/>
    <col min="3330" max="3330" width="19.5546875" style="133" customWidth="1"/>
    <col min="3331" max="3332" width="11.5546875" style="133"/>
    <col min="3333" max="3333" width="13.33203125" style="133" bestFit="1" customWidth="1"/>
    <col min="3334" max="3334" width="14.33203125" style="133" customWidth="1"/>
    <col min="3335" max="3335" width="13.5546875" style="133" customWidth="1"/>
    <col min="3336" max="3584" width="11.5546875" style="133"/>
    <col min="3585" max="3585" width="16.6640625" style="133" customWidth="1"/>
    <col min="3586" max="3586" width="19.5546875" style="133" customWidth="1"/>
    <col min="3587" max="3588" width="11.5546875" style="133"/>
    <col min="3589" max="3589" width="13.33203125" style="133" bestFit="1" customWidth="1"/>
    <col min="3590" max="3590" width="14.33203125" style="133" customWidth="1"/>
    <col min="3591" max="3591" width="13.5546875" style="133" customWidth="1"/>
    <col min="3592" max="3840" width="11.5546875" style="133"/>
    <col min="3841" max="3841" width="16.6640625" style="133" customWidth="1"/>
    <col min="3842" max="3842" width="19.5546875" style="133" customWidth="1"/>
    <col min="3843" max="3844" width="11.5546875" style="133"/>
    <col min="3845" max="3845" width="13.33203125" style="133" bestFit="1" customWidth="1"/>
    <col min="3846" max="3846" width="14.33203125" style="133" customWidth="1"/>
    <col min="3847" max="3847" width="13.5546875" style="133" customWidth="1"/>
    <col min="3848" max="4096" width="11.5546875" style="133"/>
    <col min="4097" max="4097" width="16.6640625" style="133" customWidth="1"/>
    <col min="4098" max="4098" width="19.5546875" style="133" customWidth="1"/>
    <col min="4099" max="4100" width="11.5546875" style="133"/>
    <col min="4101" max="4101" width="13.33203125" style="133" bestFit="1" customWidth="1"/>
    <col min="4102" max="4102" width="14.33203125" style="133" customWidth="1"/>
    <col min="4103" max="4103" width="13.5546875" style="133" customWidth="1"/>
    <col min="4104" max="4352" width="11.5546875" style="133"/>
    <col min="4353" max="4353" width="16.6640625" style="133" customWidth="1"/>
    <col min="4354" max="4354" width="19.5546875" style="133" customWidth="1"/>
    <col min="4355" max="4356" width="11.5546875" style="133"/>
    <col min="4357" max="4357" width="13.33203125" style="133" bestFit="1" customWidth="1"/>
    <col min="4358" max="4358" width="14.33203125" style="133" customWidth="1"/>
    <col min="4359" max="4359" width="13.5546875" style="133" customWidth="1"/>
    <col min="4360" max="4608" width="11.5546875" style="133"/>
    <col min="4609" max="4609" width="16.6640625" style="133" customWidth="1"/>
    <col min="4610" max="4610" width="19.5546875" style="133" customWidth="1"/>
    <col min="4611" max="4612" width="11.5546875" style="133"/>
    <col min="4613" max="4613" width="13.33203125" style="133" bestFit="1" customWidth="1"/>
    <col min="4614" max="4614" width="14.33203125" style="133" customWidth="1"/>
    <col min="4615" max="4615" width="13.5546875" style="133" customWidth="1"/>
    <col min="4616" max="4864" width="11.5546875" style="133"/>
    <col min="4865" max="4865" width="16.6640625" style="133" customWidth="1"/>
    <col min="4866" max="4866" width="19.5546875" style="133" customWidth="1"/>
    <col min="4867" max="4868" width="11.5546875" style="133"/>
    <col min="4869" max="4869" width="13.33203125" style="133" bestFit="1" customWidth="1"/>
    <col min="4870" max="4870" width="14.33203125" style="133" customWidth="1"/>
    <col min="4871" max="4871" width="13.5546875" style="133" customWidth="1"/>
    <col min="4872" max="5120" width="11.5546875" style="133"/>
    <col min="5121" max="5121" width="16.6640625" style="133" customWidth="1"/>
    <col min="5122" max="5122" width="19.5546875" style="133" customWidth="1"/>
    <col min="5123" max="5124" width="11.5546875" style="133"/>
    <col min="5125" max="5125" width="13.33203125" style="133" bestFit="1" customWidth="1"/>
    <col min="5126" max="5126" width="14.33203125" style="133" customWidth="1"/>
    <col min="5127" max="5127" width="13.5546875" style="133" customWidth="1"/>
    <col min="5128" max="5376" width="11.5546875" style="133"/>
    <col min="5377" max="5377" width="16.6640625" style="133" customWidth="1"/>
    <col min="5378" max="5378" width="19.5546875" style="133" customWidth="1"/>
    <col min="5379" max="5380" width="11.5546875" style="133"/>
    <col min="5381" max="5381" width="13.33203125" style="133" bestFit="1" customWidth="1"/>
    <col min="5382" max="5382" width="14.33203125" style="133" customWidth="1"/>
    <col min="5383" max="5383" width="13.5546875" style="133" customWidth="1"/>
    <col min="5384" max="5632" width="11.5546875" style="133"/>
    <col min="5633" max="5633" width="16.6640625" style="133" customWidth="1"/>
    <col min="5634" max="5634" width="19.5546875" style="133" customWidth="1"/>
    <col min="5635" max="5636" width="11.5546875" style="133"/>
    <col min="5637" max="5637" width="13.33203125" style="133" bestFit="1" customWidth="1"/>
    <col min="5638" max="5638" width="14.33203125" style="133" customWidth="1"/>
    <col min="5639" max="5639" width="13.5546875" style="133" customWidth="1"/>
    <col min="5640" max="5888" width="11.5546875" style="133"/>
    <col min="5889" max="5889" width="16.6640625" style="133" customWidth="1"/>
    <col min="5890" max="5890" width="19.5546875" style="133" customWidth="1"/>
    <col min="5891" max="5892" width="11.5546875" style="133"/>
    <col min="5893" max="5893" width="13.33203125" style="133" bestFit="1" customWidth="1"/>
    <col min="5894" max="5894" width="14.33203125" style="133" customWidth="1"/>
    <col min="5895" max="5895" width="13.5546875" style="133" customWidth="1"/>
    <col min="5896" max="6144" width="11.5546875" style="133"/>
    <col min="6145" max="6145" width="16.6640625" style="133" customWidth="1"/>
    <col min="6146" max="6146" width="19.5546875" style="133" customWidth="1"/>
    <col min="6147" max="6148" width="11.5546875" style="133"/>
    <col min="6149" max="6149" width="13.33203125" style="133" bestFit="1" customWidth="1"/>
    <col min="6150" max="6150" width="14.33203125" style="133" customWidth="1"/>
    <col min="6151" max="6151" width="13.5546875" style="133" customWidth="1"/>
    <col min="6152" max="6400" width="11.5546875" style="133"/>
    <col min="6401" max="6401" width="16.6640625" style="133" customWidth="1"/>
    <col min="6402" max="6402" width="19.5546875" style="133" customWidth="1"/>
    <col min="6403" max="6404" width="11.5546875" style="133"/>
    <col min="6405" max="6405" width="13.33203125" style="133" bestFit="1" customWidth="1"/>
    <col min="6406" max="6406" width="14.33203125" style="133" customWidth="1"/>
    <col min="6407" max="6407" width="13.5546875" style="133" customWidth="1"/>
    <col min="6408" max="6656" width="11.5546875" style="133"/>
    <col min="6657" max="6657" width="16.6640625" style="133" customWidth="1"/>
    <col min="6658" max="6658" width="19.5546875" style="133" customWidth="1"/>
    <col min="6659" max="6660" width="11.5546875" style="133"/>
    <col min="6661" max="6661" width="13.33203125" style="133" bestFit="1" customWidth="1"/>
    <col min="6662" max="6662" width="14.33203125" style="133" customWidth="1"/>
    <col min="6663" max="6663" width="13.5546875" style="133" customWidth="1"/>
    <col min="6664" max="6912" width="11.5546875" style="133"/>
    <col min="6913" max="6913" width="16.6640625" style="133" customWidth="1"/>
    <col min="6914" max="6914" width="19.5546875" style="133" customWidth="1"/>
    <col min="6915" max="6916" width="11.5546875" style="133"/>
    <col min="6917" max="6917" width="13.33203125" style="133" bestFit="1" customWidth="1"/>
    <col min="6918" max="6918" width="14.33203125" style="133" customWidth="1"/>
    <col min="6919" max="6919" width="13.5546875" style="133" customWidth="1"/>
    <col min="6920" max="7168" width="11.5546875" style="133"/>
    <col min="7169" max="7169" width="16.6640625" style="133" customWidth="1"/>
    <col min="7170" max="7170" width="19.5546875" style="133" customWidth="1"/>
    <col min="7171" max="7172" width="11.5546875" style="133"/>
    <col min="7173" max="7173" width="13.33203125" style="133" bestFit="1" customWidth="1"/>
    <col min="7174" max="7174" width="14.33203125" style="133" customWidth="1"/>
    <col min="7175" max="7175" width="13.5546875" style="133" customWidth="1"/>
    <col min="7176" max="7424" width="11.5546875" style="133"/>
    <col min="7425" max="7425" width="16.6640625" style="133" customWidth="1"/>
    <col min="7426" max="7426" width="19.5546875" style="133" customWidth="1"/>
    <col min="7427" max="7428" width="11.5546875" style="133"/>
    <col min="7429" max="7429" width="13.33203125" style="133" bestFit="1" customWidth="1"/>
    <col min="7430" max="7430" width="14.33203125" style="133" customWidth="1"/>
    <col min="7431" max="7431" width="13.5546875" style="133" customWidth="1"/>
    <col min="7432" max="7680" width="11.5546875" style="133"/>
    <col min="7681" max="7681" width="16.6640625" style="133" customWidth="1"/>
    <col min="7682" max="7682" width="19.5546875" style="133" customWidth="1"/>
    <col min="7683" max="7684" width="11.5546875" style="133"/>
    <col min="7685" max="7685" width="13.33203125" style="133" bestFit="1" customWidth="1"/>
    <col min="7686" max="7686" width="14.33203125" style="133" customWidth="1"/>
    <col min="7687" max="7687" width="13.5546875" style="133" customWidth="1"/>
    <col min="7688" max="7936" width="11.5546875" style="133"/>
    <col min="7937" max="7937" width="16.6640625" style="133" customWidth="1"/>
    <col min="7938" max="7938" width="19.5546875" style="133" customWidth="1"/>
    <col min="7939" max="7940" width="11.5546875" style="133"/>
    <col min="7941" max="7941" width="13.33203125" style="133" bestFit="1" customWidth="1"/>
    <col min="7942" max="7942" width="14.33203125" style="133" customWidth="1"/>
    <col min="7943" max="7943" width="13.5546875" style="133" customWidth="1"/>
    <col min="7944" max="8192" width="11.5546875" style="133"/>
    <col min="8193" max="8193" width="16.6640625" style="133" customWidth="1"/>
    <col min="8194" max="8194" width="19.5546875" style="133" customWidth="1"/>
    <col min="8195" max="8196" width="11.5546875" style="133"/>
    <col min="8197" max="8197" width="13.33203125" style="133" bestFit="1" customWidth="1"/>
    <col min="8198" max="8198" width="14.33203125" style="133" customWidth="1"/>
    <col min="8199" max="8199" width="13.5546875" style="133" customWidth="1"/>
    <col min="8200" max="8448" width="11.5546875" style="133"/>
    <col min="8449" max="8449" width="16.6640625" style="133" customWidth="1"/>
    <col min="8450" max="8450" width="19.5546875" style="133" customWidth="1"/>
    <col min="8451" max="8452" width="11.5546875" style="133"/>
    <col min="8453" max="8453" width="13.33203125" style="133" bestFit="1" customWidth="1"/>
    <col min="8454" max="8454" width="14.33203125" style="133" customWidth="1"/>
    <col min="8455" max="8455" width="13.5546875" style="133" customWidth="1"/>
    <col min="8456" max="8704" width="11.5546875" style="133"/>
    <col min="8705" max="8705" width="16.6640625" style="133" customWidth="1"/>
    <col min="8706" max="8706" width="19.5546875" style="133" customWidth="1"/>
    <col min="8707" max="8708" width="11.5546875" style="133"/>
    <col min="8709" max="8709" width="13.33203125" style="133" bestFit="1" customWidth="1"/>
    <col min="8710" max="8710" width="14.33203125" style="133" customWidth="1"/>
    <col min="8711" max="8711" width="13.5546875" style="133" customWidth="1"/>
    <col min="8712" max="8960" width="11.5546875" style="133"/>
    <col min="8961" max="8961" width="16.6640625" style="133" customWidth="1"/>
    <col min="8962" max="8962" width="19.5546875" style="133" customWidth="1"/>
    <col min="8963" max="8964" width="11.5546875" style="133"/>
    <col min="8965" max="8965" width="13.33203125" style="133" bestFit="1" customWidth="1"/>
    <col min="8966" max="8966" width="14.33203125" style="133" customWidth="1"/>
    <col min="8967" max="8967" width="13.5546875" style="133" customWidth="1"/>
    <col min="8968" max="9216" width="11.5546875" style="133"/>
    <col min="9217" max="9217" width="16.6640625" style="133" customWidth="1"/>
    <col min="9218" max="9218" width="19.5546875" style="133" customWidth="1"/>
    <col min="9219" max="9220" width="11.5546875" style="133"/>
    <col min="9221" max="9221" width="13.33203125" style="133" bestFit="1" customWidth="1"/>
    <col min="9222" max="9222" width="14.33203125" style="133" customWidth="1"/>
    <col min="9223" max="9223" width="13.5546875" style="133" customWidth="1"/>
    <col min="9224" max="9472" width="11.5546875" style="133"/>
    <col min="9473" max="9473" width="16.6640625" style="133" customWidth="1"/>
    <col min="9474" max="9474" width="19.5546875" style="133" customWidth="1"/>
    <col min="9475" max="9476" width="11.5546875" style="133"/>
    <col min="9477" max="9477" width="13.33203125" style="133" bestFit="1" customWidth="1"/>
    <col min="9478" max="9478" width="14.33203125" style="133" customWidth="1"/>
    <col min="9479" max="9479" width="13.5546875" style="133" customWidth="1"/>
    <col min="9480" max="9728" width="11.5546875" style="133"/>
    <col min="9729" max="9729" width="16.6640625" style="133" customWidth="1"/>
    <col min="9730" max="9730" width="19.5546875" style="133" customWidth="1"/>
    <col min="9731" max="9732" width="11.5546875" style="133"/>
    <col min="9733" max="9733" width="13.33203125" style="133" bestFit="1" customWidth="1"/>
    <col min="9734" max="9734" width="14.33203125" style="133" customWidth="1"/>
    <col min="9735" max="9735" width="13.5546875" style="133" customWidth="1"/>
    <col min="9736" max="9984" width="11.5546875" style="133"/>
    <col min="9985" max="9985" width="16.6640625" style="133" customWidth="1"/>
    <col min="9986" max="9986" width="19.5546875" style="133" customWidth="1"/>
    <col min="9987" max="9988" width="11.5546875" style="133"/>
    <col min="9989" max="9989" width="13.33203125" style="133" bestFit="1" customWidth="1"/>
    <col min="9990" max="9990" width="14.33203125" style="133" customWidth="1"/>
    <col min="9991" max="9991" width="13.5546875" style="133" customWidth="1"/>
    <col min="9992" max="10240" width="11.5546875" style="133"/>
    <col min="10241" max="10241" width="16.6640625" style="133" customWidth="1"/>
    <col min="10242" max="10242" width="19.5546875" style="133" customWidth="1"/>
    <col min="10243" max="10244" width="11.5546875" style="133"/>
    <col min="10245" max="10245" width="13.33203125" style="133" bestFit="1" customWidth="1"/>
    <col min="10246" max="10246" width="14.33203125" style="133" customWidth="1"/>
    <col min="10247" max="10247" width="13.5546875" style="133" customWidth="1"/>
    <col min="10248" max="10496" width="11.5546875" style="133"/>
    <col min="10497" max="10497" width="16.6640625" style="133" customWidth="1"/>
    <col min="10498" max="10498" width="19.5546875" style="133" customWidth="1"/>
    <col min="10499" max="10500" width="11.5546875" style="133"/>
    <col min="10501" max="10501" width="13.33203125" style="133" bestFit="1" customWidth="1"/>
    <col min="10502" max="10502" width="14.33203125" style="133" customWidth="1"/>
    <col min="10503" max="10503" width="13.5546875" style="133" customWidth="1"/>
    <col min="10504" max="10752" width="11.5546875" style="133"/>
    <col min="10753" max="10753" width="16.6640625" style="133" customWidth="1"/>
    <col min="10754" max="10754" width="19.5546875" style="133" customWidth="1"/>
    <col min="10755" max="10756" width="11.5546875" style="133"/>
    <col min="10757" max="10757" width="13.33203125" style="133" bestFit="1" customWidth="1"/>
    <col min="10758" max="10758" width="14.33203125" style="133" customWidth="1"/>
    <col min="10759" max="10759" width="13.5546875" style="133" customWidth="1"/>
    <col min="10760" max="11008" width="11.5546875" style="133"/>
    <col min="11009" max="11009" width="16.6640625" style="133" customWidth="1"/>
    <col min="11010" max="11010" width="19.5546875" style="133" customWidth="1"/>
    <col min="11011" max="11012" width="11.5546875" style="133"/>
    <col min="11013" max="11013" width="13.33203125" style="133" bestFit="1" customWidth="1"/>
    <col min="11014" max="11014" width="14.33203125" style="133" customWidth="1"/>
    <col min="11015" max="11015" width="13.5546875" style="133" customWidth="1"/>
    <col min="11016" max="11264" width="11.5546875" style="133"/>
    <col min="11265" max="11265" width="16.6640625" style="133" customWidth="1"/>
    <col min="11266" max="11266" width="19.5546875" style="133" customWidth="1"/>
    <col min="11267" max="11268" width="11.5546875" style="133"/>
    <col min="11269" max="11269" width="13.33203125" style="133" bestFit="1" customWidth="1"/>
    <col min="11270" max="11270" width="14.33203125" style="133" customWidth="1"/>
    <col min="11271" max="11271" width="13.5546875" style="133" customWidth="1"/>
    <col min="11272" max="11520" width="11.5546875" style="133"/>
    <col min="11521" max="11521" width="16.6640625" style="133" customWidth="1"/>
    <col min="11522" max="11522" width="19.5546875" style="133" customWidth="1"/>
    <col min="11523" max="11524" width="11.5546875" style="133"/>
    <col min="11525" max="11525" width="13.33203125" style="133" bestFit="1" customWidth="1"/>
    <col min="11526" max="11526" width="14.33203125" style="133" customWidth="1"/>
    <col min="11527" max="11527" width="13.5546875" style="133" customWidth="1"/>
    <col min="11528" max="11776" width="11.5546875" style="133"/>
    <col min="11777" max="11777" width="16.6640625" style="133" customWidth="1"/>
    <col min="11778" max="11778" width="19.5546875" style="133" customWidth="1"/>
    <col min="11779" max="11780" width="11.5546875" style="133"/>
    <col min="11781" max="11781" width="13.33203125" style="133" bestFit="1" customWidth="1"/>
    <col min="11782" max="11782" width="14.33203125" style="133" customWidth="1"/>
    <col min="11783" max="11783" width="13.5546875" style="133" customWidth="1"/>
    <col min="11784" max="12032" width="11.5546875" style="133"/>
    <col min="12033" max="12033" width="16.6640625" style="133" customWidth="1"/>
    <col min="12034" max="12034" width="19.5546875" style="133" customWidth="1"/>
    <col min="12035" max="12036" width="11.5546875" style="133"/>
    <col min="12037" max="12037" width="13.33203125" style="133" bestFit="1" customWidth="1"/>
    <col min="12038" max="12038" width="14.33203125" style="133" customWidth="1"/>
    <col min="12039" max="12039" width="13.5546875" style="133" customWidth="1"/>
    <col min="12040" max="12288" width="11.5546875" style="133"/>
    <col min="12289" max="12289" width="16.6640625" style="133" customWidth="1"/>
    <col min="12290" max="12290" width="19.5546875" style="133" customWidth="1"/>
    <col min="12291" max="12292" width="11.5546875" style="133"/>
    <col min="12293" max="12293" width="13.33203125" style="133" bestFit="1" customWidth="1"/>
    <col min="12294" max="12294" width="14.33203125" style="133" customWidth="1"/>
    <col min="12295" max="12295" width="13.5546875" style="133" customWidth="1"/>
    <col min="12296" max="12544" width="11.5546875" style="133"/>
    <col min="12545" max="12545" width="16.6640625" style="133" customWidth="1"/>
    <col min="12546" max="12546" width="19.5546875" style="133" customWidth="1"/>
    <col min="12547" max="12548" width="11.5546875" style="133"/>
    <col min="12549" max="12549" width="13.33203125" style="133" bestFit="1" customWidth="1"/>
    <col min="12550" max="12550" width="14.33203125" style="133" customWidth="1"/>
    <col min="12551" max="12551" width="13.5546875" style="133" customWidth="1"/>
    <col min="12552" max="12800" width="11.5546875" style="133"/>
    <col min="12801" max="12801" width="16.6640625" style="133" customWidth="1"/>
    <col min="12802" max="12802" width="19.5546875" style="133" customWidth="1"/>
    <col min="12803" max="12804" width="11.5546875" style="133"/>
    <col min="12805" max="12805" width="13.33203125" style="133" bestFit="1" customWidth="1"/>
    <col min="12806" max="12806" width="14.33203125" style="133" customWidth="1"/>
    <col min="12807" max="12807" width="13.5546875" style="133" customWidth="1"/>
    <col min="12808" max="13056" width="11.5546875" style="133"/>
    <col min="13057" max="13057" width="16.6640625" style="133" customWidth="1"/>
    <col min="13058" max="13058" width="19.5546875" style="133" customWidth="1"/>
    <col min="13059" max="13060" width="11.5546875" style="133"/>
    <col min="13061" max="13061" width="13.33203125" style="133" bestFit="1" customWidth="1"/>
    <col min="13062" max="13062" width="14.33203125" style="133" customWidth="1"/>
    <col min="13063" max="13063" width="13.5546875" style="133" customWidth="1"/>
    <col min="13064" max="13312" width="11.5546875" style="133"/>
    <col min="13313" max="13313" width="16.6640625" style="133" customWidth="1"/>
    <col min="13314" max="13314" width="19.5546875" style="133" customWidth="1"/>
    <col min="13315" max="13316" width="11.5546875" style="133"/>
    <col min="13317" max="13317" width="13.33203125" style="133" bestFit="1" customWidth="1"/>
    <col min="13318" max="13318" width="14.33203125" style="133" customWidth="1"/>
    <col min="13319" max="13319" width="13.5546875" style="133" customWidth="1"/>
    <col min="13320" max="13568" width="11.5546875" style="133"/>
    <col min="13569" max="13569" width="16.6640625" style="133" customWidth="1"/>
    <col min="13570" max="13570" width="19.5546875" style="133" customWidth="1"/>
    <col min="13571" max="13572" width="11.5546875" style="133"/>
    <col min="13573" max="13573" width="13.33203125" style="133" bestFit="1" customWidth="1"/>
    <col min="13574" max="13574" width="14.33203125" style="133" customWidth="1"/>
    <col min="13575" max="13575" width="13.5546875" style="133" customWidth="1"/>
    <col min="13576" max="13824" width="11.5546875" style="133"/>
    <col min="13825" max="13825" width="16.6640625" style="133" customWidth="1"/>
    <col min="13826" max="13826" width="19.5546875" style="133" customWidth="1"/>
    <col min="13827" max="13828" width="11.5546875" style="133"/>
    <col min="13829" max="13829" width="13.33203125" style="133" bestFit="1" customWidth="1"/>
    <col min="13830" max="13830" width="14.33203125" style="133" customWidth="1"/>
    <col min="13831" max="13831" width="13.5546875" style="133" customWidth="1"/>
    <col min="13832" max="14080" width="11.5546875" style="133"/>
    <col min="14081" max="14081" width="16.6640625" style="133" customWidth="1"/>
    <col min="14082" max="14082" width="19.5546875" style="133" customWidth="1"/>
    <col min="14083" max="14084" width="11.5546875" style="133"/>
    <col min="14085" max="14085" width="13.33203125" style="133" bestFit="1" customWidth="1"/>
    <col min="14086" max="14086" width="14.33203125" style="133" customWidth="1"/>
    <col min="14087" max="14087" width="13.5546875" style="133" customWidth="1"/>
    <col min="14088" max="14336" width="11.5546875" style="133"/>
    <col min="14337" max="14337" width="16.6640625" style="133" customWidth="1"/>
    <col min="14338" max="14338" width="19.5546875" style="133" customWidth="1"/>
    <col min="14339" max="14340" width="11.5546875" style="133"/>
    <col min="14341" max="14341" width="13.33203125" style="133" bestFit="1" customWidth="1"/>
    <col min="14342" max="14342" width="14.33203125" style="133" customWidth="1"/>
    <col min="14343" max="14343" width="13.5546875" style="133" customWidth="1"/>
    <col min="14344" max="14592" width="11.5546875" style="133"/>
    <col min="14593" max="14593" width="16.6640625" style="133" customWidth="1"/>
    <col min="14594" max="14594" width="19.5546875" style="133" customWidth="1"/>
    <col min="14595" max="14596" width="11.5546875" style="133"/>
    <col min="14597" max="14597" width="13.33203125" style="133" bestFit="1" customWidth="1"/>
    <col min="14598" max="14598" width="14.33203125" style="133" customWidth="1"/>
    <col min="14599" max="14599" width="13.5546875" style="133" customWidth="1"/>
    <col min="14600" max="14848" width="11.5546875" style="133"/>
    <col min="14849" max="14849" width="16.6640625" style="133" customWidth="1"/>
    <col min="14850" max="14850" width="19.5546875" style="133" customWidth="1"/>
    <col min="14851" max="14852" width="11.5546875" style="133"/>
    <col min="14853" max="14853" width="13.33203125" style="133" bestFit="1" customWidth="1"/>
    <col min="14854" max="14854" width="14.33203125" style="133" customWidth="1"/>
    <col min="14855" max="14855" width="13.5546875" style="133" customWidth="1"/>
    <col min="14856" max="15104" width="11.5546875" style="133"/>
    <col min="15105" max="15105" width="16.6640625" style="133" customWidth="1"/>
    <col min="15106" max="15106" width="19.5546875" style="133" customWidth="1"/>
    <col min="15107" max="15108" width="11.5546875" style="133"/>
    <col min="15109" max="15109" width="13.33203125" style="133" bestFit="1" customWidth="1"/>
    <col min="15110" max="15110" width="14.33203125" style="133" customWidth="1"/>
    <col min="15111" max="15111" width="13.5546875" style="133" customWidth="1"/>
    <col min="15112" max="15360" width="11.5546875" style="133"/>
    <col min="15361" max="15361" width="16.6640625" style="133" customWidth="1"/>
    <col min="15362" max="15362" width="19.5546875" style="133" customWidth="1"/>
    <col min="15363" max="15364" width="11.5546875" style="133"/>
    <col min="15365" max="15365" width="13.33203125" style="133" bestFit="1" customWidth="1"/>
    <col min="15366" max="15366" width="14.33203125" style="133" customWidth="1"/>
    <col min="15367" max="15367" width="13.5546875" style="133" customWidth="1"/>
    <col min="15368" max="15616" width="11.5546875" style="133"/>
    <col min="15617" max="15617" width="16.6640625" style="133" customWidth="1"/>
    <col min="15618" max="15618" width="19.5546875" style="133" customWidth="1"/>
    <col min="15619" max="15620" width="11.5546875" style="133"/>
    <col min="15621" max="15621" width="13.33203125" style="133" bestFit="1" customWidth="1"/>
    <col min="15622" max="15622" width="14.33203125" style="133" customWidth="1"/>
    <col min="15623" max="15623" width="13.5546875" style="133" customWidth="1"/>
    <col min="15624" max="15872" width="11.5546875" style="133"/>
    <col min="15873" max="15873" width="16.6640625" style="133" customWidth="1"/>
    <col min="15874" max="15874" width="19.5546875" style="133" customWidth="1"/>
    <col min="15875" max="15876" width="11.5546875" style="133"/>
    <col min="15877" max="15877" width="13.33203125" style="133" bestFit="1" customWidth="1"/>
    <col min="15878" max="15878" width="14.33203125" style="133" customWidth="1"/>
    <col min="15879" max="15879" width="13.5546875" style="133" customWidth="1"/>
    <col min="15880" max="16128" width="11.5546875" style="133"/>
    <col min="16129" max="16129" width="16.6640625" style="133" customWidth="1"/>
    <col min="16130" max="16130" width="19.5546875" style="133" customWidth="1"/>
    <col min="16131" max="16132" width="11.5546875" style="133"/>
    <col min="16133" max="16133" width="13.33203125" style="133" bestFit="1" customWidth="1"/>
    <col min="16134" max="16134" width="14.33203125" style="133" customWidth="1"/>
    <col min="16135" max="16135" width="13.5546875" style="133" customWidth="1"/>
    <col min="16136" max="16384" width="11.5546875" style="133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35" customFormat="1" ht="14.25" customHeight="1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35" customFormat="1" ht="14.25" customHeight="1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35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135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35" customFormat="1" ht="15" customHeight="1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35" customFormat="1" ht="14.25" customHeight="1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35" customFormat="1" ht="14.25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35" customFormat="1" ht="14.25" customHeight="1">
      <c r="A9" s="302"/>
      <c r="B9" s="302"/>
      <c r="C9" s="302"/>
      <c r="D9" s="302"/>
      <c r="E9" s="303"/>
      <c r="F9" s="304" t="s">
        <v>90</v>
      </c>
      <c r="G9" s="304">
        <f>'Presupuesto '!A55</f>
        <v>52</v>
      </c>
      <c r="H9" s="629"/>
      <c r="I9" s="630"/>
      <c r="J9" s="630"/>
      <c r="K9" s="630"/>
      <c r="L9" s="631"/>
    </row>
    <row r="10" spans="1:13" s="246" customFormat="1" ht="14.25" customHeight="1">
      <c r="A10" s="302"/>
      <c r="B10" s="302"/>
      <c r="C10" s="302"/>
      <c r="D10" s="302"/>
      <c r="E10" s="303"/>
      <c r="F10" s="304" t="s">
        <v>28</v>
      </c>
      <c r="G10" s="304" t="str">
        <f>'Presupuesto '!C55</f>
        <v>u</v>
      </c>
      <c r="H10" s="629"/>
      <c r="I10" s="630"/>
      <c r="J10" s="630"/>
      <c r="K10" s="630"/>
      <c r="L10" s="631"/>
    </row>
    <row r="11" spans="1:13" s="246" customFormat="1" ht="14.25" customHeight="1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4.25" customHeight="1">
      <c r="A12" s="644" t="str">
        <f>'Presupuesto '!B55</f>
        <v xml:space="preserve">Caja de paso 10 x 10 troquelada  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.75" customHeight="1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5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7.4900000000000008E-2</v>
      </c>
      <c r="H17" s="433">
        <f>+G17/G$46</f>
        <v>2.3531999120299102E-2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2.3531999120299103</v>
      </c>
    </row>
    <row r="18" spans="1:15" s="136" customFormat="1" ht="15.6">
      <c r="A18" s="616" t="s">
        <v>23</v>
      </c>
      <c r="B18" s="617"/>
      <c r="C18" s="145"/>
      <c r="D18" s="148"/>
      <c r="E18" s="148"/>
      <c r="F18" s="149"/>
      <c r="G18" s="129">
        <f>SUM(G17:G17)</f>
        <v>7.4900000000000008E-2</v>
      </c>
      <c r="H18" s="437">
        <f>SUM(H17:H17)</f>
        <v>2.3531999120299102E-2</v>
      </c>
      <c r="I18" s="434"/>
      <c r="J18" s="435"/>
      <c r="K18" s="431"/>
      <c r="L18" s="447">
        <f>SUM(L17:L17)</f>
        <v>2.3531999120299103</v>
      </c>
    </row>
    <row r="19" spans="1:15" s="136" customFormat="1" ht="15.6">
      <c r="A19" s="43" t="s">
        <v>24</v>
      </c>
      <c r="B19" s="44"/>
      <c r="C19" s="45"/>
      <c r="D19" s="45"/>
      <c r="E19" s="45"/>
      <c r="F19" s="45"/>
      <c r="G19" s="46"/>
      <c r="H19" s="441"/>
      <c r="I19" s="438"/>
      <c r="J19" s="439"/>
      <c r="K19" s="440"/>
      <c r="L19" s="495"/>
    </row>
    <row r="20" spans="1:15" s="136" customFormat="1" ht="15.6">
      <c r="A20" s="610" t="s">
        <v>4</v>
      </c>
      <c r="B20" s="611"/>
      <c r="C20" s="143" t="s">
        <v>5</v>
      </c>
      <c r="D20" s="143" t="s">
        <v>25</v>
      </c>
      <c r="E20" s="144" t="s">
        <v>7</v>
      </c>
      <c r="F20" s="143" t="s">
        <v>8</v>
      </c>
      <c r="G20" s="144" t="s">
        <v>9</v>
      </c>
      <c r="H20" s="441"/>
      <c r="I20" s="442"/>
      <c r="J20" s="442"/>
      <c r="K20" s="442"/>
      <c r="L20" s="443"/>
    </row>
    <row r="21" spans="1:15" s="136" customFormat="1" ht="15.6">
      <c r="A21" s="640"/>
      <c r="B21" s="641"/>
      <c r="C21" s="39" t="s">
        <v>15</v>
      </c>
      <c r="D21" s="39" t="s">
        <v>16</v>
      </c>
      <c r="E21" s="40" t="s">
        <v>17</v>
      </c>
      <c r="F21" s="41" t="s">
        <v>18</v>
      </c>
      <c r="G21" s="40" t="s">
        <v>19</v>
      </c>
      <c r="H21" s="428"/>
      <c r="I21" s="442"/>
      <c r="J21" s="442"/>
      <c r="K21" s="442"/>
      <c r="L21" s="432"/>
    </row>
    <row r="22" spans="1:15" s="136" customFormat="1" ht="15.6">
      <c r="A22" s="239"/>
      <c r="B22" s="240"/>
      <c r="C22" s="51"/>
      <c r="D22" s="51"/>
      <c r="E22" s="241"/>
      <c r="F22" s="242"/>
      <c r="G22" s="241"/>
      <c r="H22" s="428"/>
      <c r="I22" s="429"/>
      <c r="J22" s="430"/>
      <c r="K22" s="431"/>
      <c r="L22" s="432"/>
    </row>
    <row r="23" spans="1:15" s="136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0.15</v>
      </c>
      <c r="G23" s="42">
        <f>E23*F23</f>
        <v>0.54300000000000004</v>
      </c>
      <c r="H23" s="433">
        <f>+G23/G$46</f>
        <v>0.17059913914983194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17.059913914983195</v>
      </c>
    </row>
    <row r="24" spans="1:15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0.15</v>
      </c>
      <c r="G24" s="42">
        <f>E24*F24</f>
        <v>0.54900000000000004</v>
      </c>
      <c r="H24" s="433">
        <f>+G24/G$46</f>
        <v>0.17248421251060356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17.248421251060357</v>
      </c>
      <c r="M24" s="137"/>
      <c r="N24" s="137"/>
      <c r="O24" s="137"/>
    </row>
    <row r="25" spans="1:15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0.1</v>
      </c>
      <c r="G25" s="42">
        <f>E25*F25</f>
        <v>0.40599999999999997</v>
      </c>
      <c r="H25" s="433">
        <f>+G25/G$46</f>
        <v>0.12755663074554649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12.755663074554649</v>
      </c>
      <c r="M25" s="136"/>
      <c r="N25" s="136"/>
      <c r="O25" s="136"/>
    </row>
    <row r="26" spans="1:15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1.498</v>
      </c>
      <c r="H26" s="437">
        <f>SUM(H23:H25)</f>
        <v>0.47063998240598193</v>
      </c>
      <c r="I26" s="429"/>
      <c r="J26" s="430"/>
      <c r="K26" s="431"/>
      <c r="L26" s="447">
        <f>SUM(L23:L25)</f>
        <v>47.063998240598195</v>
      </c>
    </row>
    <row r="27" spans="1:15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5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5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5" s="136" customFormat="1" ht="15.6">
      <c r="A30" s="616" t="s">
        <v>166</v>
      </c>
      <c r="B30" s="617"/>
      <c r="C30" s="618"/>
      <c r="D30" s="49" t="s">
        <v>44</v>
      </c>
      <c r="E30" s="50">
        <v>1</v>
      </c>
      <c r="F30" s="50">
        <v>1.37</v>
      </c>
      <c r="G30" s="42">
        <f>E30*F30</f>
        <v>1.37</v>
      </c>
      <c r="H30" s="433">
        <f>+G30/G$46</f>
        <v>0.43042508404285401</v>
      </c>
      <c r="I30" s="434">
        <v>412740021</v>
      </c>
      <c r="J30" s="435" t="s">
        <v>324</v>
      </c>
      <c r="K30" s="431">
        <v>40</v>
      </c>
      <c r="L30" s="436">
        <f>+H30*K30</f>
        <v>17.217003361714159</v>
      </c>
    </row>
    <row r="31" spans="1:15" s="136" customFormat="1" ht="15.6">
      <c r="A31" s="200" t="s">
        <v>167</v>
      </c>
      <c r="B31" s="201"/>
      <c r="C31" s="202"/>
      <c r="D31" s="49" t="s">
        <v>68</v>
      </c>
      <c r="E31" s="50">
        <v>1</v>
      </c>
      <c r="F31" s="50">
        <v>0.24</v>
      </c>
      <c r="G31" s="42">
        <f>E31*F31</f>
        <v>0.24</v>
      </c>
      <c r="H31" s="433">
        <f>+G31/G$46</f>
        <v>7.5402934430864932E-2</v>
      </c>
      <c r="I31" s="434">
        <v>462110311</v>
      </c>
      <c r="J31" s="435" t="s">
        <v>324</v>
      </c>
      <c r="K31" s="431">
        <v>40</v>
      </c>
      <c r="L31" s="436">
        <f>+H31*K31</f>
        <v>3.0161173772345973</v>
      </c>
    </row>
    <row r="32" spans="1:15" s="136" customFormat="1" ht="15.6">
      <c r="A32" s="274"/>
      <c r="B32" s="275"/>
      <c r="C32" s="276"/>
      <c r="D32" s="49"/>
      <c r="E32" s="50"/>
      <c r="F32" s="50"/>
      <c r="G32" s="42"/>
      <c r="H32" s="433"/>
      <c r="I32" s="434"/>
      <c r="J32" s="435"/>
      <c r="K32" s="431"/>
      <c r="L32" s="436"/>
    </row>
    <row r="33" spans="1:15" s="136" customFormat="1" ht="15.6">
      <c r="A33" s="274"/>
      <c r="B33" s="275"/>
      <c r="C33" s="276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5" s="136" customFormat="1" ht="15.6">
      <c r="A34" s="274"/>
      <c r="B34" s="275"/>
      <c r="C34" s="276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5" s="136" customFormat="1" ht="15.6">
      <c r="A35" s="274"/>
      <c r="B35" s="275"/>
      <c r="C35" s="276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5" s="136" customFormat="1" ht="15.6">
      <c r="A36" s="274"/>
      <c r="B36" s="275"/>
      <c r="C36" s="276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5" s="136" customFormat="1" ht="15.6">
      <c r="A37" s="274"/>
      <c r="B37" s="275"/>
      <c r="C37" s="276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5" s="136" customFormat="1" ht="15.6">
      <c r="A38" s="274"/>
      <c r="B38" s="275"/>
      <c r="C38" s="276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5" s="136" customFormat="1" ht="15.6">
      <c r="A39" s="274"/>
      <c r="B39" s="275"/>
      <c r="C39" s="276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5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+G30+G31</f>
        <v>1.61</v>
      </c>
      <c r="H40" s="437">
        <f>SUM(H30:H39)</f>
        <v>0.50582801847371894</v>
      </c>
      <c r="I40" s="429"/>
      <c r="J40" s="430"/>
      <c r="K40" s="431"/>
      <c r="L40" s="437">
        <f>SUM(L30:L39)</f>
        <v>20.233120738948756</v>
      </c>
      <c r="M40" s="137"/>
      <c r="N40" s="137"/>
      <c r="O40" s="137"/>
    </row>
    <row r="41" spans="1:15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  <c r="M41" s="136"/>
      <c r="N41" s="136"/>
      <c r="O41" s="136"/>
    </row>
    <row r="42" spans="1:15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5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5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5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  <c r="M45" s="137"/>
      <c r="N45" s="137"/>
      <c r="O45" s="137"/>
    </row>
    <row r="46" spans="1:15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+G45+G40+G26+G18</f>
        <v>3.1829000000000001</v>
      </c>
      <c r="H46" s="449">
        <f>+H45+H40+H26+H18</f>
        <v>1</v>
      </c>
      <c r="I46" s="450"/>
      <c r="J46" s="451"/>
      <c r="K46" s="450"/>
      <c r="L46" s="563">
        <f>+L45+L40+L26+L18</f>
        <v>69.650318891576859</v>
      </c>
      <c r="M46" s="136"/>
      <c r="N46" s="136"/>
      <c r="O46" s="136"/>
    </row>
    <row r="47" spans="1:15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0.73206700000000002</v>
      </c>
      <c r="H47" s="69"/>
      <c r="I47" s="69"/>
      <c r="J47" s="69"/>
      <c r="K47" s="69"/>
      <c r="L47" s="452"/>
    </row>
    <row r="48" spans="1:15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3.9149669999999999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3.91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3.91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34">
    <mergeCell ref="A24:B24"/>
    <mergeCell ref="A1:G1"/>
    <mergeCell ref="H2:L13"/>
    <mergeCell ref="A15:B15"/>
    <mergeCell ref="A16:B16"/>
    <mergeCell ref="A17:B17"/>
    <mergeCell ref="A18:B18"/>
    <mergeCell ref="A20:B20"/>
    <mergeCell ref="A21:B21"/>
    <mergeCell ref="A23:B23"/>
    <mergeCell ref="A2:G2"/>
    <mergeCell ref="A4:G4"/>
    <mergeCell ref="A12:D12"/>
    <mergeCell ref="A50:B50"/>
    <mergeCell ref="A51:B51"/>
    <mergeCell ref="A52:B52"/>
    <mergeCell ref="D47:E47"/>
    <mergeCell ref="A25:B25"/>
    <mergeCell ref="A26:B26"/>
    <mergeCell ref="A28:C28"/>
    <mergeCell ref="A29:C29"/>
    <mergeCell ref="A30:C30"/>
    <mergeCell ref="A40:B40"/>
    <mergeCell ref="A42:C42"/>
    <mergeCell ref="A43:C43"/>
    <mergeCell ref="A44:C44"/>
    <mergeCell ref="A45:B45"/>
    <mergeCell ref="D46:F46"/>
    <mergeCell ref="D59:F59"/>
    <mergeCell ref="D48:F48"/>
    <mergeCell ref="D49:F49"/>
    <mergeCell ref="D50:F50"/>
    <mergeCell ref="D57:F57"/>
    <mergeCell ref="D58:F5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portrait" r:id="rId1"/>
  <headerFooter>
    <oddHeader>&amp;C&amp;G</oddHeader>
    <oddFooter>&amp;C&amp;G</oddFooter>
  </headerFooter>
  <legacyDrawingHF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2"/>
  <sheetViews>
    <sheetView view="pageBreakPreview" topLeftCell="A24" zoomScale="90" zoomScaleNormal="100" zoomScaleSheetLayoutView="90" workbookViewId="0">
      <selection activeCell="I30" sqref="I30"/>
    </sheetView>
  </sheetViews>
  <sheetFormatPr baseColWidth="10" defaultRowHeight="13.2"/>
  <cols>
    <col min="1" max="1" width="21.33203125" style="133" customWidth="1"/>
    <col min="2" max="2" width="19.5546875" style="133" customWidth="1"/>
    <col min="3" max="4" width="11.5546875" style="133"/>
    <col min="5" max="5" width="13.33203125" style="133" bestFit="1" customWidth="1"/>
    <col min="6" max="6" width="14.33203125" style="134" customWidth="1"/>
    <col min="7" max="7" width="13.5546875" style="457" customWidth="1"/>
    <col min="8" max="12" width="11.5546875" style="420"/>
    <col min="13" max="256" width="11.5546875" style="133"/>
    <col min="257" max="257" width="16.6640625" style="133" customWidth="1"/>
    <col min="258" max="258" width="19.5546875" style="133" customWidth="1"/>
    <col min="259" max="260" width="11.5546875" style="133"/>
    <col min="261" max="261" width="13.33203125" style="133" bestFit="1" customWidth="1"/>
    <col min="262" max="262" width="14.33203125" style="133" customWidth="1"/>
    <col min="263" max="263" width="13.5546875" style="133" customWidth="1"/>
    <col min="264" max="512" width="11.5546875" style="133"/>
    <col min="513" max="513" width="16.6640625" style="133" customWidth="1"/>
    <col min="514" max="514" width="19.5546875" style="133" customWidth="1"/>
    <col min="515" max="516" width="11.5546875" style="133"/>
    <col min="517" max="517" width="13.33203125" style="133" bestFit="1" customWidth="1"/>
    <col min="518" max="518" width="14.33203125" style="133" customWidth="1"/>
    <col min="519" max="519" width="13.5546875" style="133" customWidth="1"/>
    <col min="520" max="768" width="11.5546875" style="133"/>
    <col min="769" max="769" width="16.6640625" style="133" customWidth="1"/>
    <col min="770" max="770" width="19.5546875" style="133" customWidth="1"/>
    <col min="771" max="772" width="11.5546875" style="133"/>
    <col min="773" max="773" width="13.33203125" style="133" bestFit="1" customWidth="1"/>
    <col min="774" max="774" width="14.33203125" style="133" customWidth="1"/>
    <col min="775" max="775" width="13.5546875" style="133" customWidth="1"/>
    <col min="776" max="1024" width="11.5546875" style="133"/>
    <col min="1025" max="1025" width="16.6640625" style="133" customWidth="1"/>
    <col min="1026" max="1026" width="19.5546875" style="133" customWidth="1"/>
    <col min="1027" max="1028" width="11.5546875" style="133"/>
    <col min="1029" max="1029" width="13.33203125" style="133" bestFit="1" customWidth="1"/>
    <col min="1030" max="1030" width="14.33203125" style="133" customWidth="1"/>
    <col min="1031" max="1031" width="13.5546875" style="133" customWidth="1"/>
    <col min="1032" max="1280" width="11.5546875" style="133"/>
    <col min="1281" max="1281" width="16.6640625" style="133" customWidth="1"/>
    <col min="1282" max="1282" width="19.5546875" style="133" customWidth="1"/>
    <col min="1283" max="1284" width="11.5546875" style="133"/>
    <col min="1285" max="1285" width="13.33203125" style="133" bestFit="1" customWidth="1"/>
    <col min="1286" max="1286" width="14.33203125" style="133" customWidth="1"/>
    <col min="1287" max="1287" width="13.5546875" style="133" customWidth="1"/>
    <col min="1288" max="1536" width="11.5546875" style="133"/>
    <col min="1537" max="1537" width="16.6640625" style="133" customWidth="1"/>
    <col min="1538" max="1538" width="19.5546875" style="133" customWidth="1"/>
    <col min="1539" max="1540" width="11.5546875" style="133"/>
    <col min="1541" max="1541" width="13.33203125" style="133" bestFit="1" customWidth="1"/>
    <col min="1542" max="1542" width="14.33203125" style="133" customWidth="1"/>
    <col min="1543" max="1543" width="13.5546875" style="133" customWidth="1"/>
    <col min="1544" max="1792" width="11.5546875" style="133"/>
    <col min="1793" max="1793" width="16.6640625" style="133" customWidth="1"/>
    <col min="1794" max="1794" width="19.5546875" style="133" customWidth="1"/>
    <col min="1795" max="1796" width="11.5546875" style="133"/>
    <col min="1797" max="1797" width="13.33203125" style="133" bestFit="1" customWidth="1"/>
    <col min="1798" max="1798" width="14.33203125" style="133" customWidth="1"/>
    <col min="1799" max="1799" width="13.5546875" style="133" customWidth="1"/>
    <col min="1800" max="2048" width="11.5546875" style="133"/>
    <col min="2049" max="2049" width="16.6640625" style="133" customWidth="1"/>
    <col min="2050" max="2050" width="19.5546875" style="133" customWidth="1"/>
    <col min="2051" max="2052" width="11.5546875" style="133"/>
    <col min="2053" max="2053" width="13.33203125" style="133" bestFit="1" customWidth="1"/>
    <col min="2054" max="2054" width="14.33203125" style="133" customWidth="1"/>
    <col min="2055" max="2055" width="13.5546875" style="133" customWidth="1"/>
    <col min="2056" max="2304" width="11.5546875" style="133"/>
    <col min="2305" max="2305" width="16.6640625" style="133" customWidth="1"/>
    <col min="2306" max="2306" width="19.5546875" style="133" customWidth="1"/>
    <col min="2307" max="2308" width="11.5546875" style="133"/>
    <col min="2309" max="2309" width="13.33203125" style="133" bestFit="1" customWidth="1"/>
    <col min="2310" max="2310" width="14.33203125" style="133" customWidth="1"/>
    <col min="2311" max="2311" width="13.5546875" style="133" customWidth="1"/>
    <col min="2312" max="2560" width="11.5546875" style="133"/>
    <col min="2561" max="2561" width="16.6640625" style="133" customWidth="1"/>
    <col min="2562" max="2562" width="19.5546875" style="133" customWidth="1"/>
    <col min="2563" max="2564" width="11.5546875" style="133"/>
    <col min="2565" max="2565" width="13.33203125" style="133" bestFit="1" customWidth="1"/>
    <col min="2566" max="2566" width="14.33203125" style="133" customWidth="1"/>
    <col min="2567" max="2567" width="13.5546875" style="133" customWidth="1"/>
    <col min="2568" max="2816" width="11.5546875" style="133"/>
    <col min="2817" max="2817" width="16.6640625" style="133" customWidth="1"/>
    <col min="2818" max="2818" width="19.5546875" style="133" customWidth="1"/>
    <col min="2819" max="2820" width="11.5546875" style="133"/>
    <col min="2821" max="2821" width="13.33203125" style="133" bestFit="1" customWidth="1"/>
    <col min="2822" max="2822" width="14.33203125" style="133" customWidth="1"/>
    <col min="2823" max="2823" width="13.5546875" style="133" customWidth="1"/>
    <col min="2824" max="3072" width="11.5546875" style="133"/>
    <col min="3073" max="3073" width="16.6640625" style="133" customWidth="1"/>
    <col min="3074" max="3074" width="19.5546875" style="133" customWidth="1"/>
    <col min="3075" max="3076" width="11.5546875" style="133"/>
    <col min="3077" max="3077" width="13.33203125" style="133" bestFit="1" customWidth="1"/>
    <col min="3078" max="3078" width="14.33203125" style="133" customWidth="1"/>
    <col min="3079" max="3079" width="13.5546875" style="133" customWidth="1"/>
    <col min="3080" max="3328" width="11.5546875" style="133"/>
    <col min="3329" max="3329" width="16.6640625" style="133" customWidth="1"/>
    <col min="3330" max="3330" width="19.5546875" style="133" customWidth="1"/>
    <col min="3331" max="3332" width="11.5546875" style="133"/>
    <col min="3333" max="3333" width="13.33203125" style="133" bestFit="1" customWidth="1"/>
    <col min="3334" max="3334" width="14.33203125" style="133" customWidth="1"/>
    <col min="3335" max="3335" width="13.5546875" style="133" customWidth="1"/>
    <col min="3336" max="3584" width="11.5546875" style="133"/>
    <col min="3585" max="3585" width="16.6640625" style="133" customWidth="1"/>
    <col min="3586" max="3586" width="19.5546875" style="133" customWidth="1"/>
    <col min="3587" max="3588" width="11.5546875" style="133"/>
    <col min="3589" max="3589" width="13.33203125" style="133" bestFit="1" customWidth="1"/>
    <col min="3590" max="3590" width="14.33203125" style="133" customWidth="1"/>
    <col min="3591" max="3591" width="13.5546875" style="133" customWidth="1"/>
    <col min="3592" max="3840" width="11.5546875" style="133"/>
    <col min="3841" max="3841" width="16.6640625" style="133" customWidth="1"/>
    <col min="3842" max="3842" width="19.5546875" style="133" customWidth="1"/>
    <col min="3843" max="3844" width="11.5546875" style="133"/>
    <col min="3845" max="3845" width="13.33203125" style="133" bestFit="1" customWidth="1"/>
    <col min="3846" max="3846" width="14.33203125" style="133" customWidth="1"/>
    <col min="3847" max="3847" width="13.5546875" style="133" customWidth="1"/>
    <col min="3848" max="4096" width="11.5546875" style="133"/>
    <col min="4097" max="4097" width="16.6640625" style="133" customWidth="1"/>
    <col min="4098" max="4098" width="19.5546875" style="133" customWidth="1"/>
    <col min="4099" max="4100" width="11.5546875" style="133"/>
    <col min="4101" max="4101" width="13.33203125" style="133" bestFit="1" customWidth="1"/>
    <col min="4102" max="4102" width="14.33203125" style="133" customWidth="1"/>
    <col min="4103" max="4103" width="13.5546875" style="133" customWidth="1"/>
    <col min="4104" max="4352" width="11.5546875" style="133"/>
    <col min="4353" max="4353" width="16.6640625" style="133" customWidth="1"/>
    <col min="4354" max="4354" width="19.5546875" style="133" customWidth="1"/>
    <col min="4355" max="4356" width="11.5546875" style="133"/>
    <col min="4357" max="4357" width="13.33203125" style="133" bestFit="1" customWidth="1"/>
    <col min="4358" max="4358" width="14.33203125" style="133" customWidth="1"/>
    <col min="4359" max="4359" width="13.5546875" style="133" customWidth="1"/>
    <col min="4360" max="4608" width="11.5546875" style="133"/>
    <col min="4609" max="4609" width="16.6640625" style="133" customWidth="1"/>
    <col min="4610" max="4610" width="19.5546875" style="133" customWidth="1"/>
    <col min="4611" max="4612" width="11.5546875" style="133"/>
    <col min="4613" max="4613" width="13.33203125" style="133" bestFit="1" customWidth="1"/>
    <col min="4614" max="4614" width="14.33203125" style="133" customWidth="1"/>
    <col min="4615" max="4615" width="13.5546875" style="133" customWidth="1"/>
    <col min="4616" max="4864" width="11.5546875" style="133"/>
    <col min="4865" max="4865" width="16.6640625" style="133" customWidth="1"/>
    <col min="4866" max="4866" width="19.5546875" style="133" customWidth="1"/>
    <col min="4867" max="4868" width="11.5546875" style="133"/>
    <col min="4869" max="4869" width="13.33203125" style="133" bestFit="1" customWidth="1"/>
    <col min="4870" max="4870" width="14.33203125" style="133" customWidth="1"/>
    <col min="4871" max="4871" width="13.5546875" style="133" customWidth="1"/>
    <col min="4872" max="5120" width="11.5546875" style="133"/>
    <col min="5121" max="5121" width="16.6640625" style="133" customWidth="1"/>
    <col min="5122" max="5122" width="19.5546875" style="133" customWidth="1"/>
    <col min="5123" max="5124" width="11.5546875" style="133"/>
    <col min="5125" max="5125" width="13.33203125" style="133" bestFit="1" customWidth="1"/>
    <col min="5126" max="5126" width="14.33203125" style="133" customWidth="1"/>
    <col min="5127" max="5127" width="13.5546875" style="133" customWidth="1"/>
    <col min="5128" max="5376" width="11.5546875" style="133"/>
    <col min="5377" max="5377" width="16.6640625" style="133" customWidth="1"/>
    <col min="5378" max="5378" width="19.5546875" style="133" customWidth="1"/>
    <col min="5379" max="5380" width="11.5546875" style="133"/>
    <col min="5381" max="5381" width="13.33203125" style="133" bestFit="1" customWidth="1"/>
    <col min="5382" max="5382" width="14.33203125" style="133" customWidth="1"/>
    <col min="5383" max="5383" width="13.5546875" style="133" customWidth="1"/>
    <col min="5384" max="5632" width="11.5546875" style="133"/>
    <col min="5633" max="5633" width="16.6640625" style="133" customWidth="1"/>
    <col min="5634" max="5634" width="19.5546875" style="133" customWidth="1"/>
    <col min="5635" max="5636" width="11.5546875" style="133"/>
    <col min="5637" max="5637" width="13.33203125" style="133" bestFit="1" customWidth="1"/>
    <col min="5638" max="5638" width="14.33203125" style="133" customWidth="1"/>
    <col min="5639" max="5639" width="13.5546875" style="133" customWidth="1"/>
    <col min="5640" max="5888" width="11.5546875" style="133"/>
    <col min="5889" max="5889" width="16.6640625" style="133" customWidth="1"/>
    <col min="5890" max="5890" width="19.5546875" style="133" customWidth="1"/>
    <col min="5891" max="5892" width="11.5546875" style="133"/>
    <col min="5893" max="5893" width="13.33203125" style="133" bestFit="1" customWidth="1"/>
    <col min="5894" max="5894" width="14.33203125" style="133" customWidth="1"/>
    <col min="5895" max="5895" width="13.5546875" style="133" customWidth="1"/>
    <col min="5896" max="6144" width="11.5546875" style="133"/>
    <col min="6145" max="6145" width="16.6640625" style="133" customWidth="1"/>
    <col min="6146" max="6146" width="19.5546875" style="133" customWidth="1"/>
    <col min="6147" max="6148" width="11.5546875" style="133"/>
    <col min="6149" max="6149" width="13.33203125" style="133" bestFit="1" customWidth="1"/>
    <col min="6150" max="6150" width="14.33203125" style="133" customWidth="1"/>
    <col min="6151" max="6151" width="13.5546875" style="133" customWidth="1"/>
    <col min="6152" max="6400" width="11.5546875" style="133"/>
    <col min="6401" max="6401" width="16.6640625" style="133" customWidth="1"/>
    <col min="6402" max="6402" width="19.5546875" style="133" customWidth="1"/>
    <col min="6403" max="6404" width="11.5546875" style="133"/>
    <col min="6405" max="6405" width="13.33203125" style="133" bestFit="1" customWidth="1"/>
    <col min="6406" max="6406" width="14.33203125" style="133" customWidth="1"/>
    <col min="6407" max="6407" width="13.5546875" style="133" customWidth="1"/>
    <col min="6408" max="6656" width="11.5546875" style="133"/>
    <col min="6657" max="6657" width="16.6640625" style="133" customWidth="1"/>
    <col min="6658" max="6658" width="19.5546875" style="133" customWidth="1"/>
    <col min="6659" max="6660" width="11.5546875" style="133"/>
    <col min="6661" max="6661" width="13.33203125" style="133" bestFit="1" customWidth="1"/>
    <col min="6662" max="6662" width="14.33203125" style="133" customWidth="1"/>
    <col min="6663" max="6663" width="13.5546875" style="133" customWidth="1"/>
    <col min="6664" max="6912" width="11.5546875" style="133"/>
    <col min="6913" max="6913" width="16.6640625" style="133" customWidth="1"/>
    <col min="6914" max="6914" width="19.5546875" style="133" customWidth="1"/>
    <col min="6915" max="6916" width="11.5546875" style="133"/>
    <col min="6917" max="6917" width="13.33203125" style="133" bestFit="1" customWidth="1"/>
    <col min="6918" max="6918" width="14.33203125" style="133" customWidth="1"/>
    <col min="6919" max="6919" width="13.5546875" style="133" customWidth="1"/>
    <col min="6920" max="7168" width="11.5546875" style="133"/>
    <col min="7169" max="7169" width="16.6640625" style="133" customWidth="1"/>
    <col min="7170" max="7170" width="19.5546875" style="133" customWidth="1"/>
    <col min="7171" max="7172" width="11.5546875" style="133"/>
    <col min="7173" max="7173" width="13.33203125" style="133" bestFit="1" customWidth="1"/>
    <col min="7174" max="7174" width="14.33203125" style="133" customWidth="1"/>
    <col min="7175" max="7175" width="13.5546875" style="133" customWidth="1"/>
    <col min="7176" max="7424" width="11.5546875" style="133"/>
    <col min="7425" max="7425" width="16.6640625" style="133" customWidth="1"/>
    <col min="7426" max="7426" width="19.5546875" style="133" customWidth="1"/>
    <col min="7427" max="7428" width="11.5546875" style="133"/>
    <col min="7429" max="7429" width="13.33203125" style="133" bestFit="1" customWidth="1"/>
    <col min="7430" max="7430" width="14.33203125" style="133" customWidth="1"/>
    <col min="7431" max="7431" width="13.5546875" style="133" customWidth="1"/>
    <col min="7432" max="7680" width="11.5546875" style="133"/>
    <col min="7681" max="7681" width="16.6640625" style="133" customWidth="1"/>
    <col min="7682" max="7682" width="19.5546875" style="133" customWidth="1"/>
    <col min="7683" max="7684" width="11.5546875" style="133"/>
    <col min="7685" max="7685" width="13.33203125" style="133" bestFit="1" customWidth="1"/>
    <col min="7686" max="7686" width="14.33203125" style="133" customWidth="1"/>
    <col min="7687" max="7687" width="13.5546875" style="133" customWidth="1"/>
    <col min="7688" max="7936" width="11.5546875" style="133"/>
    <col min="7937" max="7937" width="16.6640625" style="133" customWidth="1"/>
    <col min="7938" max="7938" width="19.5546875" style="133" customWidth="1"/>
    <col min="7939" max="7940" width="11.5546875" style="133"/>
    <col min="7941" max="7941" width="13.33203125" style="133" bestFit="1" customWidth="1"/>
    <col min="7942" max="7942" width="14.33203125" style="133" customWidth="1"/>
    <col min="7943" max="7943" width="13.5546875" style="133" customWidth="1"/>
    <col min="7944" max="8192" width="11.5546875" style="133"/>
    <col min="8193" max="8193" width="16.6640625" style="133" customWidth="1"/>
    <col min="8194" max="8194" width="19.5546875" style="133" customWidth="1"/>
    <col min="8195" max="8196" width="11.5546875" style="133"/>
    <col min="8197" max="8197" width="13.33203125" style="133" bestFit="1" customWidth="1"/>
    <col min="8198" max="8198" width="14.33203125" style="133" customWidth="1"/>
    <col min="8199" max="8199" width="13.5546875" style="133" customWidth="1"/>
    <col min="8200" max="8448" width="11.5546875" style="133"/>
    <col min="8449" max="8449" width="16.6640625" style="133" customWidth="1"/>
    <col min="8450" max="8450" width="19.5546875" style="133" customWidth="1"/>
    <col min="8451" max="8452" width="11.5546875" style="133"/>
    <col min="8453" max="8453" width="13.33203125" style="133" bestFit="1" customWidth="1"/>
    <col min="8454" max="8454" width="14.33203125" style="133" customWidth="1"/>
    <col min="8455" max="8455" width="13.5546875" style="133" customWidth="1"/>
    <col min="8456" max="8704" width="11.5546875" style="133"/>
    <col min="8705" max="8705" width="16.6640625" style="133" customWidth="1"/>
    <col min="8706" max="8706" width="19.5546875" style="133" customWidth="1"/>
    <col min="8707" max="8708" width="11.5546875" style="133"/>
    <col min="8709" max="8709" width="13.33203125" style="133" bestFit="1" customWidth="1"/>
    <col min="8710" max="8710" width="14.33203125" style="133" customWidth="1"/>
    <col min="8711" max="8711" width="13.5546875" style="133" customWidth="1"/>
    <col min="8712" max="8960" width="11.5546875" style="133"/>
    <col min="8961" max="8961" width="16.6640625" style="133" customWidth="1"/>
    <col min="8962" max="8962" width="19.5546875" style="133" customWidth="1"/>
    <col min="8963" max="8964" width="11.5546875" style="133"/>
    <col min="8965" max="8965" width="13.33203125" style="133" bestFit="1" customWidth="1"/>
    <col min="8966" max="8966" width="14.33203125" style="133" customWidth="1"/>
    <col min="8967" max="8967" width="13.5546875" style="133" customWidth="1"/>
    <col min="8968" max="9216" width="11.5546875" style="133"/>
    <col min="9217" max="9217" width="16.6640625" style="133" customWidth="1"/>
    <col min="9218" max="9218" width="19.5546875" style="133" customWidth="1"/>
    <col min="9219" max="9220" width="11.5546875" style="133"/>
    <col min="9221" max="9221" width="13.33203125" style="133" bestFit="1" customWidth="1"/>
    <col min="9222" max="9222" width="14.33203125" style="133" customWidth="1"/>
    <col min="9223" max="9223" width="13.5546875" style="133" customWidth="1"/>
    <col min="9224" max="9472" width="11.5546875" style="133"/>
    <col min="9473" max="9473" width="16.6640625" style="133" customWidth="1"/>
    <col min="9474" max="9474" width="19.5546875" style="133" customWidth="1"/>
    <col min="9475" max="9476" width="11.5546875" style="133"/>
    <col min="9477" max="9477" width="13.33203125" style="133" bestFit="1" customWidth="1"/>
    <col min="9478" max="9478" width="14.33203125" style="133" customWidth="1"/>
    <col min="9479" max="9479" width="13.5546875" style="133" customWidth="1"/>
    <col min="9480" max="9728" width="11.5546875" style="133"/>
    <col min="9729" max="9729" width="16.6640625" style="133" customWidth="1"/>
    <col min="9730" max="9730" width="19.5546875" style="133" customWidth="1"/>
    <col min="9731" max="9732" width="11.5546875" style="133"/>
    <col min="9733" max="9733" width="13.33203125" style="133" bestFit="1" customWidth="1"/>
    <col min="9734" max="9734" width="14.33203125" style="133" customWidth="1"/>
    <col min="9735" max="9735" width="13.5546875" style="133" customWidth="1"/>
    <col min="9736" max="9984" width="11.5546875" style="133"/>
    <col min="9985" max="9985" width="16.6640625" style="133" customWidth="1"/>
    <col min="9986" max="9986" width="19.5546875" style="133" customWidth="1"/>
    <col min="9987" max="9988" width="11.5546875" style="133"/>
    <col min="9989" max="9989" width="13.33203125" style="133" bestFit="1" customWidth="1"/>
    <col min="9990" max="9990" width="14.33203125" style="133" customWidth="1"/>
    <col min="9991" max="9991" width="13.5546875" style="133" customWidth="1"/>
    <col min="9992" max="10240" width="11.5546875" style="133"/>
    <col min="10241" max="10241" width="16.6640625" style="133" customWidth="1"/>
    <col min="10242" max="10242" width="19.5546875" style="133" customWidth="1"/>
    <col min="10243" max="10244" width="11.5546875" style="133"/>
    <col min="10245" max="10245" width="13.33203125" style="133" bestFit="1" customWidth="1"/>
    <col min="10246" max="10246" width="14.33203125" style="133" customWidth="1"/>
    <col min="10247" max="10247" width="13.5546875" style="133" customWidth="1"/>
    <col min="10248" max="10496" width="11.5546875" style="133"/>
    <col min="10497" max="10497" width="16.6640625" style="133" customWidth="1"/>
    <col min="10498" max="10498" width="19.5546875" style="133" customWidth="1"/>
    <col min="10499" max="10500" width="11.5546875" style="133"/>
    <col min="10501" max="10501" width="13.33203125" style="133" bestFit="1" customWidth="1"/>
    <col min="10502" max="10502" width="14.33203125" style="133" customWidth="1"/>
    <col min="10503" max="10503" width="13.5546875" style="133" customWidth="1"/>
    <col min="10504" max="10752" width="11.5546875" style="133"/>
    <col min="10753" max="10753" width="16.6640625" style="133" customWidth="1"/>
    <col min="10754" max="10754" width="19.5546875" style="133" customWidth="1"/>
    <col min="10755" max="10756" width="11.5546875" style="133"/>
    <col min="10757" max="10757" width="13.33203125" style="133" bestFit="1" customWidth="1"/>
    <col min="10758" max="10758" width="14.33203125" style="133" customWidth="1"/>
    <col min="10759" max="10759" width="13.5546875" style="133" customWidth="1"/>
    <col min="10760" max="11008" width="11.5546875" style="133"/>
    <col min="11009" max="11009" width="16.6640625" style="133" customWidth="1"/>
    <col min="11010" max="11010" width="19.5546875" style="133" customWidth="1"/>
    <col min="11011" max="11012" width="11.5546875" style="133"/>
    <col min="11013" max="11013" width="13.33203125" style="133" bestFit="1" customWidth="1"/>
    <col min="11014" max="11014" width="14.33203125" style="133" customWidth="1"/>
    <col min="11015" max="11015" width="13.5546875" style="133" customWidth="1"/>
    <col min="11016" max="11264" width="11.5546875" style="133"/>
    <col min="11265" max="11265" width="16.6640625" style="133" customWidth="1"/>
    <col min="11266" max="11266" width="19.5546875" style="133" customWidth="1"/>
    <col min="11267" max="11268" width="11.5546875" style="133"/>
    <col min="11269" max="11269" width="13.33203125" style="133" bestFit="1" customWidth="1"/>
    <col min="11270" max="11270" width="14.33203125" style="133" customWidth="1"/>
    <col min="11271" max="11271" width="13.5546875" style="133" customWidth="1"/>
    <col min="11272" max="11520" width="11.5546875" style="133"/>
    <col min="11521" max="11521" width="16.6640625" style="133" customWidth="1"/>
    <col min="11522" max="11522" width="19.5546875" style="133" customWidth="1"/>
    <col min="11523" max="11524" width="11.5546875" style="133"/>
    <col min="11525" max="11525" width="13.33203125" style="133" bestFit="1" customWidth="1"/>
    <col min="11526" max="11526" width="14.33203125" style="133" customWidth="1"/>
    <col min="11527" max="11527" width="13.5546875" style="133" customWidth="1"/>
    <col min="11528" max="11776" width="11.5546875" style="133"/>
    <col min="11777" max="11777" width="16.6640625" style="133" customWidth="1"/>
    <col min="11778" max="11778" width="19.5546875" style="133" customWidth="1"/>
    <col min="11779" max="11780" width="11.5546875" style="133"/>
    <col min="11781" max="11781" width="13.33203125" style="133" bestFit="1" customWidth="1"/>
    <col min="11782" max="11782" width="14.33203125" style="133" customWidth="1"/>
    <col min="11783" max="11783" width="13.5546875" style="133" customWidth="1"/>
    <col min="11784" max="12032" width="11.5546875" style="133"/>
    <col min="12033" max="12033" width="16.6640625" style="133" customWidth="1"/>
    <col min="12034" max="12034" width="19.5546875" style="133" customWidth="1"/>
    <col min="12035" max="12036" width="11.5546875" style="133"/>
    <col min="12037" max="12037" width="13.33203125" style="133" bestFit="1" customWidth="1"/>
    <col min="12038" max="12038" width="14.33203125" style="133" customWidth="1"/>
    <col min="12039" max="12039" width="13.5546875" style="133" customWidth="1"/>
    <col min="12040" max="12288" width="11.5546875" style="133"/>
    <col min="12289" max="12289" width="16.6640625" style="133" customWidth="1"/>
    <col min="12290" max="12290" width="19.5546875" style="133" customWidth="1"/>
    <col min="12291" max="12292" width="11.5546875" style="133"/>
    <col min="12293" max="12293" width="13.33203125" style="133" bestFit="1" customWidth="1"/>
    <col min="12294" max="12294" width="14.33203125" style="133" customWidth="1"/>
    <col min="12295" max="12295" width="13.5546875" style="133" customWidth="1"/>
    <col min="12296" max="12544" width="11.5546875" style="133"/>
    <col min="12545" max="12545" width="16.6640625" style="133" customWidth="1"/>
    <col min="12546" max="12546" width="19.5546875" style="133" customWidth="1"/>
    <col min="12547" max="12548" width="11.5546875" style="133"/>
    <col min="12549" max="12549" width="13.33203125" style="133" bestFit="1" customWidth="1"/>
    <col min="12550" max="12550" width="14.33203125" style="133" customWidth="1"/>
    <col min="12551" max="12551" width="13.5546875" style="133" customWidth="1"/>
    <col min="12552" max="12800" width="11.5546875" style="133"/>
    <col min="12801" max="12801" width="16.6640625" style="133" customWidth="1"/>
    <col min="12802" max="12802" width="19.5546875" style="133" customWidth="1"/>
    <col min="12803" max="12804" width="11.5546875" style="133"/>
    <col min="12805" max="12805" width="13.33203125" style="133" bestFit="1" customWidth="1"/>
    <col min="12806" max="12806" width="14.33203125" style="133" customWidth="1"/>
    <col min="12807" max="12807" width="13.5546875" style="133" customWidth="1"/>
    <col min="12808" max="13056" width="11.5546875" style="133"/>
    <col min="13057" max="13057" width="16.6640625" style="133" customWidth="1"/>
    <col min="13058" max="13058" width="19.5546875" style="133" customWidth="1"/>
    <col min="13059" max="13060" width="11.5546875" style="133"/>
    <col min="13061" max="13061" width="13.33203125" style="133" bestFit="1" customWidth="1"/>
    <col min="13062" max="13062" width="14.33203125" style="133" customWidth="1"/>
    <col min="13063" max="13063" width="13.5546875" style="133" customWidth="1"/>
    <col min="13064" max="13312" width="11.5546875" style="133"/>
    <col min="13313" max="13313" width="16.6640625" style="133" customWidth="1"/>
    <col min="13314" max="13314" width="19.5546875" style="133" customWidth="1"/>
    <col min="13315" max="13316" width="11.5546875" style="133"/>
    <col min="13317" max="13317" width="13.33203125" style="133" bestFit="1" customWidth="1"/>
    <col min="13318" max="13318" width="14.33203125" style="133" customWidth="1"/>
    <col min="13319" max="13319" width="13.5546875" style="133" customWidth="1"/>
    <col min="13320" max="13568" width="11.5546875" style="133"/>
    <col min="13569" max="13569" width="16.6640625" style="133" customWidth="1"/>
    <col min="13570" max="13570" width="19.5546875" style="133" customWidth="1"/>
    <col min="13571" max="13572" width="11.5546875" style="133"/>
    <col min="13573" max="13573" width="13.33203125" style="133" bestFit="1" customWidth="1"/>
    <col min="13574" max="13574" width="14.33203125" style="133" customWidth="1"/>
    <col min="13575" max="13575" width="13.5546875" style="133" customWidth="1"/>
    <col min="13576" max="13824" width="11.5546875" style="133"/>
    <col min="13825" max="13825" width="16.6640625" style="133" customWidth="1"/>
    <col min="13826" max="13826" width="19.5546875" style="133" customWidth="1"/>
    <col min="13827" max="13828" width="11.5546875" style="133"/>
    <col min="13829" max="13829" width="13.33203125" style="133" bestFit="1" customWidth="1"/>
    <col min="13830" max="13830" width="14.33203125" style="133" customWidth="1"/>
    <col min="13831" max="13831" width="13.5546875" style="133" customWidth="1"/>
    <col min="13832" max="14080" width="11.5546875" style="133"/>
    <col min="14081" max="14081" width="16.6640625" style="133" customWidth="1"/>
    <col min="14082" max="14082" width="19.5546875" style="133" customWidth="1"/>
    <col min="14083" max="14084" width="11.5546875" style="133"/>
    <col min="14085" max="14085" width="13.33203125" style="133" bestFit="1" customWidth="1"/>
    <col min="14086" max="14086" width="14.33203125" style="133" customWidth="1"/>
    <col min="14087" max="14087" width="13.5546875" style="133" customWidth="1"/>
    <col min="14088" max="14336" width="11.5546875" style="133"/>
    <col min="14337" max="14337" width="16.6640625" style="133" customWidth="1"/>
    <col min="14338" max="14338" width="19.5546875" style="133" customWidth="1"/>
    <col min="14339" max="14340" width="11.5546875" style="133"/>
    <col min="14341" max="14341" width="13.33203125" style="133" bestFit="1" customWidth="1"/>
    <col min="14342" max="14342" width="14.33203125" style="133" customWidth="1"/>
    <col min="14343" max="14343" width="13.5546875" style="133" customWidth="1"/>
    <col min="14344" max="14592" width="11.5546875" style="133"/>
    <col min="14593" max="14593" width="16.6640625" style="133" customWidth="1"/>
    <col min="14594" max="14594" width="19.5546875" style="133" customWidth="1"/>
    <col min="14595" max="14596" width="11.5546875" style="133"/>
    <col min="14597" max="14597" width="13.33203125" style="133" bestFit="1" customWidth="1"/>
    <col min="14598" max="14598" width="14.33203125" style="133" customWidth="1"/>
    <col min="14599" max="14599" width="13.5546875" style="133" customWidth="1"/>
    <col min="14600" max="14848" width="11.5546875" style="133"/>
    <col min="14849" max="14849" width="16.6640625" style="133" customWidth="1"/>
    <col min="14850" max="14850" width="19.5546875" style="133" customWidth="1"/>
    <col min="14851" max="14852" width="11.5546875" style="133"/>
    <col min="14853" max="14853" width="13.33203125" style="133" bestFit="1" customWidth="1"/>
    <col min="14854" max="14854" width="14.33203125" style="133" customWidth="1"/>
    <col min="14855" max="14855" width="13.5546875" style="133" customWidth="1"/>
    <col min="14856" max="15104" width="11.5546875" style="133"/>
    <col min="15105" max="15105" width="16.6640625" style="133" customWidth="1"/>
    <col min="15106" max="15106" width="19.5546875" style="133" customWidth="1"/>
    <col min="15107" max="15108" width="11.5546875" style="133"/>
    <col min="15109" max="15109" width="13.33203125" style="133" bestFit="1" customWidth="1"/>
    <col min="15110" max="15110" width="14.33203125" style="133" customWidth="1"/>
    <col min="15111" max="15111" width="13.5546875" style="133" customWidth="1"/>
    <col min="15112" max="15360" width="11.5546875" style="133"/>
    <col min="15361" max="15361" width="16.6640625" style="133" customWidth="1"/>
    <col min="15362" max="15362" width="19.5546875" style="133" customWidth="1"/>
    <col min="15363" max="15364" width="11.5546875" style="133"/>
    <col min="15365" max="15365" width="13.33203125" style="133" bestFit="1" customWidth="1"/>
    <col min="15366" max="15366" width="14.33203125" style="133" customWidth="1"/>
    <col min="15367" max="15367" width="13.5546875" style="133" customWidth="1"/>
    <col min="15368" max="15616" width="11.5546875" style="133"/>
    <col min="15617" max="15617" width="16.6640625" style="133" customWidth="1"/>
    <col min="15618" max="15618" width="19.5546875" style="133" customWidth="1"/>
    <col min="15619" max="15620" width="11.5546875" style="133"/>
    <col min="15621" max="15621" width="13.33203125" style="133" bestFit="1" customWidth="1"/>
    <col min="15622" max="15622" width="14.33203125" style="133" customWidth="1"/>
    <col min="15623" max="15623" width="13.5546875" style="133" customWidth="1"/>
    <col min="15624" max="15872" width="11.5546875" style="133"/>
    <col min="15873" max="15873" width="16.6640625" style="133" customWidth="1"/>
    <col min="15874" max="15874" width="19.5546875" style="133" customWidth="1"/>
    <col min="15875" max="15876" width="11.5546875" style="133"/>
    <col min="15877" max="15877" width="13.33203125" style="133" bestFit="1" customWidth="1"/>
    <col min="15878" max="15878" width="14.33203125" style="133" customWidth="1"/>
    <col min="15879" max="15879" width="13.5546875" style="133" customWidth="1"/>
    <col min="15880" max="16128" width="11.5546875" style="133"/>
    <col min="16129" max="16129" width="16.6640625" style="133" customWidth="1"/>
    <col min="16130" max="16130" width="19.5546875" style="133" customWidth="1"/>
    <col min="16131" max="16132" width="11.5546875" style="133"/>
    <col min="16133" max="16133" width="13.33203125" style="133" bestFit="1" customWidth="1"/>
    <col min="16134" max="16134" width="14.33203125" style="133" customWidth="1"/>
    <col min="16135" max="16135" width="13.5546875" style="133" customWidth="1"/>
    <col min="16136" max="16384" width="11.5546875" style="133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35" customFormat="1" ht="14.25" customHeight="1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35" customFormat="1" ht="14.25" customHeight="1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35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135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35" customFormat="1" ht="15" customHeight="1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35" customFormat="1" ht="14.25" customHeight="1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35" customFormat="1" ht="14.25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35" customFormat="1" ht="14.25" customHeight="1">
      <c r="A9" s="302"/>
      <c r="B9" s="302"/>
      <c r="C9" s="302"/>
      <c r="D9" s="302"/>
      <c r="E9" s="303"/>
      <c r="F9" s="304" t="s">
        <v>90</v>
      </c>
      <c r="G9" s="304">
        <f>'Presupuesto '!A56</f>
        <v>53</v>
      </c>
      <c r="H9" s="629"/>
      <c r="I9" s="630"/>
      <c r="J9" s="630"/>
      <c r="K9" s="630"/>
      <c r="L9" s="631"/>
    </row>
    <row r="10" spans="1:13" s="246" customFormat="1" ht="14.25" customHeight="1">
      <c r="A10" s="302"/>
      <c r="B10" s="302"/>
      <c r="C10" s="302"/>
      <c r="D10" s="302"/>
      <c r="E10" s="303"/>
      <c r="F10" s="304" t="s">
        <v>28</v>
      </c>
      <c r="G10" s="304" t="str">
        <f>'Presupuesto '!C56</f>
        <v>u</v>
      </c>
      <c r="H10" s="629"/>
      <c r="I10" s="630"/>
      <c r="J10" s="630"/>
      <c r="K10" s="630"/>
      <c r="L10" s="631"/>
    </row>
    <row r="11" spans="1:13" s="246" customFormat="1" ht="14.25" customHeight="1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4.25" customHeight="1">
      <c r="A12" s="644" t="str">
        <f>'Presupuesto '!B56</f>
        <v>Centro de carga trifásico de 6 espacios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.75" customHeight="1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5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1.1637500000000001</v>
      </c>
      <c r="H17" s="433">
        <f>+G17/G$46</f>
        <v>1.2651003519452107E-2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1.2651003519452106</v>
      </c>
    </row>
    <row r="18" spans="1:15" s="136" customFormat="1" ht="15.6">
      <c r="A18" s="616" t="s">
        <v>23</v>
      </c>
      <c r="B18" s="617"/>
      <c r="C18" s="145"/>
      <c r="D18" s="148"/>
      <c r="E18" s="148"/>
      <c r="F18" s="149"/>
      <c r="G18" s="129">
        <f>SUM(G17:G17)</f>
        <v>1.1637500000000001</v>
      </c>
      <c r="H18" s="437">
        <f>SUM(H17:H17)</f>
        <v>1.2651003519452107E-2</v>
      </c>
      <c r="I18" s="434"/>
      <c r="J18" s="435"/>
      <c r="K18" s="431"/>
      <c r="L18" s="447">
        <f>SUM(L17:L17)</f>
        <v>1.2651003519452106</v>
      </c>
    </row>
    <row r="19" spans="1:15" s="136" customFormat="1" ht="15.6">
      <c r="A19" s="43" t="s">
        <v>24</v>
      </c>
      <c r="B19" s="44"/>
      <c r="C19" s="45"/>
      <c r="D19" s="45"/>
      <c r="E19" s="45"/>
      <c r="F19" s="45"/>
      <c r="G19" s="46"/>
      <c r="H19" s="441"/>
      <c r="I19" s="438"/>
      <c r="J19" s="439"/>
      <c r="K19" s="440"/>
      <c r="L19" s="495"/>
    </row>
    <row r="20" spans="1:15" s="136" customFormat="1" ht="15.6">
      <c r="A20" s="610" t="s">
        <v>4</v>
      </c>
      <c r="B20" s="611"/>
      <c r="C20" s="143" t="s">
        <v>5</v>
      </c>
      <c r="D20" s="143" t="s">
        <v>25</v>
      </c>
      <c r="E20" s="144" t="s">
        <v>7</v>
      </c>
      <c r="F20" s="143" t="s">
        <v>8</v>
      </c>
      <c r="G20" s="144" t="s">
        <v>9</v>
      </c>
      <c r="H20" s="441"/>
      <c r="I20" s="442"/>
      <c r="J20" s="442"/>
      <c r="K20" s="442"/>
      <c r="L20" s="443"/>
    </row>
    <row r="21" spans="1:15" s="136" customFormat="1" ht="15.6">
      <c r="A21" s="640"/>
      <c r="B21" s="641"/>
      <c r="C21" s="39" t="s">
        <v>15</v>
      </c>
      <c r="D21" s="39" t="s">
        <v>16</v>
      </c>
      <c r="E21" s="40" t="s">
        <v>17</v>
      </c>
      <c r="F21" s="41" t="s">
        <v>18</v>
      </c>
      <c r="G21" s="40" t="s">
        <v>19</v>
      </c>
      <c r="H21" s="428"/>
      <c r="I21" s="442"/>
      <c r="J21" s="442"/>
      <c r="K21" s="442"/>
      <c r="L21" s="432"/>
    </row>
    <row r="22" spans="1:15" s="136" customFormat="1" ht="15.6">
      <c r="A22" s="239"/>
      <c r="B22" s="240"/>
      <c r="C22" s="51"/>
      <c r="D22" s="51"/>
      <c r="E22" s="241"/>
      <c r="F22" s="242"/>
      <c r="G22" s="241"/>
      <c r="H22" s="428"/>
      <c r="I22" s="429"/>
      <c r="J22" s="430"/>
      <c r="K22" s="431"/>
      <c r="L22" s="432"/>
    </row>
    <row r="23" spans="1:15" s="136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2.5</v>
      </c>
      <c r="G23" s="42">
        <f>E23*F23</f>
        <v>9.0500000000000007</v>
      </c>
      <c r="H23" s="433">
        <f>+G23/G$46</f>
        <v>9.8381595575545933E-2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9.8381595575545937</v>
      </c>
    </row>
    <row r="24" spans="1:15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2.5</v>
      </c>
      <c r="G24" s="42">
        <f>E24*F24</f>
        <v>9.15</v>
      </c>
      <c r="H24" s="433">
        <f>+G24/G$46</f>
        <v>9.9468685029419371E-2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9.9468685029419373</v>
      </c>
      <c r="M24" s="137"/>
      <c r="N24" s="137"/>
      <c r="O24" s="137"/>
    </row>
    <row r="25" spans="1:15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1.25</v>
      </c>
      <c r="G25" s="42">
        <f>E25*F25</f>
        <v>5.0749999999999993</v>
      </c>
      <c r="H25" s="433">
        <f>+G25/G$46</f>
        <v>5.5169789784076849E-2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5.5169789784076846</v>
      </c>
      <c r="M25" s="136"/>
      <c r="N25" s="136"/>
      <c r="O25" s="136"/>
    </row>
    <row r="26" spans="1:15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23.275000000000002</v>
      </c>
      <c r="H26" s="437">
        <f>SUM(H23:H25)</f>
        <v>0.25302007038904212</v>
      </c>
      <c r="I26" s="429"/>
      <c r="J26" s="430"/>
      <c r="K26" s="431"/>
      <c r="L26" s="447">
        <f>SUM(L23:L25)</f>
        <v>25.302007038904215</v>
      </c>
    </row>
    <row r="27" spans="1:15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5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5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5" s="136" customFormat="1" ht="15.6">
      <c r="A30" s="616" t="s">
        <v>170</v>
      </c>
      <c r="B30" s="617"/>
      <c r="C30" s="618"/>
      <c r="D30" s="49" t="s">
        <v>44</v>
      </c>
      <c r="E30" s="50">
        <v>1</v>
      </c>
      <c r="F30" s="50">
        <v>67.55</v>
      </c>
      <c r="G30" s="42">
        <f>E30*F30</f>
        <v>67.55</v>
      </c>
      <c r="H30" s="433">
        <f>+G30/G$46</f>
        <v>0.7343289260915058</v>
      </c>
      <c r="I30" s="434">
        <v>462140011</v>
      </c>
      <c r="J30" s="435" t="s">
        <v>30</v>
      </c>
      <c r="K30" s="431">
        <v>0</v>
      </c>
      <c r="L30" s="436">
        <f>+H30*K30</f>
        <v>0</v>
      </c>
    </row>
    <row r="31" spans="1:15" s="136" customFormat="1" ht="15.6">
      <c r="A31" s="274"/>
      <c r="B31" s="275"/>
      <c r="C31" s="276"/>
      <c r="D31" s="49"/>
      <c r="E31" s="50"/>
      <c r="F31" s="50"/>
      <c r="G31" s="42"/>
      <c r="H31" s="433"/>
      <c r="I31" s="434"/>
      <c r="J31" s="435"/>
      <c r="K31" s="431"/>
      <c r="L31" s="436"/>
    </row>
    <row r="32" spans="1:15" s="136" customFormat="1" ht="15.6">
      <c r="A32" s="274"/>
      <c r="B32" s="275"/>
      <c r="C32" s="276"/>
      <c r="D32" s="49"/>
      <c r="E32" s="50"/>
      <c r="F32" s="50"/>
      <c r="G32" s="42"/>
      <c r="H32" s="433"/>
      <c r="I32" s="434"/>
      <c r="J32" s="435"/>
      <c r="K32" s="431"/>
      <c r="L32" s="436"/>
    </row>
    <row r="33" spans="1:15" s="136" customFormat="1" ht="15.6">
      <c r="A33" s="274"/>
      <c r="B33" s="275"/>
      <c r="C33" s="276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5" s="136" customFormat="1" ht="15.6">
      <c r="A34" s="274"/>
      <c r="B34" s="275"/>
      <c r="C34" s="276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5" s="136" customFormat="1" ht="15.6">
      <c r="A35" s="274"/>
      <c r="B35" s="275"/>
      <c r="C35" s="276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5" s="136" customFormat="1" ht="15.6">
      <c r="A36" s="274"/>
      <c r="B36" s="275"/>
      <c r="C36" s="276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5" s="136" customFormat="1" ht="15.6">
      <c r="A37" s="274"/>
      <c r="B37" s="275"/>
      <c r="C37" s="276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5" s="136" customFormat="1" ht="15.6">
      <c r="A38" s="274"/>
      <c r="B38" s="275"/>
      <c r="C38" s="276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5" s="136" customFormat="1" ht="15.6">
      <c r="A39" s="200"/>
      <c r="B39" s="201"/>
      <c r="C39" s="202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5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+G30+G39</f>
        <v>67.55</v>
      </c>
      <c r="H40" s="437">
        <f>+H30</f>
        <v>0.7343289260915058</v>
      </c>
      <c r="I40" s="429"/>
      <c r="J40" s="430"/>
      <c r="K40" s="431"/>
      <c r="L40" s="447">
        <f>+L30</f>
        <v>0</v>
      </c>
      <c r="M40" s="137"/>
      <c r="N40" s="137"/>
      <c r="O40" s="137"/>
    </row>
    <row r="41" spans="1:15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  <c r="M41" s="136"/>
      <c r="N41" s="136"/>
      <c r="O41" s="136"/>
    </row>
    <row r="42" spans="1:15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5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5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5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  <c r="M45" s="137"/>
      <c r="N45" s="137"/>
      <c r="O45" s="137"/>
    </row>
    <row r="46" spans="1:15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+G45+G40+G26+G18</f>
        <v>91.988749999999996</v>
      </c>
      <c r="H46" s="449">
        <f>+H45+H40+H26+H18</f>
        <v>1</v>
      </c>
      <c r="I46" s="450"/>
      <c r="J46" s="451"/>
      <c r="K46" s="450"/>
      <c r="L46" s="563">
        <f>+L45+L40+L26+L18</f>
        <v>26.567107390849426</v>
      </c>
      <c r="M46" s="136"/>
      <c r="N46" s="136"/>
      <c r="O46" s="136"/>
    </row>
    <row r="47" spans="1:15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21.1574125</v>
      </c>
      <c r="H47" s="69"/>
      <c r="I47" s="69"/>
      <c r="J47" s="69"/>
      <c r="K47" s="69"/>
      <c r="L47" s="452"/>
    </row>
    <row r="48" spans="1:15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113.1461625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113.15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113.14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34">
    <mergeCell ref="A24:B24"/>
    <mergeCell ref="A1:G1"/>
    <mergeCell ref="H2:L13"/>
    <mergeCell ref="A15:B15"/>
    <mergeCell ref="A16:B16"/>
    <mergeCell ref="A17:B17"/>
    <mergeCell ref="A18:B18"/>
    <mergeCell ref="A20:B20"/>
    <mergeCell ref="A21:B21"/>
    <mergeCell ref="A23:B23"/>
    <mergeCell ref="A2:G2"/>
    <mergeCell ref="A4:G4"/>
    <mergeCell ref="A12:D12"/>
    <mergeCell ref="A50:B50"/>
    <mergeCell ref="A51:B51"/>
    <mergeCell ref="A52:B52"/>
    <mergeCell ref="D47:E47"/>
    <mergeCell ref="A25:B25"/>
    <mergeCell ref="A26:B26"/>
    <mergeCell ref="A28:C28"/>
    <mergeCell ref="A29:C29"/>
    <mergeCell ref="A30:C30"/>
    <mergeCell ref="A40:B40"/>
    <mergeCell ref="A42:C42"/>
    <mergeCell ref="A43:C43"/>
    <mergeCell ref="A44:C44"/>
    <mergeCell ref="A45:B45"/>
    <mergeCell ref="D46:F46"/>
    <mergeCell ref="D59:F59"/>
    <mergeCell ref="D48:F48"/>
    <mergeCell ref="D49:F49"/>
    <mergeCell ref="D50:F50"/>
    <mergeCell ref="D57:F57"/>
    <mergeCell ref="D58:F5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2"/>
  <sheetViews>
    <sheetView view="pageBreakPreview" topLeftCell="A16" zoomScale="90" zoomScaleNormal="100" zoomScaleSheetLayoutView="90" workbookViewId="0">
      <selection activeCell="L46" sqref="L46"/>
    </sheetView>
  </sheetViews>
  <sheetFormatPr baseColWidth="10" defaultRowHeight="13.2"/>
  <cols>
    <col min="1" max="1" width="21.33203125" style="133" customWidth="1"/>
    <col min="2" max="2" width="19.5546875" style="133" customWidth="1"/>
    <col min="3" max="4" width="11.5546875" style="133"/>
    <col min="5" max="5" width="13.33203125" style="133" bestFit="1" customWidth="1"/>
    <col min="6" max="6" width="14.33203125" style="134" customWidth="1"/>
    <col min="7" max="7" width="13.5546875" style="457" customWidth="1"/>
    <col min="8" max="12" width="11.5546875" style="420"/>
    <col min="13" max="256" width="11.5546875" style="133"/>
    <col min="257" max="257" width="16.6640625" style="133" customWidth="1"/>
    <col min="258" max="258" width="19.5546875" style="133" customWidth="1"/>
    <col min="259" max="260" width="11.5546875" style="133"/>
    <col min="261" max="261" width="13.33203125" style="133" bestFit="1" customWidth="1"/>
    <col min="262" max="262" width="14.33203125" style="133" customWidth="1"/>
    <col min="263" max="263" width="13.5546875" style="133" customWidth="1"/>
    <col min="264" max="512" width="11.5546875" style="133"/>
    <col min="513" max="513" width="16.6640625" style="133" customWidth="1"/>
    <col min="514" max="514" width="19.5546875" style="133" customWidth="1"/>
    <col min="515" max="516" width="11.5546875" style="133"/>
    <col min="517" max="517" width="13.33203125" style="133" bestFit="1" customWidth="1"/>
    <col min="518" max="518" width="14.33203125" style="133" customWidth="1"/>
    <col min="519" max="519" width="13.5546875" style="133" customWidth="1"/>
    <col min="520" max="768" width="11.5546875" style="133"/>
    <col min="769" max="769" width="16.6640625" style="133" customWidth="1"/>
    <col min="770" max="770" width="19.5546875" style="133" customWidth="1"/>
    <col min="771" max="772" width="11.5546875" style="133"/>
    <col min="773" max="773" width="13.33203125" style="133" bestFit="1" customWidth="1"/>
    <col min="774" max="774" width="14.33203125" style="133" customWidth="1"/>
    <col min="775" max="775" width="13.5546875" style="133" customWidth="1"/>
    <col min="776" max="1024" width="11.5546875" style="133"/>
    <col min="1025" max="1025" width="16.6640625" style="133" customWidth="1"/>
    <col min="1026" max="1026" width="19.5546875" style="133" customWidth="1"/>
    <col min="1027" max="1028" width="11.5546875" style="133"/>
    <col min="1029" max="1029" width="13.33203125" style="133" bestFit="1" customWidth="1"/>
    <col min="1030" max="1030" width="14.33203125" style="133" customWidth="1"/>
    <col min="1031" max="1031" width="13.5546875" style="133" customWidth="1"/>
    <col min="1032" max="1280" width="11.5546875" style="133"/>
    <col min="1281" max="1281" width="16.6640625" style="133" customWidth="1"/>
    <col min="1282" max="1282" width="19.5546875" style="133" customWidth="1"/>
    <col min="1283" max="1284" width="11.5546875" style="133"/>
    <col min="1285" max="1285" width="13.33203125" style="133" bestFit="1" customWidth="1"/>
    <col min="1286" max="1286" width="14.33203125" style="133" customWidth="1"/>
    <col min="1287" max="1287" width="13.5546875" style="133" customWidth="1"/>
    <col min="1288" max="1536" width="11.5546875" style="133"/>
    <col min="1537" max="1537" width="16.6640625" style="133" customWidth="1"/>
    <col min="1538" max="1538" width="19.5546875" style="133" customWidth="1"/>
    <col min="1539" max="1540" width="11.5546875" style="133"/>
    <col min="1541" max="1541" width="13.33203125" style="133" bestFit="1" customWidth="1"/>
    <col min="1542" max="1542" width="14.33203125" style="133" customWidth="1"/>
    <col min="1543" max="1543" width="13.5546875" style="133" customWidth="1"/>
    <col min="1544" max="1792" width="11.5546875" style="133"/>
    <col min="1793" max="1793" width="16.6640625" style="133" customWidth="1"/>
    <col min="1794" max="1794" width="19.5546875" style="133" customWidth="1"/>
    <col min="1795" max="1796" width="11.5546875" style="133"/>
    <col min="1797" max="1797" width="13.33203125" style="133" bestFit="1" customWidth="1"/>
    <col min="1798" max="1798" width="14.33203125" style="133" customWidth="1"/>
    <col min="1799" max="1799" width="13.5546875" style="133" customWidth="1"/>
    <col min="1800" max="2048" width="11.5546875" style="133"/>
    <col min="2049" max="2049" width="16.6640625" style="133" customWidth="1"/>
    <col min="2050" max="2050" width="19.5546875" style="133" customWidth="1"/>
    <col min="2051" max="2052" width="11.5546875" style="133"/>
    <col min="2053" max="2053" width="13.33203125" style="133" bestFit="1" customWidth="1"/>
    <col min="2054" max="2054" width="14.33203125" style="133" customWidth="1"/>
    <col min="2055" max="2055" width="13.5546875" style="133" customWidth="1"/>
    <col min="2056" max="2304" width="11.5546875" style="133"/>
    <col min="2305" max="2305" width="16.6640625" style="133" customWidth="1"/>
    <col min="2306" max="2306" width="19.5546875" style="133" customWidth="1"/>
    <col min="2307" max="2308" width="11.5546875" style="133"/>
    <col min="2309" max="2309" width="13.33203125" style="133" bestFit="1" customWidth="1"/>
    <col min="2310" max="2310" width="14.33203125" style="133" customWidth="1"/>
    <col min="2311" max="2311" width="13.5546875" style="133" customWidth="1"/>
    <col min="2312" max="2560" width="11.5546875" style="133"/>
    <col min="2561" max="2561" width="16.6640625" style="133" customWidth="1"/>
    <col min="2562" max="2562" width="19.5546875" style="133" customWidth="1"/>
    <col min="2563" max="2564" width="11.5546875" style="133"/>
    <col min="2565" max="2565" width="13.33203125" style="133" bestFit="1" customWidth="1"/>
    <col min="2566" max="2566" width="14.33203125" style="133" customWidth="1"/>
    <col min="2567" max="2567" width="13.5546875" style="133" customWidth="1"/>
    <col min="2568" max="2816" width="11.5546875" style="133"/>
    <col min="2817" max="2817" width="16.6640625" style="133" customWidth="1"/>
    <col min="2818" max="2818" width="19.5546875" style="133" customWidth="1"/>
    <col min="2819" max="2820" width="11.5546875" style="133"/>
    <col min="2821" max="2821" width="13.33203125" style="133" bestFit="1" customWidth="1"/>
    <col min="2822" max="2822" width="14.33203125" style="133" customWidth="1"/>
    <col min="2823" max="2823" width="13.5546875" style="133" customWidth="1"/>
    <col min="2824" max="3072" width="11.5546875" style="133"/>
    <col min="3073" max="3073" width="16.6640625" style="133" customWidth="1"/>
    <col min="3074" max="3074" width="19.5546875" style="133" customWidth="1"/>
    <col min="3075" max="3076" width="11.5546875" style="133"/>
    <col min="3077" max="3077" width="13.33203125" style="133" bestFit="1" customWidth="1"/>
    <col min="3078" max="3078" width="14.33203125" style="133" customWidth="1"/>
    <col min="3079" max="3079" width="13.5546875" style="133" customWidth="1"/>
    <col min="3080" max="3328" width="11.5546875" style="133"/>
    <col min="3329" max="3329" width="16.6640625" style="133" customWidth="1"/>
    <col min="3330" max="3330" width="19.5546875" style="133" customWidth="1"/>
    <col min="3331" max="3332" width="11.5546875" style="133"/>
    <col min="3333" max="3333" width="13.33203125" style="133" bestFit="1" customWidth="1"/>
    <col min="3334" max="3334" width="14.33203125" style="133" customWidth="1"/>
    <col min="3335" max="3335" width="13.5546875" style="133" customWidth="1"/>
    <col min="3336" max="3584" width="11.5546875" style="133"/>
    <col min="3585" max="3585" width="16.6640625" style="133" customWidth="1"/>
    <col min="3586" max="3586" width="19.5546875" style="133" customWidth="1"/>
    <col min="3587" max="3588" width="11.5546875" style="133"/>
    <col min="3589" max="3589" width="13.33203125" style="133" bestFit="1" customWidth="1"/>
    <col min="3590" max="3590" width="14.33203125" style="133" customWidth="1"/>
    <col min="3591" max="3591" width="13.5546875" style="133" customWidth="1"/>
    <col min="3592" max="3840" width="11.5546875" style="133"/>
    <col min="3841" max="3841" width="16.6640625" style="133" customWidth="1"/>
    <col min="3842" max="3842" width="19.5546875" style="133" customWidth="1"/>
    <col min="3843" max="3844" width="11.5546875" style="133"/>
    <col min="3845" max="3845" width="13.33203125" style="133" bestFit="1" customWidth="1"/>
    <col min="3846" max="3846" width="14.33203125" style="133" customWidth="1"/>
    <col min="3847" max="3847" width="13.5546875" style="133" customWidth="1"/>
    <col min="3848" max="4096" width="11.5546875" style="133"/>
    <col min="4097" max="4097" width="16.6640625" style="133" customWidth="1"/>
    <col min="4098" max="4098" width="19.5546875" style="133" customWidth="1"/>
    <col min="4099" max="4100" width="11.5546875" style="133"/>
    <col min="4101" max="4101" width="13.33203125" style="133" bestFit="1" customWidth="1"/>
    <col min="4102" max="4102" width="14.33203125" style="133" customWidth="1"/>
    <col min="4103" max="4103" width="13.5546875" style="133" customWidth="1"/>
    <col min="4104" max="4352" width="11.5546875" style="133"/>
    <col min="4353" max="4353" width="16.6640625" style="133" customWidth="1"/>
    <col min="4354" max="4354" width="19.5546875" style="133" customWidth="1"/>
    <col min="4355" max="4356" width="11.5546875" style="133"/>
    <col min="4357" max="4357" width="13.33203125" style="133" bestFit="1" customWidth="1"/>
    <col min="4358" max="4358" width="14.33203125" style="133" customWidth="1"/>
    <col min="4359" max="4359" width="13.5546875" style="133" customWidth="1"/>
    <col min="4360" max="4608" width="11.5546875" style="133"/>
    <col min="4609" max="4609" width="16.6640625" style="133" customWidth="1"/>
    <col min="4610" max="4610" width="19.5546875" style="133" customWidth="1"/>
    <col min="4611" max="4612" width="11.5546875" style="133"/>
    <col min="4613" max="4613" width="13.33203125" style="133" bestFit="1" customWidth="1"/>
    <col min="4614" max="4614" width="14.33203125" style="133" customWidth="1"/>
    <col min="4615" max="4615" width="13.5546875" style="133" customWidth="1"/>
    <col min="4616" max="4864" width="11.5546875" style="133"/>
    <col min="4865" max="4865" width="16.6640625" style="133" customWidth="1"/>
    <col min="4866" max="4866" width="19.5546875" style="133" customWidth="1"/>
    <col min="4867" max="4868" width="11.5546875" style="133"/>
    <col min="4869" max="4869" width="13.33203125" style="133" bestFit="1" customWidth="1"/>
    <col min="4870" max="4870" width="14.33203125" style="133" customWidth="1"/>
    <col min="4871" max="4871" width="13.5546875" style="133" customWidth="1"/>
    <col min="4872" max="5120" width="11.5546875" style="133"/>
    <col min="5121" max="5121" width="16.6640625" style="133" customWidth="1"/>
    <col min="5122" max="5122" width="19.5546875" style="133" customWidth="1"/>
    <col min="5123" max="5124" width="11.5546875" style="133"/>
    <col min="5125" max="5125" width="13.33203125" style="133" bestFit="1" customWidth="1"/>
    <col min="5126" max="5126" width="14.33203125" style="133" customWidth="1"/>
    <col min="5127" max="5127" width="13.5546875" style="133" customWidth="1"/>
    <col min="5128" max="5376" width="11.5546875" style="133"/>
    <col min="5377" max="5377" width="16.6640625" style="133" customWidth="1"/>
    <col min="5378" max="5378" width="19.5546875" style="133" customWidth="1"/>
    <col min="5379" max="5380" width="11.5546875" style="133"/>
    <col min="5381" max="5381" width="13.33203125" style="133" bestFit="1" customWidth="1"/>
    <col min="5382" max="5382" width="14.33203125" style="133" customWidth="1"/>
    <col min="5383" max="5383" width="13.5546875" style="133" customWidth="1"/>
    <col min="5384" max="5632" width="11.5546875" style="133"/>
    <col min="5633" max="5633" width="16.6640625" style="133" customWidth="1"/>
    <col min="5634" max="5634" width="19.5546875" style="133" customWidth="1"/>
    <col min="5635" max="5636" width="11.5546875" style="133"/>
    <col min="5637" max="5637" width="13.33203125" style="133" bestFit="1" customWidth="1"/>
    <col min="5638" max="5638" width="14.33203125" style="133" customWidth="1"/>
    <col min="5639" max="5639" width="13.5546875" style="133" customWidth="1"/>
    <col min="5640" max="5888" width="11.5546875" style="133"/>
    <col min="5889" max="5889" width="16.6640625" style="133" customWidth="1"/>
    <col min="5890" max="5890" width="19.5546875" style="133" customWidth="1"/>
    <col min="5891" max="5892" width="11.5546875" style="133"/>
    <col min="5893" max="5893" width="13.33203125" style="133" bestFit="1" customWidth="1"/>
    <col min="5894" max="5894" width="14.33203125" style="133" customWidth="1"/>
    <col min="5895" max="5895" width="13.5546875" style="133" customWidth="1"/>
    <col min="5896" max="6144" width="11.5546875" style="133"/>
    <col min="6145" max="6145" width="16.6640625" style="133" customWidth="1"/>
    <col min="6146" max="6146" width="19.5546875" style="133" customWidth="1"/>
    <col min="6147" max="6148" width="11.5546875" style="133"/>
    <col min="6149" max="6149" width="13.33203125" style="133" bestFit="1" customWidth="1"/>
    <col min="6150" max="6150" width="14.33203125" style="133" customWidth="1"/>
    <col min="6151" max="6151" width="13.5546875" style="133" customWidth="1"/>
    <col min="6152" max="6400" width="11.5546875" style="133"/>
    <col min="6401" max="6401" width="16.6640625" style="133" customWidth="1"/>
    <col min="6402" max="6402" width="19.5546875" style="133" customWidth="1"/>
    <col min="6403" max="6404" width="11.5546875" style="133"/>
    <col min="6405" max="6405" width="13.33203125" style="133" bestFit="1" customWidth="1"/>
    <col min="6406" max="6406" width="14.33203125" style="133" customWidth="1"/>
    <col min="6407" max="6407" width="13.5546875" style="133" customWidth="1"/>
    <col min="6408" max="6656" width="11.5546875" style="133"/>
    <col min="6657" max="6657" width="16.6640625" style="133" customWidth="1"/>
    <col min="6658" max="6658" width="19.5546875" style="133" customWidth="1"/>
    <col min="6659" max="6660" width="11.5546875" style="133"/>
    <col min="6661" max="6661" width="13.33203125" style="133" bestFit="1" customWidth="1"/>
    <col min="6662" max="6662" width="14.33203125" style="133" customWidth="1"/>
    <col min="6663" max="6663" width="13.5546875" style="133" customWidth="1"/>
    <col min="6664" max="6912" width="11.5546875" style="133"/>
    <col min="6913" max="6913" width="16.6640625" style="133" customWidth="1"/>
    <col min="6914" max="6914" width="19.5546875" style="133" customWidth="1"/>
    <col min="6915" max="6916" width="11.5546875" style="133"/>
    <col min="6917" max="6917" width="13.33203125" style="133" bestFit="1" customWidth="1"/>
    <col min="6918" max="6918" width="14.33203125" style="133" customWidth="1"/>
    <col min="6919" max="6919" width="13.5546875" style="133" customWidth="1"/>
    <col min="6920" max="7168" width="11.5546875" style="133"/>
    <col min="7169" max="7169" width="16.6640625" style="133" customWidth="1"/>
    <col min="7170" max="7170" width="19.5546875" style="133" customWidth="1"/>
    <col min="7171" max="7172" width="11.5546875" style="133"/>
    <col min="7173" max="7173" width="13.33203125" style="133" bestFit="1" customWidth="1"/>
    <col min="7174" max="7174" width="14.33203125" style="133" customWidth="1"/>
    <col min="7175" max="7175" width="13.5546875" style="133" customWidth="1"/>
    <col min="7176" max="7424" width="11.5546875" style="133"/>
    <col min="7425" max="7425" width="16.6640625" style="133" customWidth="1"/>
    <col min="7426" max="7426" width="19.5546875" style="133" customWidth="1"/>
    <col min="7427" max="7428" width="11.5546875" style="133"/>
    <col min="7429" max="7429" width="13.33203125" style="133" bestFit="1" customWidth="1"/>
    <col min="7430" max="7430" width="14.33203125" style="133" customWidth="1"/>
    <col min="7431" max="7431" width="13.5546875" style="133" customWidth="1"/>
    <col min="7432" max="7680" width="11.5546875" style="133"/>
    <col min="7681" max="7681" width="16.6640625" style="133" customWidth="1"/>
    <col min="7682" max="7682" width="19.5546875" style="133" customWidth="1"/>
    <col min="7683" max="7684" width="11.5546875" style="133"/>
    <col min="7685" max="7685" width="13.33203125" style="133" bestFit="1" customWidth="1"/>
    <col min="7686" max="7686" width="14.33203125" style="133" customWidth="1"/>
    <col min="7687" max="7687" width="13.5546875" style="133" customWidth="1"/>
    <col min="7688" max="7936" width="11.5546875" style="133"/>
    <col min="7937" max="7937" width="16.6640625" style="133" customWidth="1"/>
    <col min="7938" max="7938" width="19.5546875" style="133" customWidth="1"/>
    <col min="7939" max="7940" width="11.5546875" style="133"/>
    <col min="7941" max="7941" width="13.33203125" style="133" bestFit="1" customWidth="1"/>
    <col min="7942" max="7942" width="14.33203125" style="133" customWidth="1"/>
    <col min="7943" max="7943" width="13.5546875" style="133" customWidth="1"/>
    <col min="7944" max="8192" width="11.5546875" style="133"/>
    <col min="8193" max="8193" width="16.6640625" style="133" customWidth="1"/>
    <col min="8194" max="8194" width="19.5546875" style="133" customWidth="1"/>
    <col min="8195" max="8196" width="11.5546875" style="133"/>
    <col min="8197" max="8197" width="13.33203125" style="133" bestFit="1" customWidth="1"/>
    <col min="8198" max="8198" width="14.33203125" style="133" customWidth="1"/>
    <col min="8199" max="8199" width="13.5546875" style="133" customWidth="1"/>
    <col min="8200" max="8448" width="11.5546875" style="133"/>
    <col min="8449" max="8449" width="16.6640625" style="133" customWidth="1"/>
    <col min="8450" max="8450" width="19.5546875" style="133" customWidth="1"/>
    <col min="8451" max="8452" width="11.5546875" style="133"/>
    <col min="8453" max="8453" width="13.33203125" style="133" bestFit="1" customWidth="1"/>
    <col min="8454" max="8454" width="14.33203125" style="133" customWidth="1"/>
    <col min="8455" max="8455" width="13.5546875" style="133" customWidth="1"/>
    <col min="8456" max="8704" width="11.5546875" style="133"/>
    <col min="8705" max="8705" width="16.6640625" style="133" customWidth="1"/>
    <col min="8706" max="8706" width="19.5546875" style="133" customWidth="1"/>
    <col min="8707" max="8708" width="11.5546875" style="133"/>
    <col min="8709" max="8709" width="13.33203125" style="133" bestFit="1" customWidth="1"/>
    <col min="8710" max="8710" width="14.33203125" style="133" customWidth="1"/>
    <col min="8711" max="8711" width="13.5546875" style="133" customWidth="1"/>
    <col min="8712" max="8960" width="11.5546875" style="133"/>
    <col min="8961" max="8961" width="16.6640625" style="133" customWidth="1"/>
    <col min="8962" max="8962" width="19.5546875" style="133" customWidth="1"/>
    <col min="8963" max="8964" width="11.5546875" style="133"/>
    <col min="8965" max="8965" width="13.33203125" style="133" bestFit="1" customWidth="1"/>
    <col min="8966" max="8966" width="14.33203125" style="133" customWidth="1"/>
    <col min="8967" max="8967" width="13.5546875" style="133" customWidth="1"/>
    <col min="8968" max="9216" width="11.5546875" style="133"/>
    <col min="9217" max="9217" width="16.6640625" style="133" customWidth="1"/>
    <col min="9218" max="9218" width="19.5546875" style="133" customWidth="1"/>
    <col min="9219" max="9220" width="11.5546875" style="133"/>
    <col min="9221" max="9221" width="13.33203125" style="133" bestFit="1" customWidth="1"/>
    <col min="9222" max="9222" width="14.33203125" style="133" customWidth="1"/>
    <col min="9223" max="9223" width="13.5546875" style="133" customWidth="1"/>
    <col min="9224" max="9472" width="11.5546875" style="133"/>
    <col min="9473" max="9473" width="16.6640625" style="133" customWidth="1"/>
    <col min="9474" max="9474" width="19.5546875" style="133" customWidth="1"/>
    <col min="9475" max="9476" width="11.5546875" style="133"/>
    <col min="9477" max="9477" width="13.33203125" style="133" bestFit="1" customWidth="1"/>
    <col min="9478" max="9478" width="14.33203125" style="133" customWidth="1"/>
    <col min="9479" max="9479" width="13.5546875" style="133" customWidth="1"/>
    <col min="9480" max="9728" width="11.5546875" style="133"/>
    <col min="9729" max="9729" width="16.6640625" style="133" customWidth="1"/>
    <col min="9730" max="9730" width="19.5546875" style="133" customWidth="1"/>
    <col min="9731" max="9732" width="11.5546875" style="133"/>
    <col min="9733" max="9733" width="13.33203125" style="133" bestFit="1" customWidth="1"/>
    <col min="9734" max="9734" width="14.33203125" style="133" customWidth="1"/>
    <col min="9735" max="9735" width="13.5546875" style="133" customWidth="1"/>
    <col min="9736" max="9984" width="11.5546875" style="133"/>
    <col min="9985" max="9985" width="16.6640625" style="133" customWidth="1"/>
    <col min="9986" max="9986" width="19.5546875" style="133" customWidth="1"/>
    <col min="9987" max="9988" width="11.5546875" style="133"/>
    <col min="9989" max="9989" width="13.33203125" style="133" bestFit="1" customWidth="1"/>
    <col min="9990" max="9990" width="14.33203125" style="133" customWidth="1"/>
    <col min="9991" max="9991" width="13.5546875" style="133" customWidth="1"/>
    <col min="9992" max="10240" width="11.5546875" style="133"/>
    <col min="10241" max="10241" width="16.6640625" style="133" customWidth="1"/>
    <col min="10242" max="10242" width="19.5546875" style="133" customWidth="1"/>
    <col min="10243" max="10244" width="11.5546875" style="133"/>
    <col min="10245" max="10245" width="13.33203125" style="133" bestFit="1" customWidth="1"/>
    <col min="10246" max="10246" width="14.33203125" style="133" customWidth="1"/>
    <col min="10247" max="10247" width="13.5546875" style="133" customWidth="1"/>
    <col min="10248" max="10496" width="11.5546875" style="133"/>
    <col min="10497" max="10497" width="16.6640625" style="133" customWidth="1"/>
    <col min="10498" max="10498" width="19.5546875" style="133" customWidth="1"/>
    <col min="10499" max="10500" width="11.5546875" style="133"/>
    <col min="10501" max="10501" width="13.33203125" style="133" bestFit="1" customWidth="1"/>
    <col min="10502" max="10502" width="14.33203125" style="133" customWidth="1"/>
    <col min="10503" max="10503" width="13.5546875" style="133" customWidth="1"/>
    <col min="10504" max="10752" width="11.5546875" style="133"/>
    <col min="10753" max="10753" width="16.6640625" style="133" customWidth="1"/>
    <col min="10754" max="10754" width="19.5546875" style="133" customWidth="1"/>
    <col min="10755" max="10756" width="11.5546875" style="133"/>
    <col min="10757" max="10757" width="13.33203125" style="133" bestFit="1" customWidth="1"/>
    <col min="10758" max="10758" width="14.33203125" style="133" customWidth="1"/>
    <col min="10759" max="10759" width="13.5546875" style="133" customWidth="1"/>
    <col min="10760" max="11008" width="11.5546875" style="133"/>
    <col min="11009" max="11009" width="16.6640625" style="133" customWidth="1"/>
    <col min="11010" max="11010" width="19.5546875" style="133" customWidth="1"/>
    <col min="11011" max="11012" width="11.5546875" style="133"/>
    <col min="11013" max="11013" width="13.33203125" style="133" bestFit="1" customWidth="1"/>
    <col min="11014" max="11014" width="14.33203125" style="133" customWidth="1"/>
    <col min="11015" max="11015" width="13.5546875" style="133" customWidth="1"/>
    <col min="11016" max="11264" width="11.5546875" style="133"/>
    <col min="11265" max="11265" width="16.6640625" style="133" customWidth="1"/>
    <col min="11266" max="11266" width="19.5546875" style="133" customWidth="1"/>
    <col min="11267" max="11268" width="11.5546875" style="133"/>
    <col min="11269" max="11269" width="13.33203125" style="133" bestFit="1" customWidth="1"/>
    <col min="11270" max="11270" width="14.33203125" style="133" customWidth="1"/>
    <col min="11271" max="11271" width="13.5546875" style="133" customWidth="1"/>
    <col min="11272" max="11520" width="11.5546875" style="133"/>
    <col min="11521" max="11521" width="16.6640625" style="133" customWidth="1"/>
    <col min="11522" max="11522" width="19.5546875" style="133" customWidth="1"/>
    <col min="11523" max="11524" width="11.5546875" style="133"/>
    <col min="11525" max="11525" width="13.33203125" style="133" bestFit="1" customWidth="1"/>
    <col min="11526" max="11526" width="14.33203125" style="133" customWidth="1"/>
    <col min="11527" max="11527" width="13.5546875" style="133" customWidth="1"/>
    <col min="11528" max="11776" width="11.5546875" style="133"/>
    <col min="11777" max="11777" width="16.6640625" style="133" customWidth="1"/>
    <col min="11778" max="11778" width="19.5546875" style="133" customWidth="1"/>
    <col min="11779" max="11780" width="11.5546875" style="133"/>
    <col min="11781" max="11781" width="13.33203125" style="133" bestFit="1" customWidth="1"/>
    <col min="11782" max="11782" width="14.33203125" style="133" customWidth="1"/>
    <col min="11783" max="11783" width="13.5546875" style="133" customWidth="1"/>
    <col min="11784" max="12032" width="11.5546875" style="133"/>
    <col min="12033" max="12033" width="16.6640625" style="133" customWidth="1"/>
    <col min="12034" max="12034" width="19.5546875" style="133" customWidth="1"/>
    <col min="12035" max="12036" width="11.5546875" style="133"/>
    <col min="12037" max="12037" width="13.33203125" style="133" bestFit="1" customWidth="1"/>
    <col min="12038" max="12038" width="14.33203125" style="133" customWidth="1"/>
    <col min="12039" max="12039" width="13.5546875" style="133" customWidth="1"/>
    <col min="12040" max="12288" width="11.5546875" style="133"/>
    <col min="12289" max="12289" width="16.6640625" style="133" customWidth="1"/>
    <col min="12290" max="12290" width="19.5546875" style="133" customWidth="1"/>
    <col min="12291" max="12292" width="11.5546875" style="133"/>
    <col min="12293" max="12293" width="13.33203125" style="133" bestFit="1" customWidth="1"/>
    <col min="12294" max="12294" width="14.33203125" style="133" customWidth="1"/>
    <col min="12295" max="12295" width="13.5546875" style="133" customWidth="1"/>
    <col min="12296" max="12544" width="11.5546875" style="133"/>
    <col min="12545" max="12545" width="16.6640625" style="133" customWidth="1"/>
    <col min="12546" max="12546" width="19.5546875" style="133" customWidth="1"/>
    <col min="12547" max="12548" width="11.5546875" style="133"/>
    <col min="12549" max="12549" width="13.33203125" style="133" bestFit="1" customWidth="1"/>
    <col min="12550" max="12550" width="14.33203125" style="133" customWidth="1"/>
    <col min="12551" max="12551" width="13.5546875" style="133" customWidth="1"/>
    <col min="12552" max="12800" width="11.5546875" style="133"/>
    <col min="12801" max="12801" width="16.6640625" style="133" customWidth="1"/>
    <col min="12802" max="12802" width="19.5546875" style="133" customWidth="1"/>
    <col min="12803" max="12804" width="11.5546875" style="133"/>
    <col min="12805" max="12805" width="13.33203125" style="133" bestFit="1" customWidth="1"/>
    <col min="12806" max="12806" width="14.33203125" style="133" customWidth="1"/>
    <col min="12807" max="12807" width="13.5546875" style="133" customWidth="1"/>
    <col min="12808" max="13056" width="11.5546875" style="133"/>
    <col min="13057" max="13057" width="16.6640625" style="133" customWidth="1"/>
    <col min="13058" max="13058" width="19.5546875" style="133" customWidth="1"/>
    <col min="13059" max="13060" width="11.5546875" style="133"/>
    <col min="13061" max="13061" width="13.33203125" style="133" bestFit="1" customWidth="1"/>
    <col min="13062" max="13062" width="14.33203125" style="133" customWidth="1"/>
    <col min="13063" max="13063" width="13.5546875" style="133" customWidth="1"/>
    <col min="13064" max="13312" width="11.5546875" style="133"/>
    <col min="13313" max="13313" width="16.6640625" style="133" customWidth="1"/>
    <col min="13314" max="13314" width="19.5546875" style="133" customWidth="1"/>
    <col min="13315" max="13316" width="11.5546875" style="133"/>
    <col min="13317" max="13317" width="13.33203125" style="133" bestFit="1" customWidth="1"/>
    <col min="13318" max="13318" width="14.33203125" style="133" customWidth="1"/>
    <col min="13319" max="13319" width="13.5546875" style="133" customWidth="1"/>
    <col min="13320" max="13568" width="11.5546875" style="133"/>
    <col min="13569" max="13569" width="16.6640625" style="133" customWidth="1"/>
    <col min="13570" max="13570" width="19.5546875" style="133" customWidth="1"/>
    <col min="13571" max="13572" width="11.5546875" style="133"/>
    <col min="13573" max="13573" width="13.33203125" style="133" bestFit="1" customWidth="1"/>
    <col min="13574" max="13574" width="14.33203125" style="133" customWidth="1"/>
    <col min="13575" max="13575" width="13.5546875" style="133" customWidth="1"/>
    <col min="13576" max="13824" width="11.5546875" style="133"/>
    <col min="13825" max="13825" width="16.6640625" style="133" customWidth="1"/>
    <col min="13826" max="13826" width="19.5546875" style="133" customWidth="1"/>
    <col min="13827" max="13828" width="11.5546875" style="133"/>
    <col min="13829" max="13829" width="13.33203125" style="133" bestFit="1" customWidth="1"/>
    <col min="13830" max="13830" width="14.33203125" style="133" customWidth="1"/>
    <col min="13831" max="13831" width="13.5546875" style="133" customWidth="1"/>
    <col min="13832" max="14080" width="11.5546875" style="133"/>
    <col min="14081" max="14081" width="16.6640625" style="133" customWidth="1"/>
    <col min="14082" max="14082" width="19.5546875" style="133" customWidth="1"/>
    <col min="14083" max="14084" width="11.5546875" style="133"/>
    <col min="14085" max="14085" width="13.33203125" style="133" bestFit="1" customWidth="1"/>
    <col min="14086" max="14086" width="14.33203125" style="133" customWidth="1"/>
    <col min="14087" max="14087" width="13.5546875" style="133" customWidth="1"/>
    <col min="14088" max="14336" width="11.5546875" style="133"/>
    <col min="14337" max="14337" width="16.6640625" style="133" customWidth="1"/>
    <col min="14338" max="14338" width="19.5546875" style="133" customWidth="1"/>
    <col min="14339" max="14340" width="11.5546875" style="133"/>
    <col min="14341" max="14341" width="13.33203125" style="133" bestFit="1" customWidth="1"/>
    <col min="14342" max="14342" width="14.33203125" style="133" customWidth="1"/>
    <col min="14343" max="14343" width="13.5546875" style="133" customWidth="1"/>
    <col min="14344" max="14592" width="11.5546875" style="133"/>
    <col min="14593" max="14593" width="16.6640625" style="133" customWidth="1"/>
    <col min="14594" max="14594" width="19.5546875" style="133" customWidth="1"/>
    <col min="14595" max="14596" width="11.5546875" style="133"/>
    <col min="14597" max="14597" width="13.33203125" style="133" bestFit="1" customWidth="1"/>
    <col min="14598" max="14598" width="14.33203125" style="133" customWidth="1"/>
    <col min="14599" max="14599" width="13.5546875" style="133" customWidth="1"/>
    <col min="14600" max="14848" width="11.5546875" style="133"/>
    <col min="14849" max="14849" width="16.6640625" style="133" customWidth="1"/>
    <col min="14850" max="14850" width="19.5546875" style="133" customWidth="1"/>
    <col min="14851" max="14852" width="11.5546875" style="133"/>
    <col min="14853" max="14853" width="13.33203125" style="133" bestFit="1" customWidth="1"/>
    <col min="14854" max="14854" width="14.33203125" style="133" customWidth="1"/>
    <col min="14855" max="14855" width="13.5546875" style="133" customWidth="1"/>
    <col min="14856" max="15104" width="11.5546875" style="133"/>
    <col min="15105" max="15105" width="16.6640625" style="133" customWidth="1"/>
    <col min="15106" max="15106" width="19.5546875" style="133" customWidth="1"/>
    <col min="15107" max="15108" width="11.5546875" style="133"/>
    <col min="15109" max="15109" width="13.33203125" style="133" bestFit="1" customWidth="1"/>
    <col min="15110" max="15110" width="14.33203125" style="133" customWidth="1"/>
    <col min="15111" max="15111" width="13.5546875" style="133" customWidth="1"/>
    <col min="15112" max="15360" width="11.5546875" style="133"/>
    <col min="15361" max="15361" width="16.6640625" style="133" customWidth="1"/>
    <col min="15362" max="15362" width="19.5546875" style="133" customWidth="1"/>
    <col min="15363" max="15364" width="11.5546875" style="133"/>
    <col min="15365" max="15365" width="13.33203125" style="133" bestFit="1" customWidth="1"/>
    <col min="15366" max="15366" width="14.33203125" style="133" customWidth="1"/>
    <col min="15367" max="15367" width="13.5546875" style="133" customWidth="1"/>
    <col min="15368" max="15616" width="11.5546875" style="133"/>
    <col min="15617" max="15617" width="16.6640625" style="133" customWidth="1"/>
    <col min="15618" max="15618" width="19.5546875" style="133" customWidth="1"/>
    <col min="15619" max="15620" width="11.5546875" style="133"/>
    <col min="15621" max="15621" width="13.33203125" style="133" bestFit="1" customWidth="1"/>
    <col min="15622" max="15622" width="14.33203125" style="133" customWidth="1"/>
    <col min="15623" max="15623" width="13.5546875" style="133" customWidth="1"/>
    <col min="15624" max="15872" width="11.5546875" style="133"/>
    <col min="15873" max="15873" width="16.6640625" style="133" customWidth="1"/>
    <col min="15874" max="15874" width="19.5546875" style="133" customWidth="1"/>
    <col min="15875" max="15876" width="11.5546875" style="133"/>
    <col min="15877" max="15877" width="13.33203125" style="133" bestFit="1" customWidth="1"/>
    <col min="15878" max="15878" width="14.33203125" style="133" customWidth="1"/>
    <col min="15879" max="15879" width="13.5546875" style="133" customWidth="1"/>
    <col min="15880" max="16128" width="11.5546875" style="133"/>
    <col min="16129" max="16129" width="16.6640625" style="133" customWidth="1"/>
    <col min="16130" max="16130" width="19.5546875" style="133" customWidth="1"/>
    <col min="16131" max="16132" width="11.5546875" style="133"/>
    <col min="16133" max="16133" width="13.33203125" style="133" bestFit="1" customWidth="1"/>
    <col min="16134" max="16134" width="14.33203125" style="133" customWidth="1"/>
    <col min="16135" max="16135" width="13.5546875" style="133" customWidth="1"/>
    <col min="16136" max="16384" width="11.5546875" style="133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35" customFormat="1" ht="14.25" customHeight="1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35" customFormat="1" ht="14.25" customHeight="1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35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135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35" customFormat="1" ht="15" customHeight="1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35" customFormat="1" ht="14.25" customHeight="1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35" customFormat="1" ht="14.25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35" customFormat="1" ht="14.25" customHeight="1">
      <c r="A9" s="302"/>
      <c r="B9" s="302"/>
      <c r="C9" s="302"/>
      <c r="D9" s="302"/>
      <c r="E9" s="303"/>
      <c r="F9" s="304" t="s">
        <v>90</v>
      </c>
      <c r="G9" s="304">
        <f>'Presupuesto '!A57</f>
        <v>54</v>
      </c>
      <c r="H9" s="629"/>
      <c r="I9" s="630"/>
      <c r="J9" s="630"/>
      <c r="K9" s="630"/>
      <c r="L9" s="631"/>
    </row>
    <row r="10" spans="1:13" s="246" customFormat="1" ht="14.25" customHeight="1">
      <c r="A10" s="302"/>
      <c r="B10" s="302"/>
      <c r="C10" s="302"/>
      <c r="D10" s="302"/>
      <c r="E10" s="303"/>
      <c r="F10" s="304" t="s">
        <v>28</v>
      </c>
      <c r="G10" s="304" t="str">
        <f>'Presupuesto '!C57</f>
        <v>u</v>
      </c>
      <c r="H10" s="629"/>
      <c r="I10" s="630"/>
      <c r="J10" s="630"/>
      <c r="K10" s="630"/>
      <c r="L10" s="631"/>
    </row>
    <row r="11" spans="1:13" s="246" customFormat="1" ht="14.25" customHeight="1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4.25" customHeight="1">
      <c r="A12" s="644" t="str">
        <f>'Presupuesto '!B57</f>
        <v>Centro de carga trifásico de 12 espacios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.75" customHeight="1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5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1.3965000000000001</v>
      </c>
      <c r="H17" s="433">
        <f>+G17/G$46</f>
        <v>1.0491598832513814E-2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1.0491598832513815</v>
      </c>
    </row>
    <row r="18" spans="1:15" s="136" customFormat="1" ht="15.6">
      <c r="A18" s="616" t="s">
        <v>23</v>
      </c>
      <c r="B18" s="617"/>
      <c r="C18" s="145"/>
      <c r="D18" s="148"/>
      <c r="E18" s="148"/>
      <c r="F18" s="149"/>
      <c r="G18" s="129">
        <f>SUM(G17:G17)</f>
        <v>1.3965000000000001</v>
      </c>
      <c r="H18" s="437">
        <f>SUM(H17:H17)</f>
        <v>1.0491598832513814E-2</v>
      </c>
      <c r="I18" s="434"/>
      <c r="J18" s="435"/>
      <c r="K18" s="431"/>
      <c r="L18" s="447">
        <f>SUM(L17:L17)</f>
        <v>1.0491598832513815</v>
      </c>
    </row>
    <row r="19" spans="1:15" s="136" customFormat="1" ht="15.6">
      <c r="A19" s="43" t="s">
        <v>24</v>
      </c>
      <c r="B19" s="44"/>
      <c r="C19" s="45"/>
      <c r="D19" s="45"/>
      <c r="E19" s="45"/>
      <c r="F19" s="45"/>
      <c r="G19" s="46"/>
      <c r="H19" s="441"/>
      <c r="I19" s="438"/>
      <c r="J19" s="439"/>
      <c r="K19" s="440"/>
      <c r="L19" s="495"/>
    </row>
    <row r="20" spans="1:15" s="136" customFormat="1" ht="15.6">
      <c r="A20" s="610" t="s">
        <v>4</v>
      </c>
      <c r="B20" s="611"/>
      <c r="C20" s="143" t="s">
        <v>5</v>
      </c>
      <c r="D20" s="143" t="s">
        <v>25</v>
      </c>
      <c r="E20" s="144" t="s">
        <v>7</v>
      </c>
      <c r="F20" s="143" t="s">
        <v>8</v>
      </c>
      <c r="G20" s="144" t="s">
        <v>9</v>
      </c>
      <c r="H20" s="441"/>
      <c r="I20" s="442"/>
      <c r="J20" s="442"/>
      <c r="K20" s="442"/>
      <c r="L20" s="443"/>
    </row>
    <row r="21" spans="1:15" s="136" customFormat="1" ht="15.6">
      <c r="A21" s="640"/>
      <c r="B21" s="641"/>
      <c r="C21" s="39" t="s">
        <v>15</v>
      </c>
      <c r="D21" s="39" t="s">
        <v>16</v>
      </c>
      <c r="E21" s="40" t="s">
        <v>17</v>
      </c>
      <c r="F21" s="41" t="s">
        <v>18</v>
      </c>
      <c r="G21" s="40" t="s">
        <v>19</v>
      </c>
      <c r="H21" s="428"/>
      <c r="I21" s="442"/>
      <c r="J21" s="442"/>
      <c r="K21" s="442"/>
      <c r="L21" s="432"/>
    </row>
    <row r="22" spans="1:15" s="136" customFormat="1" ht="15.6">
      <c r="A22" s="239"/>
      <c r="B22" s="240"/>
      <c r="C22" s="51"/>
      <c r="D22" s="51"/>
      <c r="E22" s="241"/>
      <c r="F22" s="242"/>
      <c r="G22" s="241"/>
      <c r="H22" s="428"/>
      <c r="I22" s="429"/>
      <c r="J22" s="430"/>
      <c r="K22" s="431"/>
      <c r="L22" s="432"/>
    </row>
    <row r="23" spans="1:15" s="136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3</v>
      </c>
      <c r="G23" s="42">
        <f>E23*F23</f>
        <v>10.86</v>
      </c>
      <c r="H23" s="433">
        <f>+G23/G$46</f>
        <v>8.1588802951020417E-2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8.1588802951020423</v>
      </c>
    </row>
    <row r="24" spans="1:15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3</v>
      </c>
      <c r="G24" s="42">
        <f>E24*F24</f>
        <v>10.98</v>
      </c>
      <c r="H24" s="433">
        <f>+G24/G$46</f>
        <v>8.2490336685285839E-2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8.2490336685285843</v>
      </c>
      <c r="M24" s="137"/>
      <c r="N24" s="137"/>
      <c r="O24" s="137"/>
    </row>
    <row r="25" spans="1:15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1.5</v>
      </c>
      <c r="G25" s="42">
        <f>E25*F25</f>
        <v>6.09</v>
      </c>
      <c r="H25" s="433">
        <f>+G25/G$46</f>
        <v>4.575283701397001E-2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4.5752837013970007</v>
      </c>
      <c r="M25" s="136"/>
      <c r="N25" s="136"/>
      <c r="O25" s="136"/>
    </row>
    <row r="26" spans="1:15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27.93</v>
      </c>
      <c r="H26" s="437">
        <f>SUM(H23:H25)</f>
        <v>0.20983197665027628</v>
      </c>
      <c r="I26" s="429"/>
      <c r="J26" s="430"/>
      <c r="K26" s="431"/>
      <c r="L26" s="447">
        <f>SUM(L23:L25)</f>
        <v>20.983197665027628</v>
      </c>
    </row>
    <row r="27" spans="1:15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5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5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5" s="136" customFormat="1" ht="15.6">
      <c r="A30" s="616" t="s">
        <v>168</v>
      </c>
      <c r="B30" s="617"/>
      <c r="C30" s="618"/>
      <c r="D30" s="49" t="s">
        <v>44</v>
      </c>
      <c r="E30" s="50">
        <v>1</v>
      </c>
      <c r="F30" s="50">
        <v>103.78</v>
      </c>
      <c r="G30" s="42">
        <f>E30*F30</f>
        <v>103.78</v>
      </c>
      <c r="H30" s="433">
        <f>+G30/G$46</f>
        <v>0.77967642451720987</v>
      </c>
      <c r="I30" s="434">
        <v>462140011</v>
      </c>
      <c r="J30" s="435" t="s">
        <v>30</v>
      </c>
      <c r="K30" s="431">
        <v>0</v>
      </c>
      <c r="L30" s="436">
        <f>+H30*K30</f>
        <v>0</v>
      </c>
    </row>
    <row r="31" spans="1:15" s="136" customFormat="1" ht="15.6">
      <c r="A31" s="274"/>
      <c r="B31" s="275"/>
      <c r="C31" s="276"/>
      <c r="D31" s="49"/>
      <c r="E31" s="50"/>
      <c r="F31" s="50"/>
      <c r="G31" s="42"/>
      <c r="H31" s="433"/>
      <c r="I31" s="434"/>
      <c r="J31" s="435"/>
      <c r="K31" s="431"/>
      <c r="L31" s="436"/>
    </row>
    <row r="32" spans="1:15" s="136" customFormat="1" ht="15.6">
      <c r="A32" s="274"/>
      <c r="B32" s="275"/>
      <c r="C32" s="276"/>
      <c r="D32" s="49"/>
      <c r="E32" s="50"/>
      <c r="F32" s="50"/>
      <c r="G32" s="42"/>
      <c r="H32" s="433"/>
      <c r="I32" s="434"/>
      <c r="J32" s="435"/>
      <c r="K32" s="431"/>
      <c r="L32" s="436"/>
    </row>
    <row r="33" spans="1:15" s="136" customFormat="1" ht="15.6">
      <c r="A33" s="274"/>
      <c r="B33" s="275"/>
      <c r="C33" s="276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5" s="136" customFormat="1" ht="15.6">
      <c r="A34" s="274"/>
      <c r="B34" s="275"/>
      <c r="C34" s="276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5" s="136" customFormat="1" ht="15.6">
      <c r="A35" s="274"/>
      <c r="B35" s="275"/>
      <c r="C35" s="276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5" s="136" customFormat="1" ht="15.6">
      <c r="A36" s="274"/>
      <c r="B36" s="275"/>
      <c r="C36" s="276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5" s="136" customFormat="1" ht="15.6">
      <c r="A37" s="274"/>
      <c r="B37" s="275"/>
      <c r="C37" s="276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5" s="136" customFormat="1" ht="15.6">
      <c r="A38" s="274"/>
      <c r="B38" s="275"/>
      <c r="C38" s="276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5" s="136" customFormat="1" ht="15.6">
      <c r="A39" s="274"/>
      <c r="B39" s="275"/>
      <c r="C39" s="276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5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+G30</f>
        <v>103.78</v>
      </c>
      <c r="H40" s="437">
        <f>+H30</f>
        <v>0.77967642451720987</v>
      </c>
      <c r="I40" s="429"/>
      <c r="J40" s="430"/>
      <c r="K40" s="431"/>
      <c r="L40" s="447">
        <f>+L30</f>
        <v>0</v>
      </c>
      <c r="M40" s="137"/>
      <c r="N40" s="137"/>
      <c r="O40" s="137"/>
    </row>
    <row r="41" spans="1:15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  <c r="M41" s="136"/>
      <c r="N41" s="136"/>
      <c r="O41" s="136"/>
    </row>
    <row r="42" spans="1:15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5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5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5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  <c r="M45" s="137"/>
      <c r="N45" s="137"/>
      <c r="O45" s="137"/>
    </row>
    <row r="46" spans="1:15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+G45+G40+G26+G18</f>
        <v>133.10650000000001</v>
      </c>
      <c r="H46" s="449">
        <f>+H45+H40+H26+H18</f>
        <v>1</v>
      </c>
      <c r="I46" s="450"/>
      <c r="J46" s="451"/>
      <c r="K46" s="450"/>
      <c r="L46" s="563">
        <f>+L45+L40+L26+L18</f>
        <v>22.032357548279009</v>
      </c>
      <c r="M46" s="136"/>
      <c r="N46" s="136"/>
      <c r="O46" s="136"/>
    </row>
    <row r="47" spans="1:15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30.614495000000005</v>
      </c>
      <c r="H47" s="69"/>
      <c r="I47" s="69"/>
      <c r="J47" s="69"/>
      <c r="K47" s="69"/>
      <c r="L47" s="452"/>
    </row>
    <row r="48" spans="1:15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163.72099500000002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163.72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163.72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34">
    <mergeCell ref="A24:B24"/>
    <mergeCell ref="A1:G1"/>
    <mergeCell ref="H2:L13"/>
    <mergeCell ref="A15:B15"/>
    <mergeCell ref="A16:B16"/>
    <mergeCell ref="A17:B17"/>
    <mergeCell ref="A18:B18"/>
    <mergeCell ref="A20:B20"/>
    <mergeCell ref="A21:B21"/>
    <mergeCell ref="A23:B23"/>
    <mergeCell ref="A2:G2"/>
    <mergeCell ref="A4:G4"/>
    <mergeCell ref="A12:D12"/>
    <mergeCell ref="A50:B50"/>
    <mergeCell ref="A51:B51"/>
    <mergeCell ref="A52:B52"/>
    <mergeCell ref="D47:E47"/>
    <mergeCell ref="A25:B25"/>
    <mergeCell ref="A26:B26"/>
    <mergeCell ref="A28:C28"/>
    <mergeCell ref="A29:C29"/>
    <mergeCell ref="A30:C30"/>
    <mergeCell ref="A40:B40"/>
    <mergeCell ref="A42:C42"/>
    <mergeCell ref="A43:C43"/>
    <mergeCell ref="A44:C44"/>
    <mergeCell ref="A45:B45"/>
    <mergeCell ref="D46:F46"/>
    <mergeCell ref="D59:F59"/>
    <mergeCell ref="D48:F48"/>
    <mergeCell ref="D49:F49"/>
    <mergeCell ref="D50:F50"/>
    <mergeCell ref="D57:F57"/>
    <mergeCell ref="D58:F5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3"/>
  <sheetViews>
    <sheetView view="pageBreakPreview" topLeftCell="A19" zoomScale="90" zoomScaleNormal="100" zoomScaleSheetLayoutView="90" workbookViewId="0">
      <selection activeCell="L47" sqref="L47"/>
    </sheetView>
  </sheetViews>
  <sheetFormatPr baseColWidth="10" defaultRowHeight="13.2"/>
  <cols>
    <col min="1" max="1" width="21.33203125" style="133" customWidth="1"/>
    <col min="2" max="2" width="19.5546875" style="133" customWidth="1"/>
    <col min="3" max="4" width="11.5546875" style="133"/>
    <col min="5" max="5" width="13.33203125" style="133" bestFit="1" customWidth="1"/>
    <col min="6" max="6" width="14.33203125" style="134" customWidth="1"/>
    <col min="7" max="7" width="13.5546875" style="457" customWidth="1"/>
    <col min="8" max="12" width="11.5546875" style="420"/>
    <col min="13" max="256" width="11.5546875" style="133"/>
    <col min="257" max="257" width="16.6640625" style="133" customWidth="1"/>
    <col min="258" max="258" width="19.5546875" style="133" customWidth="1"/>
    <col min="259" max="260" width="11.5546875" style="133"/>
    <col min="261" max="261" width="13.33203125" style="133" bestFit="1" customWidth="1"/>
    <col min="262" max="262" width="14.33203125" style="133" customWidth="1"/>
    <col min="263" max="263" width="13.5546875" style="133" customWidth="1"/>
    <col min="264" max="512" width="11.5546875" style="133"/>
    <col min="513" max="513" width="16.6640625" style="133" customWidth="1"/>
    <col min="514" max="514" width="19.5546875" style="133" customWidth="1"/>
    <col min="515" max="516" width="11.5546875" style="133"/>
    <col min="517" max="517" width="13.33203125" style="133" bestFit="1" customWidth="1"/>
    <col min="518" max="518" width="14.33203125" style="133" customWidth="1"/>
    <col min="519" max="519" width="13.5546875" style="133" customWidth="1"/>
    <col min="520" max="768" width="11.5546875" style="133"/>
    <col min="769" max="769" width="16.6640625" style="133" customWidth="1"/>
    <col min="770" max="770" width="19.5546875" style="133" customWidth="1"/>
    <col min="771" max="772" width="11.5546875" style="133"/>
    <col min="773" max="773" width="13.33203125" style="133" bestFit="1" customWidth="1"/>
    <col min="774" max="774" width="14.33203125" style="133" customWidth="1"/>
    <col min="775" max="775" width="13.5546875" style="133" customWidth="1"/>
    <col min="776" max="1024" width="11.5546875" style="133"/>
    <col min="1025" max="1025" width="16.6640625" style="133" customWidth="1"/>
    <col min="1026" max="1026" width="19.5546875" style="133" customWidth="1"/>
    <col min="1027" max="1028" width="11.5546875" style="133"/>
    <col min="1029" max="1029" width="13.33203125" style="133" bestFit="1" customWidth="1"/>
    <col min="1030" max="1030" width="14.33203125" style="133" customWidth="1"/>
    <col min="1031" max="1031" width="13.5546875" style="133" customWidth="1"/>
    <col min="1032" max="1280" width="11.5546875" style="133"/>
    <col min="1281" max="1281" width="16.6640625" style="133" customWidth="1"/>
    <col min="1282" max="1282" width="19.5546875" style="133" customWidth="1"/>
    <col min="1283" max="1284" width="11.5546875" style="133"/>
    <col min="1285" max="1285" width="13.33203125" style="133" bestFit="1" customWidth="1"/>
    <col min="1286" max="1286" width="14.33203125" style="133" customWidth="1"/>
    <col min="1287" max="1287" width="13.5546875" style="133" customWidth="1"/>
    <col min="1288" max="1536" width="11.5546875" style="133"/>
    <col min="1537" max="1537" width="16.6640625" style="133" customWidth="1"/>
    <col min="1538" max="1538" width="19.5546875" style="133" customWidth="1"/>
    <col min="1539" max="1540" width="11.5546875" style="133"/>
    <col min="1541" max="1541" width="13.33203125" style="133" bestFit="1" customWidth="1"/>
    <col min="1542" max="1542" width="14.33203125" style="133" customWidth="1"/>
    <col min="1543" max="1543" width="13.5546875" style="133" customWidth="1"/>
    <col min="1544" max="1792" width="11.5546875" style="133"/>
    <col min="1793" max="1793" width="16.6640625" style="133" customWidth="1"/>
    <col min="1794" max="1794" width="19.5546875" style="133" customWidth="1"/>
    <col min="1795" max="1796" width="11.5546875" style="133"/>
    <col min="1797" max="1797" width="13.33203125" style="133" bestFit="1" customWidth="1"/>
    <col min="1798" max="1798" width="14.33203125" style="133" customWidth="1"/>
    <col min="1799" max="1799" width="13.5546875" style="133" customWidth="1"/>
    <col min="1800" max="2048" width="11.5546875" style="133"/>
    <col min="2049" max="2049" width="16.6640625" style="133" customWidth="1"/>
    <col min="2050" max="2050" width="19.5546875" style="133" customWidth="1"/>
    <col min="2051" max="2052" width="11.5546875" style="133"/>
    <col min="2053" max="2053" width="13.33203125" style="133" bestFit="1" customWidth="1"/>
    <col min="2054" max="2054" width="14.33203125" style="133" customWidth="1"/>
    <col min="2055" max="2055" width="13.5546875" style="133" customWidth="1"/>
    <col min="2056" max="2304" width="11.5546875" style="133"/>
    <col min="2305" max="2305" width="16.6640625" style="133" customWidth="1"/>
    <col min="2306" max="2306" width="19.5546875" style="133" customWidth="1"/>
    <col min="2307" max="2308" width="11.5546875" style="133"/>
    <col min="2309" max="2309" width="13.33203125" style="133" bestFit="1" customWidth="1"/>
    <col min="2310" max="2310" width="14.33203125" style="133" customWidth="1"/>
    <col min="2311" max="2311" width="13.5546875" style="133" customWidth="1"/>
    <col min="2312" max="2560" width="11.5546875" style="133"/>
    <col min="2561" max="2561" width="16.6640625" style="133" customWidth="1"/>
    <col min="2562" max="2562" width="19.5546875" style="133" customWidth="1"/>
    <col min="2563" max="2564" width="11.5546875" style="133"/>
    <col min="2565" max="2565" width="13.33203125" style="133" bestFit="1" customWidth="1"/>
    <col min="2566" max="2566" width="14.33203125" style="133" customWidth="1"/>
    <col min="2567" max="2567" width="13.5546875" style="133" customWidth="1"/>
    <col min="2568" max="2816" width="11.5546875" style="133"/>
    <col min="2817" max="2817" width="16.6640625" style="133" customWidth="1"/>
    <col min="2818" max="2818" width="19.5546875" style="133" customWidth="1"/>
    <col min="2819" max="2820" width="11.5546875" style="133"/>
    <col min="2821" max="2821" width="13.33203125" style="133" bestFit="1" customWidth="1"/>
    <col min="2822" max="2822" width="14.33203125" style="133" customWidth="1"/>
    <col min="2823" max="2823" width="13.5546875" style="133" customWidth="1"/>
    <col min="2824" max="3072" width="11.5546875" style="133"/>
    <col min="3073" max="3073" width="16.6640625" style="133" customWidth="1"/>
    <col min="3074" max="3074" width="19.5546875" style="133" customWidth="1"/>
    <col min="3075" max="3076" width="11.5546875" style="133"/>
    <col min="3077" max="3077" width="13.33203125" style="133" bestFit="1" customWidth="1"/>
    <col min="3078" max="3078" width="14.33203125" style="133" customWidth="1"/>
    <col min="3079" max="3079" width="13.5546875" style="133" customWidth="1"/>
    <col min="3080" max="3328" width="11.5546875" style="133"/>
    <col min="3329" max="3329" width="16.6640625" style="133" customWidth="1"/>
    <col min="3330" max="3330" width="19.5546875" style="133" customWidth="1"/>
    <col min="3331" max="3332" width="11.5546875" style="133"/>
    <col min="3333" max="3333" width="13.33203125" style="133" bestFit="1" customWidth="1"/>
    <col min="3334" max="3334" width="14.33203125" style="133" customWidth="1"/>
    <col min="3335" max="3335" width="13.5546875" style="133" customWidth="1"/>
    <col min="3336" max="3584" width="11.5546875" style="133"/>
    <col min="3585" max="3585" width="16.6640625" style="133" customWidth="1"/>
    <col min="3586" max="3586" width="19.5546875" style="133" customWidth="1"/>
    <col min="3587" max="3588" width="11.5546875" style="133"/>
    <col min="3589" max="3589" width="13.33203125" style="133" bestFit="1" customWidth="1"/>
    <col min="3590" max="3590" width="14.33203125" style="133" customWidth="1"/>
    <col min="3591" max="3591" width="13.5546875" style="133" customWidth="1"/>
    <col min="3592" max="3840" width="11.5546875" style="133"/>
    <col min="3841" max="3841" width="16.6640625" style="133" customWidth="1"/>
    <col min="3842" max="3842" width="19.5546875" style="133" customWidth="1"/>
    <col min="3843" max="3844" width="11.5546875" style="133"/>
    <col min="3845" max="3845" width="13.33203125" style="133" bestFit="1" customWidth="1"/>
    <col min="3846" max="3846" width="14.33203125" style="133" customWidth="1"/>
    <col min="3847" max="3847" width="13.5546875" style="133" customWidth="1"/>
    <col min="3848" max="4096" width="11.5546875" style="133"/>
    <col min="4097" max="4097" width="16.6640625" style="133" customWidth="1"/>
    <col min="4098" max="4098" width="19.5546875" style="133" customWidth="1"/>
    <col min="4099" max="4100" width="11.5546875" style="133"/>
    <col min="4101" max="4101" width="13.33203125" style="133" bestFit="1" customWidth="1"/>
    <col min="4102" max="4102" width="14.33203125" style="133" customWidth="1"/>
    <col min="4103" max="4103" width="13.5546875" style="133" customWidth="1"/>
    <col min="4104" max="4352" width="11.5546875" style="133"/>
    <col min="4353" max="4353" width="16.6640625" style="133" customWidth="1"/>
    <col min="4354" max="4354" width="19.5546875" style="133" customWidth="1"/>
    <col min="4355" max="4356" width="11.5546875" style="133"/>
    <col min="4357" max="4357" width="13.33203125" style="133" bestFit="1" customWidth="1"/>
    <col min="4358" max="4358" width="14.33203125" style="133" customWidth="1"/>
    <col min="4359" max="4359" width="13.5546875" style="133" customWidth="1"/>
    <col min="4360" max="4608" width="11.5546875" style="133"/>
    <col min="4609" max="4609" width="16.6640625" style="133" customWidth="1"/>
    <col min="4610" max="4610" width="19.5546875" style="133" customWidth="1"/>
    <col min="4611" max="4612" width="11.5546875" style="133"/>
    <col min="4613" max="4613" width="13.33203125" style="133" bestFit="1" customWidth="1"/>
    <col min="4614" max="4614" width="14.33203125" style="133" customWidth="1"/>
    <col min="4615" max="4615" width="13.5546875" style="133" customWidth="1"/>
    <col min="4616" max="4864" width="11.5546875" style="133"/>
    <col min="4865" max="4865" width="16.6640625" style="133" customWidth="1"/>
    <col min="4866" max="4866" width="19.5546875" style="133" customWidth="1"/>
    <col min="4867" max="4868" width="11.5546875" style="133"/>
    <col min="4869" max="4869" width="13.33203125" style="133" bestFit="1" customWidth="1"/>
    <col min="4870" max="4870" width="14.33203125" style="133" customWidth="1"/>
    <col min="4871" max="4871" width="13.5546875" style="133" customWidth="1"/>
    <col min="4872" max="5120" width="11.5546875" style="133"/>
    <col min="5121" max="5121" width="16.6640625" style="133" customWidth="1"/>
    <col min="5122" max="5122" width="19.5546875" style="133" customWidth="1"/>
    <col min="5123" max="5124" width="11.5546875" style="133"/>
    <col min="5125" max="5125" width="13.33203125" style="133" bestFit="1" customWidth="1"/>
    <col min="5126" max="5126" width="14.33203125" style="133" customWidth="1"/>
    <col min="5127" max="5127" width="13.5546875" style="133" customWidth="1"/>
    <col min="5128" max="5376" width="11.5546875" style="133"/>
    <col min="5377" max="5377" width="16.6640625" style="133" customWidth="1"/>
    <col min="5378" max="5378" width="19.5546875" style="133" customWidth="1"/>
    <col min="5379" max="5380" width="11.5546875" style="133"/>
    <col min="5381" max="5381" width="13.33203125" style="133" bestFit="1" customWidth="1"/>
    <col min="5382" max="5382" width="14.33203125" style="133" customWidth="1"/>
    <col min="5383" max="5383" width="13.5546875" style="133" customWidth="1"/>
    <col min="5384" max="5632" width="11.5546875" style="133"/>
    <col min="5633" max="5633" width="16.6640625" style="133" customWidth="1"/>
    <col min="5634" max="5634" width="19.5546875" style="133" customWidth="1"/>
    <col min="5635" max="5636" width="11.5546875" style="133"/>
    <col min="5637" max="5637" width="13.33203125" style="133" bestFit="1" customWidth="1"/>
    <col min="5638" max="5638" width="14.33203125" style="133" customWidth="1"/>
    <col min="5639" max="5639" width="13.5546875" style="133" customWidth="1"/>
    <col min="5640" max="5888" width="11.5546875" style="133"/>
    <col min="5889" max="5889" width="16.6640625" style="133" customWidth="1"/>
    <col min="5890" max="5890" width="19.5546875" style="133" customWidth="1"/>
    <col min="5891" max="5892" width="11.5546875" style="133"/>
    <col min="5893" max="5893" width="13.33203125" style="133" bestFit="1" customWidth="1"/>
    <col min="5894" max="5894" width="14.33203125" style="133" customWidth="1"/>
    <col min="5895" max="5895" width="13.5546875" style="133" customWidth="1"/>
    <col min="5896" max="6144" width="11.5546875" style="133"/>
    <col min="6145" max="6145" width="16.6640625" style="133" customWidth="1"/>
    <col min="6146" max="6146" width="19.5546875" style="133" customWidth="1"/>
    <col min="6147" max="6148" width="11.5546875" style="133"/>
    <col min="6149" max="6149" width="13.33203125" style="133" bestFit="1" customWidth="1"/>
    <col min="6150" max="6150" width="14.33203125" style="133" customWidth="1"/>
    <col min="6151" max="6151" width="13.5546875" style="133" customWidth="1"/>
    <col min="6152" max="6400" width="11.5546875" style="133"/>
    <col min="6401" max="6401" width="16.6640625" style="133" customWidth="1"/>
    <col min="6402" max="6402" width="19.5546875" style="133" customWidth="1"/>
    <col min="6403" max="6404" width="11.5546875" style="133"/>
    <col min="6405" max="6405" width="13.33203125" style="133" bestFit="1" customWidth="1"/>
    <col min="6406" max="6406" width="14.33203125" style="133" customWidth="1"/>
    <col min="6407" max="6407" width="13.5546875" style="133" customWidth="1"/>
    <col min="6408" max="6656" width="11.5546875" style="133"/>
    <col min="6657" max="6657" width="16.6640625" style="133" customWidth="1"/>
    <col min="6658" max="6658" width="19.5546875" style="133" customWidth="1"/>
    <col min="6659" max="6660" width="11.5546875" style="133"/>
    <col min="6661" max="6661" width="13.33203125" style="133" bestFit="1" customWidth="1"/>
    <col min="6662" max="6662" width="14.33203125" style="133" customWidth="1"/>
    <col min="6663" max="6663" width="13.5546875" style="133" customWidth="1"/>
    <col min="6664" max="6912" width="11.5546875" style="133"/>
    <col min="6913" max="6913" width="16.6640625" style="133" customWidth="1"/>
    <col min="6914" max="6914" width="19.5546875" style="133" customWidth="1"/>
    <col min="6915" max="6916" width="11.5546875" style="133"/>
    <col min="6917" max="6917" width="13.33203125" style="133" bestFit="1" customWidth="1"/>
    <col min="6918" max="6918" width="14.33203125" style="133" customWidth="1"/>
    <col min="6919" max="6919" width="13.5546875" style="133" customWidth="1"/>
    <col min="6920" max="7168" width="11.5546875" style="133"/>
    <col min="7169" max="7169" width="16.6640625" style="133" customWidth="1"/>
    <col min="7170" max="7170" width="19.5546875" style="133" customWidth="1"/>
    <col min="7171" max="7172" width="11.5546875" style="133"/>
    <col min="7173" max="7173" width="13.33203125" style="133" bestFit="1" customWidth="1"/>
    <col min="7174" max="7174" width="14.33203125" style="133" customWidth="1"/>
    <col min="7175" max="7175" width="13.5546875" style="133" customWidth="1"/>
    <col min="7176" max="7424" width="11.5546875" style="133"/>
    <col min="7425" max="7425" width="16.6640625" style="133" customWidth="1"/>
    <col min="7426" max="7426" width="19.5546875" style="133" customWidth="1"/>
    <col min="7427" max="7428" width="11.5546875" style="133"/>
    <col min="7429" max="7429" width="13.33203125" style="133" bestFit="1" customWidth="1"/>
    <col min="7430" max="7430" width="14.33203125" style="133" customWidth="1"/>
    <col min="7431" max="7431" width="13.5546875" style="133" customWidth="1"/>
    <col min="7432" max="7680" width="11.5546875" style="133"/>
    <col min="7681" max="7681" width="16.6640625" style="133" customWidth="1"/>
    <col min="7682" max="7682" width="19.5546875" style="133" customWidth="1"/>
    <col min="7683" max="7684" width="11.5546875" style="133"/>
    <col min="7685" max="7685" width="13.33203125" style="133" bestFit="1" customWidth="1"/>
    <col min="7686" max="7686" width="14.33203125" style="133" customWidth="1"/>
    <col min="7687" max="7687" width="13.5546875" style="133" customWidth="1"/>
    <col min="7688" max="7936" width="11.5546875" style="133"/>
    <col min="7937" max="7937" width="16.6640625" style="133" customWidth="1"/>
    <col min="7938" max="7938" width="19.5546875" style="133" customWidth="1"/>
    <col min="7939" max="7940" width="11.5546875" style="133"/>
    <col min="7941" max="7941" width="13.33203125" style="133" bestFit="1" customWidth="1"/>
    <col min="7942" max="7942" width="14.33203125" style="133" customWidth="1"/>
    <col min="7943" max="7943" width="13.5546875" style="133" customWidth="1"/>
    <col min="7944" max="8192" width="11.5546875" style="133"/>
    <col min="8193" max="8193" width="16.6640625" style="133" customWidth="1"/>
    <col min="8194" max="8194" width="19.5546875" style="133" customWidth="1"/>
    <col min="8195" max="8196" width="11.5546875" style="133"/>
    <col min="8197" max="8197" width="13.33203125" style="133" bestFit="1" customWidth="1"/>
    <col min="8198" max="8198" width="14.33203125" style="133" customWidth="1"/>
    <col min="8199" max="8199" width="13.5546875" style="133" customWidth="1"/>
    <col min="8200" max="8448" width="11.5546875" style="133"/>
    <col min="8449" max="8449" width="16.6640625" style="133" customWidth="1"/>
    <col min="8450" max="8450" width="19.5546875" style="133" customWidth="1"/>
    <col min="8451" max="8452" width="11.5546875" style="133"/>
    <col min="8453" max="8453" width="13.33203125" style="133" bestFit="1" customWidth="1"/>
    <col min="8454" max="8454" width="14.33203125" style="133" customWidth="1"/>
    <col min="8455" max="8455" width="13.5546875" style="133" customWidth="1"/>
    <col min="8456" max="8704" width="11.5546875" style="133"/>
    <col min="8705" max="8705" width="16.6640625" style="133" customWidth="1"/>
    <col min="8706" max="8706" width="19.5546875" style="133" customWidth="1"/>
    <col min="8707" max="8708" width="11.5546875" style="133"/>
    <col min="8709" max="8709" width="13.33203125" style="133" bestFit="1" customWidth="1"/>
    <col min="8710" max="8710" width="14.33203125" style="133" customWidth="1"/>
    <col min="8711" max="8711" width="13.5546875" style="133" customWidth="1"/>
    <col min="8712" max="8960" width="11.5546875" style="133"/>
    <col min="8961" max="8961" width="16.6640625" style="133" customWidth="1"/>
    <col min="8962" max="8962" width="19.5546875" style="133" customWidth="1"/>
    <col min="8963" max="8964" width="11.5546875" style="133"/>
    <col min="8965" max="8965" width="13.33203125" style="133" bestFit="1" customWidth="1"/>
    <col min="8966" max="8966" width="14.33203125" style="133" customWidth="1"/>
    <col min="8967" max="8967" width="13.5546875" style="133" customWidth="1"/>
    <col min="8968" max="9216" width="11.5546875" style="133"/>
    <col min="9217" max="9217" width="16.6640625" style="133" customWidth="1"/>
    <col min="9218" max="9218" width="19.5546875" style="133" customWidth="1"/>
    <col min="9219" max="9220" width="11.5546875" style="133"/>
    <col min="9221" max="9221" width="13.33203125" style="133" bestFit="1" customWidth="1"/>
    <col min="9222" max="9222" width="14.33203125" style="133" customWidth="1"/>
    <col min="9223" max="9223" width="13.5546875" style="133" customWidth="1"/>
    <col min="9224" max="9472" width="11.5546875" style="133"/>
    <col min="9473" max="9473" width="16.6640625" style="133" customWidth="1"/>
    <col min="9474" max="9474" width="19.5546875" style="133" customWidth="1"/>
    <col min="9475" max="9476" width="11.5546875" style="133"/>
    <col min="9477" max="9477" width="13.33203125" style="133" bestFit="1" customWidth="1"/>
    <col min="9478" max="9478" width="14.33203125" style="133" customWidth="1"/>
    <col min="9479" max="9479" width="13.5546875" style="133" customWidth="1"/>
    <col min="9480" max="9728" width="11.5546875" style="133"/>
    <col min="9729" max="9729" width="16.6640625" style="133" customWidth="1"/>
    <col min="9730" max="9730" width="19.5546875" style="133" customWidth="1"/>
    <col min="9731" max="9732" width="11.5546875" style="133"/>
    <col min="9733" max="9733" width="13.33203125" style="133" bestFit="1" customWidth="1"/>
    <col min="9734" max="9734" width="14.33203125" style="133" customWidth="1"/>
    <col min="9735" max="9735" width="13.5546875" style="133" customWidth="1"/>
    <col min="9736" max="9984" width="11.5546875" style="133"/>
    <col min="9985" max="9985" width="16.6640625" style="133" customWidth="1"/>
    <col min="9986" max="9986" width="19.5546875" style="133" customWidth="1"/>
    <col min="9987" max="9988" width="11.5546875" style="133"/>
    <col min="9989" max="9989" width="13.33203125" style="133" bestFit="1" customWidth="1"/>
    <col min="9990" max="9990" width="14.33203125" style="133" customWidth="1"/>
    <col min="9991" max="9991" width="13.5546875" style="133" customWidth="1"/>
    <col min="9992" max="10240" width="11.5546875" style="133"/>
    <col min="10241" max="10241" width="16.6640625" style="133" customWidth="1"/>
    <col min="10242" max="10242" width="19.5546875" style="133" customWidth="1"/>
    <col min="10243" max="10244" width="11.5546875" style="133"/>
    <col min="10245" max="10245" width="13.33203125" style="133" bestFit="1" customWidth="1"/>
    <col min="10246" max="10246" width="14.33203125" style="133" customWidth="1"/>
    <col min="10247" max="10247" width="13.5546875" style="133" customWidth="1"/>
    <col min="10248" max="10496" width="11.5546875" style="133"/>
    <col min="10497" max="10497" width="16.6640625" style="133" customWidth="1"/>
    <col min="10498" max="10498" width="19.5546875" style="133" customWidth="1"/>
    <col min="10499" max="10500" width="11.5546875" style="133"/>
    <col min="10501" max="10501" width="13.33203125" style="133" bestFit="1" customWidth="1"/>
    <col min="10502" max="10502" width="14.33203125" style="133" customWidth="1"/>
    <col min="10503" max="10503" width="13.5546875" style="133" customWidth="1"/>
    <col min="10504" max="10752" width="11.5546875" style="133"/>
    <col min="10753" max="10753" width="16.6640625" style="133" customWidth="1"/>
    <col min="10754" max="10754" width="19.5546875" style="133" customWidth="1"/>
    <col min="10755" max="10756" width="11.5546875" style="133"/>
    <col min="10757" max="10757" width="13.33203125" style="133" bestFit="1" customWidth="1"/>
    <col min="10758" max="10758" width="14.33203125" style="133" customWidth="1"/>
    <col min="10759" max="10759" width="13.5546875" style="133" customWidth="1"/>
    <col min="10760" max="11008" width="11.5546875" style="133"/>
    <col min="11009" max="11009" width="16.6640625" style="133" customWidth="1"/>
    <col min="11010" max="11010" width="19.5546875" style="133" customWidth="1"/>
    <col min="11011" max="11012" width="11.5546875" style="133"/>
    <col min="11013" max="11013" width="13.33203125" style="133" bestFit="1" customWidth="1"/>
    <col min="11014" max="11014" width="14.33203125" style="133" customWidth="1"/>
    <col min="11015" max="11015" width="13.5546875" style="133" customWidth="1"/>
    <col min="11016" max="11264" width="11.5546875" style="133"/>
    <col min="11265" max="11265" width="16.6640625" style="133" customWidth="1"/>
    <col min="11266" max="11266" width="19.5546875" style="133" customWidth="1"/>
    <col min="11267" max="11268" width="11.5546875" style="133"/>
    <col min="11269" max="11269" width="13.33203125" style="133" bestFit="1" customWidth="1"/>
    <col min="11270" max="11270" width="14.33203125" style="133" customWidth="1"/>
    <col min="11271" max="11271" width="13.5546875" style="133" customWidth="1"/>
    <col min="11272" max="11520" width="11.5546875" style="133"/>
    <col min="11521" max="11521" width="16.6640625" style="133" customWidth="1"/>
    <col min="11522" max="11522" width="19.5546875" style="133" customWidth="1"/>
    <col min="11523" max="11524" width="11.5546875" style="133"/>
    <col min="11525" max="11525" width="13.33203125" style="133" bestFit="1" customWidth="1"/>
    <col min="11526" max="11526" width="14.33203125" style="133" customWidth="1"/>
    <col min="11527" max="11527" width="13.5546875" style="133" customWidth="1"/>
    <col min="11528" max="11776" width="11.5546875" style="133"/>
    <col min="11777" max="11777" width="16.6640625" style="133" customWidth="1"/>
    <col min="11778" max="11778" width="19.5546875" style="133" customWidth="1"/>
    <col min="11779" max="11780" width="11.5546875" style="133"/>
    <col min="11781" max="11781" width="13.33203125" style="133" bestFit="1" customWidth="1"/>
    <col min="11782" max="11782" width="14.33203125" style="133" customWidth="1"/>
    <col min="11783" max="11783" width="13.5546875" style="133" customWidth="1"/>
    <col min="11784" max="12032" width="11.5546875" style="133"/>
    <col min="12033" max="12033" width="16.6640625" style="133" customWidth="1"/>
    <col min="12034" max="12034" width="19.5546875" style="133" customWidth="1"/>
    <col min="12035" max="12036" width="11.5546875" style="133"/>
    <col min="12037" max="12037" width="13.33203125" style="133" bestFit="1" customWidth="1"/>
    <col min="12038" max="12038" width="14.33203125" style="133" customWidth="1"/>
    <col min="12039" max="12039" width="13.5546875" style="133" customWidth="1"/>
    <col min="12040" max="12288" width="11.5546875" style="133"/>
    <col min="12289" max="12289" width="16.6640625" style="133" customWidth="1"/>
    <col min="12290" max="12290" width="19.5546875" style="133" customWidth="1"/>
    <col min="12291" max="12292" width="11.5546875" style="133"/>
    <col min="12293" max="12293" width="13.33203125" style="133" bestFit="1" customWidth="1"/>
    <col min="12294" max="12294" width="14.33203125" style="133" customWidth="1"/>
    <col min="12295" max="12295" width="13.5546875" style="133" customWidth="1"/>
    <col min="12296" max="12544" width="11.5546875" style="133"/>
    <col min="12545" max="12545" width="16.6640625" style="133" customWidth="1"/>
    <col min="12546" max="12546" width="19.5546875" style="133" customWidth="1"/>
    <col min="12547" max="12548" width="11.5546875" style="133"/>
    <col min="12549" max="12549" width="13.33203125" style="133" bestFit="1" customWidth="1"/>
    <col min="12550" max="12550" width="14.33203125" style="133" customWidth="1"/>
    <col min="12551" max="12551" width="13.5546875" style="133" customWidth="1"/>
    <col min="12552" max="12800" width="11.5546875" style="133"/>
    <col min="12801" max="12801" width="16.6640625" style="133" customWidth="1"/>
    <col min="12802" max="12802" width="19.5546875" style="133" customWidth="1"/>
    <col min="12803" max="12804" width="11.5546875" style="133"/>
    <col min="12805" max="12805" width="13.33203125" style="133" bestFit="1" customWidth="1"/>
    <col min="12806" max="12806" width="14.33203125" style="133" customWidth="1"/>
    <col min="12807" max="12807" width="13.5546875" style="133" customWidth="1"/>
    <col min="12808" max="13056" width="11.5546875" style="133"/>
    <col min="13057" max="13057" width="16.6640625" style="133" customWidth="1"/>
    <col min="13058" max="13058" width="19.5546875" style="133" customWidth="1"/>
    <col min="13059" max="13060" width="11.5546875" style="133"/>
    <col min="13061" max="13061" width="13.33203125" style="133" bestFit="1" customWidth="1"/>
    <col min="13062" max="13062" width="14.33203125" style="133" customWidth="1"/>
    <col min="13063" max="13063" width="13.5546875" style="133" customWidth="1"/>
    <col min="13064" max="13312" width="11.5546875" style="133"/>
    <col min="13313" max="13313" width="16.6640625" style="133" customWidth="1"/>
    <col min="13314" max="13314" width="19.5546875" style="133" customWidth="1"/>
    <col min="13315" max="13316" width="11.5546875" style="133"/>
    <col min="13317" max="13317" width="13.33203125" style="133" bestFit="1" customWidth="1"/>
    <col min="13318" max="13318" width="14.33203125" style="133" customWidth="1"/>
    <col min="13319" max="13319" width="13.5546875" style="133" customWidth="1"/>
    <col min="13320" max="13568" width="11.5546875" style="133"/>
    <col min="13569" max="13569" width="16.6640625" style="133" customWidth="1"/>
    <col min="13570" max="13570" width="19.5546875" style="133" customWidth="1"/>
    <col min="13571" max="13572" width="11.5546875" style="133"/>
    <col min="13573" max="13573" width="13.33203125" style="133" bestFit="1" customWidth="1"/>
    <col min="13574" max="13574" width="14.33203125" style="133" customWidth="1"/>
    <col min="13575" max="13575" width="13.5546875" style="133" customWidth="1"/>
    <col min="13576" max="13824" width="11.5546875" style="133"/>
    <col min="13825" max="13825" width="16.6640625" style="133" customWidth="1"/>
    <col min="13826" max="13826" width="19.5546875" style="133" customWidth="1"/>
    <col min="13827" max="13828" width="11.5546875" style="133"/>
    <col min="13829" max="13829" width="13.33203125" style="133" bestFit="1" customWidth="1"/>
    <col min="13830" max="13830" width="14.33203125" style="133" customWidth="1"/>
    <col min="13831" max="13831" width="13.5546875" style="133" customWidth="1"/>
    <col min="13832" max="14080" width="11.5546875" style="133"/>
    <col min="14081" max="14081" width="16.6640625" style="133" customWidth="1"/>
    <col min="14082" max="14082" width="19.5546875" style="133" customWidth="1"/>
    <col min="14083" max="14084" width="11.5546875" style="133"/>
    <col min="14085" max="14085" width="13.33203125" style="133" bestFit="1" customWidth="1"/>
    <col min="14086" max="14086" width="14.33203125" style="133" customWidth="1"/>
    <col min="14087" max="14087" width="13.5546875" style="133" customWidth="1"/>
    <col min="14088" max="14336" width="11.5546875" style="133"/>
    <col min="14337" max="14337" width="16.6640625" style="133" customWidth="1"/>
    <col min="14338" max="14338" width="19.5546875" style="133" customWidth="1"/>
    <col min="14339" max="14340" width="11.5546875" style="133"/>
    <col min="14341" max="14341" width="13.33203125" style="133" bestFit="1" customWidth="1"/>
    <col min="14342" max="14342" width="14.33203125" style="133" customWidth="1"/>
    <col min="14343" max="14343" width="13.5546875" style="133" customWidth="1"/>
    <col min="14344" max="14592" width="11.5546875" style="133"/>
    <col min="14593" max="14593" width="16.6640625" style="133" customWidth="1"/>
    <col min="14594" max="14594" width="19.5546875" style="133" customWidth="1"/>
    <col min="14595" max="14596" width="11.5546875" style="133"/>
    <col min="14597" max="14597" width="13.33203125" style="133" bestFit="1" customWidth="1"/>
    <col min="14598" max="14598" width="14.33203125" style="133" customWidth="1"/>
    <col min="14599" max="14599" width="13.5546875" style="133" customWidth="1"/>
    <col min="14600" max="14848" width="11.5546875" style="133"/>
    <col min="14849" max="14849" width="16.6640625" style="133" customWidth="1"/>
    <col min="14850" max="14850" width="19.5546875" style="133" customWidth="1"/>
    <col min="14851" max="14852" width="11.5546875" style="133"/>
    <col min="14853" max="14853" width="13.33203125" style="133" bestFit="1" customWidth="1"/>
    <col min="14854" max="14854" width="14.33203125" style="133" customWidth="1"/>
    <col min="14855" max="14855" width="13.5546875" style="133" customWidth="1"/>
    <col min="14856" max="15104" width="11.5546875" style="133"/>
    <col min="15105" max="15105" width="16.6640625" style="133" customWidth="1"/>
    <col min="15106" max="15106" width="19.5546875" style="133" customWidth="1"/>
    <col min="15107" max="15108" width="11.5546875" style="133"/>
    <col min="15109" max="15109" width="13.33203125" style="133" bestFit="1" customWidth="1"/>
    <col min="15110" max="15110" width="14.33203125" style="133" customWidth="1"/>
    <col min="15111" max="15111" width="13.5546875" style="133" customWidth="1"/>
    <col min="15112" max="15360" width="11.5546875" style="133"/>
    <col min="15361" max="15361" width="16.6640625" style="133" customWidth="1"/>
    <col min="15362" max="15362" width="19.5546875" style="133" customWidth="1"/>
    <col min="15363" max="15364" width="11.5546875" style="133"/>
    <col min="15365" max="15365" width="13.33203125" style="133" bestFit="1" customWidth="1"/>
    <col min="15366" max="15366" width="14.33203125" style="133" customWidth="1"/>
    <col min="15367" max="15367" width="13.5546875" style="133" customWidth="1"/>
    <col min="15368" max="15616" width="11.5546875" style="133"/>
    <col min="15617" max="15617" width="16.6640625" style="133" customWidth="1"/>
    <col min="15618" max="15618" width="19.5546875" style="133" customWidth="1"/>
    <col min="15619" max="15620" width="11.5546875" style="133"/>
    <col min="15621" max="15621" width="13.33203125" style="133" bestFit="1" customWidth="1"/>
    <col min="15622" max="15622" width="14.33203125" style="133" customWidth="1"/>
    <col min="15623" max="15623" width="13.5546875" style="133" customWidth="1"/>
    <col min="15624" max="15872" width="11.5546875" style="133"/>
    <col min="15873" max="15873" width="16.6640625" style="133" customWidth="1"/>
    <col min="15874" max="15874" width="19.5546875" style="133" customWidth="1"/>
    <col min="15875" max="15876" width="11.5546875" style="133"/>
    <col min="15877" max="15877" width="13.33203125" style="133" bestFit="1" customWidth="1"/>
    <col min="15878" max="15878" width="14.33203125" style="133" customWidth="1"/>
    <col min="15879" max="15879" width="13.5546875" style="133" customWidth="1"/>
    <col min="15880" max="16128" width="11.5546875" style="133"/>
    <col min="16129" max="16129" width="16.6640625" style="133" customWidth="1"/>
    <col min="16130" max="16130" width="19.5546875" style="133" customWidth="1"/>
    <col min="16131" max="16132" width="11.5546875" style="133"/>
    <col min="16133" max="16133" width="13.33203125" style="133" bestFit="1" customWidth="1"/>
    <col min="16134" max="16134" width="14.33203125" style="133" customWidth="1"/>
    <col min="16135" max="16135" width="13.5546875" style="133" customWidth="1"/>
    <col min="16136" max="16384" width="11.5546875" style="133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35" customFormat="1" ht="14.25" customHeight="1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35" customFormat="1" ht="14.25" customHeight="1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35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135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35" customFormat="1" ht="15" customHeight="1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35" customFormat="1" ht="14.25" customHeight="1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35" customFormat="1" ht="14.25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35" customFormat="1" ht="14.25" customHeight="1">
      <c r="A9" s="302"/>
      <c r="B9" s="302"/>
      <c r="C9" s="302"/>
      <c r="D9" s="302"/>
      <c r="E9" s="303"/>
      <c r="F9" s="304" t="s">
        <v>90</v>
      </c>
      <c r="G9" s="304">
        <f>'Presupuesto '!A58</f>
        <v>55</v>
      </c>
      <c r="H9" s="629"/>
      <c r="I9" s="630"/>
      <c r="J9" s="630"/>
      <c r="K9" s="630"/>
      <c r="L9" s="631"/>
    </row>
    <row r="10" spans="1:13" s="246" customFormat="1" ht="14.25" customHeight="1">
      <c r="A10" s="302"/>
      <c r="B10" s="302"/>
      <c r="C10" s="302"/>
      <c r="D10" s="302"/>
      <c r="E10" s="303"/>
      <c r="F10" s="304" t="s">
        <v>28</v>
      </c>
      <c r="G10" s="304" t="str">
        <f>'Presupuesto '!C58</f>
        <v>u</v>
      </c>
      <c r="H10" s="629"/>
      <c r="I10" s="630"/>
      <c r="J10" s="630"/>
      <c r="K10" s="630"/>
      <c r="L10" s="631"/>
    </row>
    <row r="11" spans="1:13" s="246" customFormat="1" ht="14.25" customHeight="1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136" customFormat="1" ht="12.75" customHeight="1" thickBot="1">
      <c r="A12" s="644" t="str">
        <f>'Presupuesto '!B58</f>
        <v>Centro de carga trifásico de 20 espacios</v>
      </c>
      <c r="B12" s="644"/>
      <c r="C12" s="644"/>
      <c r="D12" s="644"/>
      <c r="E12" s="308"/>
      <c r="F12" s="309"/>
      <c r="G12" s="310"/>
      <c r="H12" s="632"/>
      <c r="I12" s="633"/>
      <c r="J12" s="633"/>
      <c r="K12" s="633"/>
      <c r="L12" s="634"/>
    </row>
    <row r="13" spans="1:13" s="136" customFormat="1" ht="15.6">
      <c r="A13" s="34" t="s">
        <v>3</v>
      </c>
      <c r="B13" s="35"/>
      <c r="C13" s="36"/>
      <c r="D13" s="36"/>
      <c r="E13" s="36"/>
      <c r="F13" s="36"/>
      <c r="G13" s="37"/>
      <c r="H13" s="421"/>
      <c r="I13" s="422"/>
      <c r="J13" s="422"/>
      <c r="K13" s="422"/>
      <c r="L13" s="423"/>
    </row>
    <row r="14" spans="1:13" s="136" customFormat="1" ht="62.4">
      <c r="A14" s="610" t="s">
        <v>4</v>
      </c>
      <c r="B14" s="611"/>
      <c r="C14" s="38" t="s">
        <v>5</v>
      </c>
      <c r="D14" s="143" t="s">
        <v>6</v>
      </c>
      <c r="E14" s="144" t="s">
        <v>7</v>
      </c>
      <c r="F14" s="143" t="s">
        <v>8</v>
      </c>
      <c r="G14" s="144" t="s">
        <v>9</v>
      </c>
      <c r="H14" s="424" t="s">
        <v>10</v>
      </c>
      <c r="I14" s="425" t="s">
        <v>11</v>
      </c>
      <c r="J14" s="426" t="s">
        <v>12</v>
      </c>
      <c r="K14" s="425" t="s">
        <v>13</v>
      </c>
      <c r="L14" s="427" t="s">
        <v>14</v>
      </c>
    </row>
    <row r="15" spans="1:13" s="136" customFormat="1" ht="15.6">
      <c r="A15" s="638"/>
      <c r="B15" s="639"/>
      <c r="C15" s="39" t="s">
        <v>15</v>
      </c>
      <c r="D15" s="39" t="s">
        <v>16</v>
      </c>
      <c r="E15" s="40" t="s">
        <v>17</v>
      </c>
      <c r="F15" s="41" t="s">
        <v>18</v>
      </c>
      <c r="G15" s="40" t="s">
        <v>19</v>
      </c>
      <c r="H15" s="428"/>
      <c r="I15" s="429"/>
      <c r="J15" s="430"/>
      <c r="K15" s="431"/>
      <c r="L15" s="432"/>
    </row>
    <row r="16" spans="1:13" s="136" customFormat="1" ht="15.6">
      <c r="A16" s="559"/>
      <c r="B16" s="141"/>
      <c r="C16" s="51"/>
      <c r="D16" s="51"/>
      <c r="E16" s="241"/>
      <c r="F16" s="242"/>
      <c r="G16" s="241"/>
      <c r="H16" s="428"/>
      <c r="I16" s="560"/>
      <c r="J16" s="561"/>
      <c r="K16" s="489"/>
      <c r="L16" s="432"/>
    </row>
    <row r="17" spans="1:15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2.0947499999999999</v>
      </c>
      <c r="H17" s="433">
        <f>+G17/G$47</f>
        <v>9.6443481173435954E-3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0.96443481173435952</v>
      </c>
    </row>
    <row r="18" spans="1:15" s="136" customFormat="1" ht="15.6">
      <c r="A18" s="616" t="s">
        <v>23</v>
      </c>
      <c r="B18" s="617"/>
      <c r="C18" s="145"/>
      <c r="D18" s="148"/>
      <c r="E18" s="148"/>
      <c r="F18" s="149"/>
      <c r="G18" s="129">
        <f>SUM(G17:G17)</f>
        <v>2.0947499999999999</v>
      </c>
      <c r="H18" s="437">
        <f>SUM(H17:H17)</f>
        <v>9.6443481173435954E-3</v>
      </c>
      <c r="I18" s="434"/>
      <c r="J18" s="435"/>
      <c r="K18" s="431"/>
      <c r="L18" s="447">
        <f>SUM(L17:L17)</f>
        <v>0.96443481173435952</v>
      </c>
    </row>
    <row r="19" spans="1:15" s="136" customFormat="1" ht="15.6">
      <c r="A19" s="43" t="s">
        <v>24</v>
      </c>
      <c r="B19" s="44"/>
      <c r="C19" s="45"/>
      <c r="D19" s="45"/>
      <c r="E19" s="45"/>
      <c r="F19" s="45"/>
      <c r="G19" s="46"/>
      <c r="H19" s="441"/>
      <c r="I19" s="438"/>
      <c r="J19" s="439"/>
      <c r="K19" s="440"/>
      <c r="L19" s="495"/>
    </row>
    <row r="20" spans="1:15" s="136" customFormat="1" ht="15.6">
      <c r="A20" s="610" t="s">
        <v>4</v>
      </c>
      <c r="B20" s="611"/>
      <c r="C20" s="143" t="s">
        <v>5</v>
      </c>
      <c r="D20" s="143" t="s">
        <v>25</v>
      </c>
      <c r="E20" s="144" t="s">
        <v>7</v>
      </c>
      <c r="F20" s="143" t="s">
        <v>8</v>
      </c>
      <c r="G20" s="144" t="s">
        <v>9</v>
      </c>
      <c r="H20" s="441"/>
      <c r="I20" s="442"/>
      <c r="J20" s="442"/>
      <c r="K20" s="442"/>
      <c r="L20" s="443"/>
    </row>
    <row r="21" spans="1:15" s="136" customFormat="1" ht="15.6">
      <c r="A21" s="640"/>
      <c r="B21" s="641"/>
      <c r="C21" s="39" t="s">
        <v>15</v>
      </c>
      <c r="D21" s="39" t="s">
        <v>16</v>
      </c>
      <c r="E21" s="40" t="s">
        <v>17</v>
      </c>
      <c r="F21" s="41" t="s">
        <v>18</v>
      </c>
      <c r="G21" s="40" t="s">
        <v>19</v>
      </c>
      <c r="H21" s="428"/>
      <c r="I21" s="442"/>
      <c r="J21" s="442"/>
      <c r="K21" s="442"/>
      <c r="L21" s="432"/>
    </row>
    <row r="22" spans="1:15" s="136" customFormat="1" ht="15.6">
      <c r="A22" s="239"/>
      <c r="B22" s="240"/>
      <c r="C22" s="51"/>
      <c r="D22" s="51"/>
      <c r="E22" s="241"/>
      <c r="F22" s="242"/>
      <c r="G22" s="241"/>
      <c r="H22" s="428"/>
      <c r="I22" s="429"/>
      <c r="J22" s="430"/>
      <c r="K22" s="431"/>
      <c r="L22" s="432"/>
    </row>
    <row r="23" spans="1:15" s="136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4.5</v>
      </c>
      <c r="G23" s="42">
        <f>E23*F23</f>
        <v>16.29</v>
      </c>
      <c r="H23" s="433">
        <f>+G23/G$47</f>
        <v>7.5000086326066195E-2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7.5000086326066198</v>
      </c>
    </row>
    <row r="24" spans="1:15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4.5</v>
      </c>
      <c r="G24" s="42">
        <f>E24*F24</f>
        <v>16.47</v>
      </c>
      <c r="H24" s="433">
        <f>+G24/G$47</f>
        <v>7.5828816561713336E-2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7.5828816561713337</v>
      </c>
      <c r="M24" s="137"/>
      <c r="N24" s="137"/>
      <c r="O24" s="137"/>
    </row>
    <row r="25" spans="1:15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2.25</v>
      </c>
      <c r="G25" s="42">
        <f>E25*F25</f>
        <v>9.1349999999999998</v>
      </c>
      <c r="H25" s="433">
        <f>+G25/G$47</f>
        <v>4.2058059459092377E-2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4.2058059459092378</v>
      </c>
      <c r="M25" s="136"/>
      <c r="N25" s="136"/>
      <c r="O25" s="136"/>
    </row>
    <row r="26" spans="1:15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41.894999999999996</v>
      </c>
      <c r="H26" s="437">
        <f>SUM(H23:H25)</f>
        <v>0.19288696234687192</v>
      </c>
      <c r="I26" s="429"/>
      <c r="J26" s="430"/>
      <c r="K26" s="431"/>
      <c r="L26" s="447">
        <f>SUM(L23:L25)</f>
        <v>19.28869623468719</v>
      </c>
    </row>
    <row r="27" spans="1:15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5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5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5" s="136" customFormat="1" ht="15.6">
      <c r="A30" s="616" t="s">
        <v>171</v>
      </c>
      <c r="B30" s="617"/>
      <c r="C30" s="618"/>
      <c r="D30" s="49" t="s">
        <v>44</v>
      </c>
      <c r="E30" s="50">
        <v>1</v>
      </c>
      <c r="F30" s="50">
        <v>173.21</v>
      </c>
      <c r="G30" s="42">
        <f>E30*F30</f>
        <v>173.21</v>
      </c>
      <c r="H30" s="433">
        <f>+G30/G$47</f>
        <v>0.79746868953578443</v>
      </c>
      <c r="I30" s="434">
        <v>462140011</v>
      </c>
      <c r="J30" s="435" t="s">
        <v>30</v>
      </c>
      <c r="K30" s="431">
        <v>0</v>
      </c>
      <c r="L30" s="436">
        <f>+H30*K30</f>
        <v>0</v>
      </c>
    </row>
    <row r="31" spans="1:15" s="136" customFormat="1" ht="15.6">
      <c r="A31" s="274"/>
      <c r="B31" s="275"/>
      <c r="C31" s="276"/>
      <c r="D31" s="49"/>
      <c r="E31" s="50"/>
      <c r="F31" s="50"/>
      <c r="G31" s="42"/>
      <c r="H31" s="433"/>
      <c r="I31" s="434"/>
      <c r="J31" s="435"/>
      <c r="K31" s="431"/>
      <c r="L31" s="436"/>
    </row>
    <row r="32" spans="1:15" s="136" customFormat="1" ht="15.6">
      <c r="A32" s="274"/>
      <c r="B32" s="275"/>
      <c r="C32" s="276"/>
      <c r="D32" s="49"/>
      <c r="E32" s="50"/>
      <c r="F32" s="50"/>
      <c r="G32" s="42"/>
      <c r="H32" s="433"/>
      <c r="I32" s="434"/>
      <c r="J32" s="435"/>
      <c r="K32" s="431"/>
      <c r="L32" s="436"/>
    </row>
    <row r="33" spans="1:15" s="136" customFormat="1" ht="15.6">
      <c r="A33" s="274"/>
      <c r="B33" s="275"/>
      <c r="C33" s="276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5" s="136" customFormat="1" ht="15.6">
      <c r="A34" s="274"/>
      <c r="B34" s="275"/>
      <c r="C34" s="276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5" s="136" customFormat="1" ht="15.6">
      <c r="A35" s="274"/>
      <c r="B35" s="275"/>
      <c r="C35" s="276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5" s="136" customFormat="1" ht="15.6">
      <c r="A36" s="274"/>
      <c r="B36" s="275"/>
      <c r="C36" s="276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5" s="136" customFormat="1" ht="15.6">
      <c r="A37" s="274"/>
      <c r="B37" s="275"/>
      <c r="C37" s="276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5" s="136" customFormat="1" ht="15.6">
      <c r="A38" s="274"/>
      <c r="B38" s="275"/>
      <c r="C38" s="276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5" s="136" customFormat="1" ht="15.6">
      <c r="A39" s="274"/>
      <c r="B39" s="275"/>
      <c r="C39" s="276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5" s="136" customFormat="1" ht="15.6">
      <c r="A40" s="274"/>
      <c r="B40" s="275"/>
      <c r="C40" s="276"/>
      <c r="D40" s="49"/>
      <c r="E40" s="50"/>
      <c r="F40" s="50"/>
      <c r="G40" s="42"/>
      <c r="H40" s="433"/>
      <c r="I40" s="434"/>
      <c r="J40" s="435"/>
      <c r="K40" s="431"/>
      <c r="L40" s="436"/>
    </row>
    <row r="41" spans="1:15" s="136" customFormat="1" ht="12.75" customHeight="1">
      <c r="A41" s="619" t="s">
        <v>31</v>
      </c>
      <c r="B41" s="620"/>
      <c r="C41" s="54"/>
      <c r="D41" s="55"/>
      <c r="E41" s="55"/>
      <c r="F41" s="56"/>
      <c r="G41" s="129">
        <f>+G30</f>
        <v>173.21</v>
      </c>
      <c r="H41" s="437">
        <f>+H30</f>
        <v>0.79746868953578443</v>
      </c>
      <c r="I41" s="429"/>
      <c r="J41" s="430"/>
      <c r="K41" s="431"/>
      <c r="L41" s="447">
        <f>+L30</f>
        <v>0</v>
      </c>
      <c r="M41" s="137"/>
      <c r="N41" s="137"/>
      <c r="O41" s="137"/>
    </row>
    <row r="42" spans="1:15" s="137" customFormat="1" ht="15.6">
      <c r="A42" s="47" t="s">
        <v>32</v>
      </c>
      <c r="B42" s="44"/>
      <c r="C42" s="45"/>
      <c r="D42" s="45"/>
      <c r="E42" s="45"/>
      <c r="F42" s="45"/>
      <c r="G42" s="46"/>
      <c r="H42" s="444"/>
      <c r="I42" s="429"/>
      <c r="J42" s="430"/>
      <c r="K42" s="431"/>
      <c r="L42" s="445"/>
      <c r="M42" s="136"/>
      <c r="N42" s="136"/>
      <c r="O42" s="136"/>
    </row>
    <row r="43" spans="1:15" s="136" customFormat="1" ht="12.75" customHeight="1">
      <c r="A43" s="610" t="s">
        <v>4</v>
      </c>
      <c r="B43" s="611"/>
      <c r="C43" s="612"/>
      <c r="D43" s="143" t="s">
        <v>28</v>
      </c>
      <c r="E43" s="144" t="s">
        <v>5</v>
      </c>
      <c r="F43" s="143" t="s">
        <v>6</v>
      </c>
      <c r="G43" s="144" t="s">
        <v>9</v>
      </c>
      <c r="H43" s="444"/>
      <c r="I43" s="429"/>
      <c r="J43" s="430"/>
      <c r="K43" s="431"/>
      <c r="L43" s="445"/>
    </row>
    <row r="44" spans="1:15" s="136" customFormat="1" ht="12.75" customHeight="1">
      <c r="A44" s="613"/>
      <c r="B44" s="614"/>
      <c r="C44" s="615"/>
      <c r="D44" s="48"/>
      <c r="E44" s="39" t="s">
        <v>15</v>
      </c>
      <c r="F44" s="39" t="s">
        <v>16</v>
      </c>
      <c r="G44" s="40" t="s">
        <v>17</v>
      </c>
      <c r="H44" s="444"/>
      <c r="I44" s="446"/>
      <c r="J44" s="430"/>
      <c r="K44" s="446"/>
      <c r="L44" s="445"/>
    </row>
    <row r="45" spans="1:15" s="136" customFormat="1" ht="15.6">
      <c r="A45" s="616"/>
      <c r="B45" s="617"/>
      <c r="C45" s="618"/>
      <c r="D45" s="51"/>
      <c r="E45" s="142"/>
      <c r="F45" s="57"/>
      <c r="G45" s="42"/>
      <c r="H45" s="428"/>
      <c r="I45" s="429"/>
      <c r="J45" s="430"/>
      <c r="K45" s="431"/>
      <c r="L45" s="432"/>
    </row>
    <row r="46" spans="1:15" s="136" customFormat="1" ht="12.75" customHeight="1" thickBot="1">
      <c r="A46" s="621" t="s">
        <v>33</v>
      </c>
      <c r="B46" s="622"/>
      <c r="C46" s="58"/>
      <c r="D46" s="148"/>
      <c r="E46" s="148"/>
      <c r="F46" s="145"/>
      <c r="G46" s="460">
        <f>+G45</f>
        <v>0</v>
      </c>
      <c r="H46" s="437">
        <f>+H45</f>
        <v>0</v>
      </c>
      <c r="I46" s="448"/>
      <c r="J46" s="439"/>
      <c r="K46" s="448"/>
      <c r="L46" s="447">
        <f>+L45</f>
        <v>0</v>
      </c>
      <c r="M46" s="137"/>
      <c r="N46" s="137"/>
      <c r="O46" s="137"/>
    </row>
    <row r="47" spans="1:15" s="137" customFormat="1" ht="16.2" thickBot="1">
      <c r="A47" s="59"/>
      <c r="B47" s="60"/>
      <c r="C47" s="60"/>
      <c r="D47" s="623" t="s">
        <v>34</v>
      </c>
      <c r="E47" s="624"/>
      <c r="F47" s="624"/>
      <c r="G47" s="132">
        <f>+G46+G41+G26+G18</f>
        <v>217.19975000000002</v>
      </c>
      <c r="H47" s="449">
        <f>+H46+H41+H26+H18</f>
        <v>1</v>
      </c>
      <c r="I47" s="450"/>
      <c r="J47" s="451"/>
      <c r="K47" s="450"/>
      <c r="L47" s="563">
        <f>+L46+L41+L26+L18</f>
        <v>20.253131046421551</v>
      </c>
      <c r="M47" s="136"/>
      <c r="N47" s="136"/>
      <c r="O47" s="136"/>
    </row>
    <row r="48" spans="1:15" s="136" customFormat="1" ht="12.75" customHeight="1">
      <c r="A48" s="59"/>
      <c r="B48" s="60"/>
      <c r="C48" s="60"/>
      <c r="D48" s="601" t="s">
        <v>35</v>
      </c>
      <c r="E48" s="602"/>
      <c r="F48" s="62">
        <f>+Datos!C5</f>
        <v>0.23</v>
      </c>
      <c r="G48" s="63">
        <f>+F48*G47</f>
        <v>49.955942500000006</v>
      </c>
      <c r="H48" s="69"/>
      <c r="I48" s="69"/>
      <c r="J48" s="69"/>
      <c r="K48" s="69"/>
      <c r="L48" s="452"/>
    </row>
    <row r="49" spans="1:12" s="136" customFormat="1" ht="13.5" customHeight="1">
      <c r="A49" s="64"/>
      <c r="B49" s="141"/>
      <c r="C49" s="65"/>
      <c r="D49" s="601" t="s">
        <v>36</v>
      </c>
      <c r="E49" s="602"/>
      <c r="F49" s="602"/>
      <c r="G49" s="63">
        <v>0</v>
      </c>
      <c r="H49" s="69"/>
      <c r="I49" s="69"/>
      <c r="J49" s="69"/>
      <c r="K49" s="69"/>
      <c r="L49" s="452"/>
    </row>
    <row r="50" spans="1:12" s="136" customFormat="1" ht="12.75" customHeight="1">
      <c r="A50" s="32"/>
      <c r="B50" s="60"/>
      <c r="C50" s="31"/>
      <c r="D50" s="601" t="s">
        <v>37</v>
      </c>
      <c r="E50" s="602"/>
      <c r="F50" s="602"/>
      <c r="G50" s="66">
        <f>+G47+G48</f>
        <v>267.15569250000004</v>
      </c>
      <c r="H50" s="69"/>
      <c r="I50" s="69"/>
      <c r="J50" s="69"/>
      <c r="K50" s="69"/>
      <c r="L50" s="452"/>
    </row>
    <row r="51" spans="1:12" s="136" customFormat="1" ht="12.75" customHeight="1" thickBot="1">
      <c r="A51" s="606" t="str">
        <f>'BASE DE DATOS'!D6</f>
        <v>ING. LIZARDO SEGURA M.</v>
      </c>
      <c r="B51" s="607"/>
      <c r="C51" s="69"/>
      <c r="D51" s="603" t="s">
        <v>38</v>
      </c>
      <c r="E51" s="604"/>
      <c r="F51" s="604"/>
      <c r="G51" s="66">
        <f>ROUND((G50),2)</f>
        <v>267.16000000000003</v>
      </c>
      <c r="H51" s="69"/>
      <c r="I51" s="69"/>
      <c r="J51" s="69"/>
      <c r="K51" s="69"/>
      <c r="L51" s="452"/>
    </row>
    <row r="52" spans="1:12" s="136" customFormat="1">
      <c r="A52" s="608" t="str">
        <f>'BASE DE DATOS'!F6</f>
        <v>TEC. DE PLANIFICACIÓN</v>
      </c>
      <c r="B52" s="609"/>
      <c r="C52" s="69"/>
      <c r="D52" s="69"/>
      <c r="E52" s="69"/>
      <c r="F52" s="72"/>
      <c r="G52" s="72"/>
      <c r="H52" s="31"/>
      <c r="I52" s="31"/>
      <c r="J52" s="31"/>
      <c r="K52" s="31"/>
      <c r="L52" s="461"/>
    </row>
    <row r="53" spans="1:12" s="136" customFormat="1">
      <c r="A53" s="608" t="str">
        <f>'BASE DE DATOS'!D7</f>
        <v>ESMERALDAS  - MARZO/2021</v>
      </c>
      <c r="B53" s="609"/>
      <c r="C53" s="314"/>
      <c r="D53" s="314"/>
      <c r="E53" s="314"/>
      <c r="F53" s="314"/>
      <c r="G53" s="314"/>
      <c r="H53" s="31"/>
      <c r="I53" s="31"/>
      <c r="J53" s="462"/>
      <c r="K53" s="31"/>
      <c r="L53" s="461"/>
    </row>
    <row r="54" spans="1:12">
      <c r="A54" s="73"/>
      <c r="B54" s="74"/>
      <c r="C54" s="75"/>
      <c r="D54" s="75"/>
      <c r="E54" s="75"/>
      <c r="F54" s="76"/>
      <c r="G54" s="76"/>
      <c r="H54" s="69"/>
      <c r="I54" s="69"/>
      <c r="J54" s="453"/>
      <c r="K54" s="69"/>
      <c r="L54" s="452"/>
    </row>
    <row r="55" spans="1:12">
      <c r="A55" s="170"/>
      <c r="B55" s="120"/>
      <c r="C55" s="77"/>
      <c r="D55" s="78"/>
      <c r="E55" s="78"/>
      <c r="F55" s="78"/>
      <c r="G55" s="78"/>
      <c r="H55" s="69"/>
      <c r="I55" s="69"/>
      <c r="J55" s="453"/>
      <c r="K55" s="69"/>
      <c r="L55" s="452"/>
    </row>
    <row r="56" spans="1:12">
      <c r="A56" s="79"/>
      <c r="B56" s="74"/>
      <c r="C56" s="74"/>
      <c r="D56" s="74"/>
      <c r="E56" s="74"/>
      <c r="F56" s="80"/>
      <c r="G56" s="76"/>
      <c r="H56" s="69"/>
      <c r="I56" s="69"/>
      <c r="J56" s="453"/>
      <c r="K56" s="69"/>
      <c r="L56" s="452"/>
    </row>
    <row r="57" spans="1:12">
      <c r="A57" s="73"/>
      <c r="B57" s="75"/>
      <c r="C57" s="81"/>
      <c r="D57" s="81"/>
      <c r="E57" s="81"/>
      <c r="F57" s="81"/>
      <c r="G57" s="81"/>
      <c r="H57" s="69"/>
      <c r="I57" s="69"/>
      <c r="J57" s="453"/>
      <c r="K57" s="69"/>
      <c r="L57" s="452"/>
    </row>
    <row r="58" spans="1:12" ht="13.8" thickBot="1">
      <c r="A58" s="82"/>
      <c r="B58" s="83"/>
      <c r="C58" s="84"/>
      <c r="D58" s="645"/>
      <c r="E58" s="645"/>
      <c r="F58" s="645"/>
      <c r="G58" s="84"/>
      <c r="H58" s="454"/>
      <c r="I58" s="454"/>
      <c r="J58" s="454"/>
      <c r="K58" s="454"/>
      <c r="L58" s="455"/>
    </row>
    <row r="59" spans="1:12" ht="13.8">
      <c r="A59" s="138"/>
      <c r="B59" s="138"/>
      <c r="C59" s="139"/>
      <c r="D59" s="600"/>
      <c r="E59" s="600"/>
      <c r="F59" s="600"/>
      <c r="G59" s="456">
        <v>267.16000000000003</v>
      </c>
      <c r="H59" s="69"/>
      <c r="I59" s="69"/>
      <c r="J59" s="69"/>
      <c r="K59" s="69"/>
    </row>
    <row r="60" spans="1:12">
      <c r="D60" s="600"/>
      <c r="E60" s="600"/>
      <c r="F60" s="600"/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  <row r="63" spans="1:12">
      <c r="H63" s="69"/>
      <c r="I63" s="69"/>
      <c r="J63" s="69"/>
      <c r="K63" s="69"/>
    </row>
  </sheetData>
  <mergeCells count="34">
    <mergeCell ref="A24:B24"/>
    <mergeCell ref="A1:G1"/>
    <mergeCell ref="H2:L12"/>
    <mergeCell ref="A14:B14"/>
    <mergeCell ref="A15:B15"/>
    <mergeCell ref="A17:B17"/>
    <mergeCell ref="A18:B18"/>
    <mergeCell ref="A20:B20"/>
    <mergeCell ref="A21:B21"/>
    <mergeCell ref="A23:B23"/>
    <mergeCell ref="A2:G2"/>
    <mergeCell ref="A4:G4"/>
    <mergeCell ref="A12:D12"/>
    <mergeCell ref="A51:B51"/>
    <mergeCell ref="A52:B52"/>
    <mergeCell ref="A53:B53"/>
    <mergeCell ref="D48:E48"/>
    <mergeCell ref="A25:B25"/>
    <mergeCell ref="A26:B26"/>
    <mergeCell ref="A28:C28"/>
    <mergeCell ref="A29:C29"/>
    <mergeCell ref="A30:C30"/>
    <mergeCell ref="A41:B41"/>
    <mergeCell ref="A43:C43"/>
    <mergeCell ref="A44:C44"/>
    <mergeCell ref="A45:C45"/>
    <mergeCell ref="A46:B46"/>
    <mergeCell ref="D47:F47"/>
    <mergeCell ref="D60:F60"/>
    <mergeCell ref="D49:F49"/>
    <mergeCell ref="D50:F50"/>
    <mergeCell ref="D51:F51"/>
    <mergeCell ref="D58:F58"/>
    <mergeCell ref="D59:F5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62"/>
  <sheetViews>
    <sheetView view="pageBreakPreview" topLeftCell="A26" zoomScaleNormal="100" zoomScaleSheetLayoutView="100" workbookViewId="0">
      <selection activeCell="F47" sqref="F47"/>
    </sheetView>
  </sheetViews>
  <sheetFormatPr baseColWidth="10" defaultRowHeight="13.2"/>
  <cols>
    <col min="1" max="1" width="22.6640625" style="133" customWidth="1"/>
    <col min="2" max="2" width="19.5546875" style="133" customWidth="1"/>
    <col min="3" max="4" width="11.44140625" style="133"/>
    <col min="5" max="5" width="13.33203125" style="133" bestFit="1" customWidth="1"/>
    <col min="6" max="6" width="14.33203125" style="134" customWidth="1"/>
    <col min="7" max="7" width="13.5546875" style="457" customWidth="1"/>
    <col min="8" max="12" width="11.44140625" style="420"/>
    <col min="13" max="249" width="11.44140625" style="133"/>
    <col min="250" max="250" width="16.6640625" style="133" customWidth="1"/>
    <col min="251" max="251" width="19.5546875" style="133" customWidth="1"/>
    <col min="252" max="253" width="11.44140625" style="133"/>
    <col min="254" max="254" width="13.33203125" style="133" bestFit="1" customWidth="1"/>
    <col min="255" max="255" width="14.33203125" style="133" customWidth="1"/>
    <col min="256" max="256" width="13.5546875" style="133" customWidth="1"/>
    <col min="257" max="505" width="11.44140625" style="133"/>
    <col min="506" max="506" width="16.6640625" style="133" customWidth="1"/>
    <col min="507" max="507" width="19.5546875" style="133" customWidth="1"/>
    <col min="508" max="509" width="11.44140625" style="133"/>
    <col min="510" max="510" width="13.33203125" style="133" bestFit="1" customWidth="1"/>
    <col min="511" max="511" width="14.33203125" style="133" customWidth="1"/>
    <col min="512" max="512" width="13.5546875" style="133" customWidth="1"/>
    <col min="513" max="761" width="11.44140625" style="133"/>
    <col min="762" max="762" width="16.6640625" style="133" customWidth="1"/>
    <col min="763" max="763" width="19.5546875" style="133" customWidth="1"/>
    <col min="764" max="765" width="11.44140625" style="133"/>
    <col min="766" max="766" width="13.33203125" style="133" bestFit="1" customWidth="1"/>
    <col min="767" max="767" width="14.33203125" style="133" customWidth="1"/>
    <col min="768" max="768" width="13.5546875" style="133" customWidth="1"/>
    <col min="769" max="1017" width="11.44140625" style="133"/>
    <col min="1018" max="1018" width="16.6640625" style="133" customWidth="1"/>
    <col min="1019" max="1019" width="19.5546875" style="133" customWidth="1"/>
    <col min="1020" max="1021" width="11.44140625" style="133"/>
    <col min="1022" max="1022" width="13.33203125" style="133" bestFit="1" customWidth="1"/>
    <col min="1023" max="1023" width="14.33203125" style="133" customWidth="1"/>
    <col min="1024" max="1024" width="13.5546875" style="133" customWidth="1"/>
    <col min="1025" max="1273" width="11.44140625" style="133"/>
    <col min="1274" max="1274" width="16.6640625" style="133" customWidth="1"/>
    <col min="1275" max="1275" width="19.5546875" style="133" customWidth="1"/>
    <col min="1276" max="1277" width="11.44140625" style="133"/>
    <col min="1278" max="1278" width="13.33203125" style="133" bestFit="1" customWidth="1"/>
    <col min="1279" max="1279" width="14.33203125" style="133" customWidth="1"/>
    <col min="1280" max="1280" width="13.5546875" style="133" customWidth="1"/>
    <col min="1281" max="1529" width="11.44140625" style="133"/>
    <col min="1530" max="1530" width="16.6640625" style="133" customWidth="1"/>
    <col min="1531" max="1531" width="19.5546875" style="133" customWidth="1"/>
    <col min="1532" max="1533" width="11.44140625" style="133"/>
    <col min="1534" max="1534" width="13.33203125" style="133" bestFit="1" customWidth="1"/>
    <col min="1535" max="1535" width="14.33203125" style="133" customWidth="1"/>
    <col min="1536" max="1536" width="13.5546875" style="133" customWidth="1"/>
    <col min="1537" max="1785" width="11.44140625" style="133"/>
    <col min="1786" max="1786" width="16.6640625" style="133" customWidth="1"/>
    <col min="1787" max="1787" width="19.5546875" style="133" customWidth="1"/>
    <col min="1788" max="1789" width="11.44140625" style="133"/>
    <col min="1790" max="1790" width="13.33203125" style="133" bestFit="1" customWidth="1"/>
    <col min="1791" max="1791" width="14.33203125" style="133" customWidth="1"/>
    <col min="1792" max="1792" width="13.5546875" style="133" customWidth="1"/>
    <col min="1793" max="2041" width="11.44140625" style="133"/>
    <col min="2042" max="2042" width="16.6640625" style="133" customWidth="1"/>
    <col min="2043" max="2043" width="19.5546875" style="133" customWidth="1"/>
    <col min="2044" max="2045" width="11.44140625" style="133"/>
    <col min="2046" max="2046" width="13.33203125" style="133" bestFit="1" customWidth="1"/>
    <col min="2047" max="2047" width="14.33203125" style="133" customWidth="1"/>
    <col min="2048" max="2048" width="13.5546875" style="133" customWidth="1"/>
    <col min="2049" max="2297" width="11.44140625" style="133"/>
    <col min="2298" max="2298" width="16.6640625" style="133" customWidth="1"/>
    <col min="2299" max="2299" width="19.5546875" style="133" customWidth="1"/>
    <col min="2300" max="2301" width="11.44140625" style="133"/>
    <col min="2302" max="2302" width="13.33203125" style="133" bestFit="1" customWidth="1"/>
    <col min="2303" max="2303" width="14.33203125" style="133" customWidth="1"/>
    <col min="2304" max="2304" width="13.5546875" style="133" customWidth="1"/>
    <col min="2305" max="2553" width="11.44140625" style="133"/>
    <col min="2554" max="2554" width="16.6640625" style="133" customWidth="1"/>
    <col min="2555" max="2555" width="19.5546875" style="133" customWidth="1"/>
    <col min="2556" max="2557" width="11.44140625" style="133"/>
    <col min="2558" max="2558" width="13.33203125" style="133" bestFit="1" customWidth="1"/>
    <col min="2559" max="2559" width="14.33203125" style="133" customWidth="1"/>
    <col min="2560" max="2560" width="13.5546875" style="133" customWidth="1"/>
    <col min="2561" max="2809" width="11.44140625" style="133"/>
    <col min="2810" max="2810" width="16.6640625" style="133" customWidth="1"/>
    <col min="2811" max="2811" width="19.5546875" style="133" customWidth="1"/>
    <col min="2812" max="2813" width="11.44140625" style="133"/>
    <col min="2814" max="2814" width="13.33203125" style="133" bestFit="1" customWidth="1"/>
    <col min="2815" max="2815" width="14.33203125" style="133" customWidth="1"/>
    <col min="2816" max="2816" width="13.5546875" style="133" customWidth="1"/>
    <col min="2817" max="3065" width="11.44140625" style="133"/>
    <col min="3066" max="3066" width="16.6640625" style="133" customWidth="1"/>
    <col min="3067" max="3067" width="19.5546875" style="133" customWidth="1"/>
    <col min="3068" max="3069" width="11.44140625" style="133"/>
    <col min="3070" max="3070" width="13.33203125" style="133" bestFit="1" customWidth="1"/>
    <col min="3071" max="3071" width="14.33203125" style="133" customWidth="1"/>
    <col min="3072" max="3072" width="13.5546875" style="133" customWidth="1"/>
    <col min="3073" max="3321" width="11.44140625" style="133"/>
    <col min="3322" max="3322" width="16.6640625" style="133" customWidth="1"/>
    <col min="3323" max="3323" width="19.5546875" style="133" customWidth="1"/>
    <col min="3324" max="3325" width="11.44140625" style="133"/>
    <col min="3326" max="3326" width="13.33203125" style="133" bestFit="1" customWidth="1"/>
    <col min="3327" max="3327" width="14.33203125" style="133" customWidth="1"/>
    <col min="3328" max="3328" width="13.5546875" style="133" customWidth="1"/>
    <col min="3329" max="3577" width="11.44140625" style="133"/>
    <col min="3578" max="3578" width="16.6640625" style="133" customWidth="1"/>
    <col min="3579" max="3579" width="19.5546875" style="133" customWidth="1"/>
    <col min="3580" max="3581" width="11.44140625" style="133"/>
    <col min="3582" max="3582" width="13.33203125" style="133" bestFit="1" customWidth="1"/>
    <col min="3583" max="3583" width="14.33203125" style="133" customWidth="1"/>
    <col min="3584" max="3584" width="13.5546875" style="133" customWidth="1"/>
    <col min="3585" max="3833" width="11.44140625" style="133"/>
    <col min="3834" max="3834" width="16.6640625" style="133" customWidth="1"/>
    <col min="3835" max="3835" width="19.5546875" style="133" customWidth="1"/>
    <col min="3836" max="3837" width="11.44140625" style="133"/>
    <col min="3838" max="3838" width="13.33203125" style="133" bestFit="1" customWidth="1"/>
    <col min="3839" max="3839" width="14.33203125" style="133" customWidth="1"/>
    <col min="3840" max="3840" width="13.5546875" style="133" customWidth="1"/>
    <col min="3841" max="4089" width="11.44140625" style="133"/>
    <col min="4090" max="4090" width="16.6640625" style="133" customWidth="1"/>
    <col min="4091" max="4091" width="19.5546875" style="133" customWidth="1"/>
    <col min="4092" max="4093" width="11.44140625" style="133"/>
    <col min="4094" max="4094" width="13.33203125" style="133" bestFit="1" customWidth="1"/>
    <col min="4095" max="4095" width="14.33203125" style="133" customWidth="1"/>
    <col min="4096" max="4096" width="13.5546875" style="133" customWidth="1"/>
    <col min="4097" max="4345" width="11.44140625" style="133"/>
    <col min="4346" max="4346" width="16.6640625" style="133" customWidth="1"/>
    <col min="4347" max="4347" width="19.5546875" style="133" customWidth="1"/>
    <col min="4348" max="4349" width="11.44140625" style="133"/>
    <col min="4350" max="4350" width="13.33203125" style="133" bestFit="1" customWidth="1"/>
    <col min="4351" max="4351" width="14.33203125" style="133" customWidth="1"/>
    <col min="4352" max="4352" width="13.5546875" style="133" customWidth="1"/>
    <col min="4353" max="4601" width="11.44140625" style="133"/>
    <col min="4602" max="4602" width="16.6640625" style="133" customWidth="1"/>
    <col min="4603" max="4603" width="19.5546875" style="133" customWidth="1"/>
    <col min="4604" max="4605" width="11.44140625" style="133"/>
    <col min="4606" max="4606" width="13.33203125" style="133" bestFit="1" customWidth="1"/>
    <col min="4607" max="4607" width="14.33203125" style="133" customWidth="1"/>
    <col min="4608" max="4608" width="13.5546875" style="133" customWidth="1"/>
    <col min="4609" max="4857" width="11.44140625" style="133"/>
    <col min="4858" max="4858" width="16.6640625" style="133" customWidth="1"/>
    <col min="4859" max="4859" width="19.5546875" style="133" customWidth="1"/>
    <col min="4860" max="4861" width="11.44140625" style="133"/>
    <col min="4862" max="4862" width="13.33203125" style="133" bestFit="1" customWidth="1"/>
    <col min="4863" max="4863" width="14.33203125" style="133" customWidth="1"/>
    <col min="4864" max="4864" width="13.5546875" style="133" customWidth="1"/>
    <col min="4865" max="5113" width="11.44140625" style="133"/>
    <col min="5114" max="5114" width="16.6640625" style="133" customWidth="1"/>
    <col min="5115" max="5115" width="19.5546875" style="133" customWidth="1"/>
    <col min="5116" max="5117" width="11.44140625" style="133"/>
    <col min="5118" max="5118" width="13.33203125" style="133" bestFit="1" customWidth="1"/>
    <col min="5119" max="5119" width="14.33203125" style="133" customWidth="1"/>
    <col min="5120" max="5120" width="13.5546875" style="133" customWidth="1"/>
    <col min="5121" max="5369" width="11.44140625" style="133"/>
    <col min="5370" max="5370" width="16.6640625" style="133" customWidth="1"/>
    <col min="5371" max="5371" width="19.5546875" style="133" customWidth="1"/>
    <col min="5372" max="5373" width="11.44140625" style="133"/>
    <col min="5374" max="5374" width="13.33203125" style="133" bestFit="1" customWidth="1"/>
    <col min="5375" max="5375" width="14.33203125" style="133" customWidth="1"/>
    <col min="5376" max="5376" width="13.5546875" style="133" customWidth="1"/>
    <col min="5377" max="5625" width="11.44140625" style="133"/>
    <col min="5626" max="5626" width="16.6640625" style="133" customWidth="1"/>
    <col min="5627" max="5627" width="19.5546875" style="133" customWidth="1"/>
    <col min="5628" max="5629" width="11.44140625" style="133"/>
    <col min="5630" max="5630" width="13.33203125" style="133" bestFit="1" customWidth="1"/>
    <col min="5631" max="5631" width="14.33203125" style="133" customWidth="1"/>
    <col min="5632" max="5632" width="13.5546875" style="133" customWidth="1"/>
    <col min="5633" max="5881" width="11.44140625" style="133"/>
    <col min="5882" max="5882" width="16.6640625" style="133" customWidth="1"/>
    <col min="5883" max="5883" width="19.5546875" style="133" customWidth="1"/>
    <col min="5884" max="5885" width="11.44140625" style="133"/>
    <col min="5886" max="5886" width="13.33203125" style="133" bestFit="1" customWidth="1"/>
    <col min="5887" max="5887" width="14.33203125" style="133" customWidth="1"/>
    <col min="5888" max="5888" width="13.5546875" style="133" customWidth="1"/>
    <col min="5889" max="6137" width="11.44140625" style="133"/>
    <col min="6138" max="6138" width="16.6640625" style="133" customWidth="1"/>
    <col min="6139" max="6139" width="19.5546875" style="133" customWidth="1"/>
    <col min="6140" max="6141" width="11.44140625" style="133"/>
    <col min="6142" max="6142" width="13.33203125" style="133" bestFit="1" customWidth="1"/>
    <col min="6143" max="6143" width="14.33203125" style="133" customWidth="1"/>
    <col min="6144" max="6144" width="13.5546875" style="133" customWidth="1"/>
    <col min="6145" max="6393" width="11.44140625" style="133"/>
    <col min="6394" max="6394" width="16.6640625" style="133" customWidth="1"/>
    <col min="6395" max="6395" width="19.5546875" style="133" customWidth="1"/>
    <col min="6396" max="6397" width="11.44140625" style="133"/>
    <col min="6398" max="6398" width="13.33203125" style="133" bestFit="1" customWidth="1"/>
    <col min="6399" max="6399" width="14.33203125" style="133" customWidth="1"/>
    <col min="6400" max="6400" width="13.5546875" style="133" customWidth="1"/>
    <col min="6401" max="6649" width="11.44140625" style="133"/>
    <col min="6650" max="6650" width="16.6640625" style="133" customWidth="1"/>
    <col min="6651" max="6651" width="19.5546875" style="133" customWidth="1"/>
    <col min="6652" max="6653" width="11.44140625" style="133"/>
    <col min="6654" max="6654" width="13.33203125" style="133" bestFit="1" customWidth="1"/>
    <col min="6655" max="6655" width="14.33203125" style="133" customWidth="1"/>
    <col min="6656" max="6656" width="13.5546875" style="133" customWidth="1"/>
    <col min="6657" max="6905" width="11.44140625" style="133"/>
    <col min="6906" max="6906" width="16.6640625" style="133" customWidth="1"/>
    <col min="6907" max="6907" width="19.5546875" style="133" customWidth="1"/>
    <col min="6908" max="6909" width="11.44140625" style="133"/>
    <col min="6910" max="6910" width="13.33203125" style="133" bestFit="1" customWidth="1"/>
    <col min="6911" max="6911" width="14.33203125" style="133" customWidth="1"/>
    <col min="6912" max="6912" width="13.5546875" style="133" customWidth="1"/>
    <col min="6913" max="7161" width="11.44140625" style="133"/>
    <col min="7162" max="7162" width="16.6640625" style="133" customWidth="1"/>
    <col min="7163" max="7163" width="19.5546875" style="133" customWidth="1"/>
    <col min="7164" max="7165" width="11.44140625" style="133"/>
    <col min="7166" max="7166" width="13.33203125" style="133" bestFit="1" customWidth="1"/>
    <col min="7167" max="7167" width="14.33203125" style="133" customWidth="1"/>
    <col min="7168" max="7168" width="13.5546875" style="133" customWidth="1"/>
    <col min="7169" max="7417" width="11.44140625" style="133"/>
    <col min="7418" max="7418" width="16.6640625" style="133" customWidth="1"/>
    <col min="7419" max="7419" width="19.5546875" style="133" customWidth="1"/>
    <col min="7420" max="7421" width="11.44140625" style="133"/>
    <col min="7422" max="7422" width="13.33203125" style="133" bestFit="1" customWidth="1"/>
    <col min="7423" max="7423" width="14.33203125" style="133" customWidth="1"/>
    <col min="7424" max="7424" width="13.5546875" style="133" customWidth="1"/>
    <col min="7425" max="7673" width="11.44140625" style="133"/>
    <col min="7674" max="7674" width="16.6640625" style="133" customWidth="1"/>
    <col min="7675" max="7675" width="19.5546875" style="133" customWidth="1"/>
    <col min="7676" max="7677" width="11.44140625" style="133"/>
    <col min="7678" max="7678" width="13.33203125" style="133" bestFit="1" customWidth="1"/>
    <col min="7679" max="7679" width="14.33203125" style="133" customWidth="1"/>
    <col min="7680" max="7680" width="13.5546875" style="133" customWidth="1"/>
    <col min="7681" max="7929" width="11.44140625" style="133"/>
    <col min="7930" max="7930" width="16.6640625" style="133" customWidth="1"/>
    <col min="7931" max="7931" width="19.5546875" style="133" customWidth="1"/>
    <col min="7932" max="7933" width="11.44140625" style="133"/>
    <col min="7934" max="7934" width="13.33203125" style="133" bestFit="1" customWidth="1"/>
    <col min="7935" max="7935" width="14.33203125" style="133" customWidth="1"/>
    <col min="7936" max="7936" width="13.5546875" style="133" customWidth="1"/>
    <col min="7937" max="8185" width="11.44140625" style="133"/>
    <col min="8186" max="8186" width="16.6640625" style="133" customWidth="1"/>
    <col min="8187" max="8187" width="19.5546875" style="133" customWidth="1"/>
    <col min="8188" max="8189" width="11.44140625" style="133"/>
    <col min="8190" max="8190" width="13.33203125" style="133" bestFit="1" customWidth="1"/>
    <col min="8191" max="8191" width="14.33203125" style="133" customWidth="1"/>
    <col min="8192" max="8192" width="13.5546875" style="133" customWidth="1"/>
    <col min="8193" max="8441" width="11.44140625" style="133"/>
    <col min="8442" max="8442" width="16.6640625" style="133" customWidth="1"/>
    <col min="8443" max="8443" width="19.5546875" style="133" customWidth="1"/>
    <col min="8444" max="8445" width="11.44140625" style="133"/>
    <col min="8446" max="8446" width="13.33203125" style="133" bestFit="1" customWidth="1"/>
    <col min="8447" max="8447" width="14.33203125" style="133" customWidth="1"/>
    <col min="8448" max="8448" width="13.5546875" style="133" customWidth="1"/>
    <col min="8449" max="8697" width="11.44140625" style="133"/>
    <col min="8698" max="8698" width="16.6640625" style="133" customWidth="1"/>
    <col min="8699" max="8699" width="19.5546875" style="133" customWidth="1"/>
    <col min="8700" max="8701" width="11.44140625" style="133"/>
    <col min="8702" max="8702" width="13.33203125" style="133" bestFit="1" customWidth="1"/>
    <col min="8703" max="8703" width="14.33203125" style="133" customWidth="1"/>
    <col min="8704" max="8704" width="13.5546875" style="133" customWidth="1"/>
    <col min="8705" max="8953" width="11.44140625" style="133"/>
    <col min="8954" max="8954" width="16.6640625" style="133" customWidth="1"/>
    <col min="8955" max="8955" width="19.5546875" style="133" customWidth="1"/>
    <col min="8956" max="8957" width="11.44140625" style="133"/>
    <col min="8958" max="8958" width="13.33203125" style="133" bestFit="1" customWidth="1"/>
    <col min="8959" max="8959" width="14.33203125" style="133" customWidth="1"/>
    <col min="8960" max="8960" width="13.5546875" style="133" customWidth="1"/>
    <col min="8961" max="9209" width="11.44140625" style="133"/>
    <col min="9210" max="9210" width="16.6640625" style="133" customWidth="1"/>
    <col min="9211" max="9211" width="19.5546875" style="133" customWidth="1"/>
    <col min="9212" max="9213" width="11.44140625" style="133"/>
    <col min="9214" max="9214" width="13.33203125" style="133" bestFit="1" customWidth="1"/>
    <col min="9215" max="9215" width="14.33203125" style="133" customWidth="1"/>
    <col min="9216" max="9216" width="13.5546875" style="133" customWidth="1"/>
    <col min="9217" max="9465" width="11.44140625" style="133"/>
    <col min="9466" max="9466" width="16.6640625" style="133" customWidth="1"/>
    <col min="9467" max="9467" width="19.5546875" style="133" customWidth="1"/>
    <col min="9468" max="9469" width="11.44140625" style="133"/>
    <col min="9470" max="9470" width="13.33203125" style="133" bestFit="1" customWidth="1"/>
    <col min="9471" max="9471" width="14.33203125" style="133" customWidth="1"/>
    <col min="9472" max="9472" width="13.5546875" style="133" customWidth="1"/>
    <col min="9473" max="9721" width="11.44140625" style="133"/>
    <col min="9722" max="9722" width="16.6640625" style="133" customWidth="1"/>
    <col min="9723" max="9723" width="19.5546875" style="133" customWidth="1"/>
    <col min="9724" max="9725" width="11.44140625" style="133"/>
    <col min="9726" max="9726" width="13.33203125" style="133" bestFit="1" customWidth="1"/>
    <col min="9727" max="9727" width="14.33203125" style="133" customWidth="1"/>
    <col min="9728" max="9728" width="13.5546875" style="133" customWidth="1"/>
    <col min="9729" max="9977" width="11.44140625" style="133"/>
    <col min="9978" max="9978" width="16.6640625" style="133" customWidth="1"/>
    <col min="9979" max="9979" width="19.5546875" style="133" customWidth="1"/>
    <col min="9980" max="9981" width="11.44140625" style="133"/>
    <col min="9982" max="9982" width="13.33203125" style="133" bestFit="1" customWidth="1"/>
    <col min="9983" max="9983" width="14.33203125" style="133" customWidth="1"/>
    <col min="9984" max="9984" width="13.5546875" style="133" customWidth="1"/>
    <col min="9985" max="10233" width="11.44140625" style="133"/>
    <col min="10234" max="10234" width="16.6640625" style="133" customWidth="1"/>
    <col min="10235" max="10235" width="19.5546875" style="133" customWidth="1"/>
    <col min="10236" max="10237" width="11.44140625" style="133"/>
    <col min="10238" max="10238" width="13.33203125" style="133" bestFit="1" customWidth="1"/>
    <col min="10239" max="10239" width="14.33203125" style="133" customWidth="1"/>
    <col min="10240" max="10240" width="13.5546875" style="133" customWidth="1"/>
    <col min="10241" max="10489" width="11.44140625" style="133"/>
    <col min="10490" max="10490" width="16.6640625" style="133" customWidth="1"/>
    <col min="10491" max="10491" width="19.5546875" style="133" customWidth="1"/>
    <col min="10492" max="10493" width="11.44140625" style="133"/>
    <col min="10494" max="10494" width="13.33203125" style="133" bestFit="1" customWidth="1"/>
    <col min="10495" max="10495" width="14.33203125" style="133" customWidth="1"/>
    <col min="10496" max="10496" width="13.5546875" style="133" customWidth="1"/>
    <col min="10497" max="10745" width="11.44140625" style="133"/>
    <col min="10746" max="10746" width="16.6640625" style="133" customWidth="1"/>
    <col min="10747" max="10747" width="19.5546875" style="133" customWidth="1"/>
    <col min="10748" max="10749" width="11.44140625" style="133"/>
    <col min="10750" max="10750" width="13.33203125" style="133" bestFit="1" customWidth="1"/>
    <col min="10751" max="10751" width="14.33203125" style="133" customWidth="1"/>
    <col min="10752" max="10752" width="13.5546875" style="133" customWidth="1"/>
    <col min="10753" max="11001" width="11.44140625" style="133"/>
    <col min="11002" max="11002" width="16.6640625" style="133" customWidth="1"/>
    <col min="11003" max="11003" width="19.5546875" style="133" customWidth="1"/>
    <col min="11004" max="11005" width="11.44140625" style="133"/>
    <col min="11006" max="11006" width="13.33203125" style="133" bestFit="1" customWidth="1"/>
    <col min="11007" max="11007" width="14.33203125" style="133" customWidth="1"/>
    <col min="11008" max="11008" width="13.5546875" style="133" customWidth="1"/>
    <col min="11009" max="11257" width="11.44140625" style="133"/>
    <col min="11258" max="11258" width="16.6640625" style="133" customWidth="1"/>
    <col min="11259" max="11259" width="19.5546875" style="133" customWidth="1"/>
    <col min="11260" max="11261" width="11.44140625" style="133"/>
    <col min="11262" max="11262" width="13.33203125" style="133" bestFit="1" customWidth="1"/>
    <col min="11263" max="11263" width="14.33203125" style="133" customWidth="1"/>
    <col min="11264" max="11264" width="13.5546875" style="133" customWidth="1"/>
    <col min="11265" max="11513" width="11.44140625" style="133"/>
    <col min="11514" max="11514" width="16.6640625" style="133" customWidth="1"/>
    <col min="11515" max="11515" width="19.5546875" style="133" customWidth="1"/>
    <col min="11516" max="11517" width="11.44140625" style="133"/>
    <col min="11518" max="11518" width="13.33203125" style="133" bestFit="1" customWidth="1"/>
    <col min="11519" max="11519" width="14.33203125" style="133" customWidth="1"/>
    <col min="11520" max="11520" width="13.5546875" style="133" customWidth="1"/>
    <col min="11521" max="11769" width="11.44140625" style="133"/>
    <col min="11770" max="11770" width="16.6640625" style="133" customWidth="1"/>
    <col min="11771" max="11771" width="19.5546875" style="133" customWidth="1"/>
    <col min="11772" max="11773" width="11.44140625" style="133"/>
    <col min="11774" max="11774" width="13.33203125" style="133" bestFit="1" customWidth="1"/>
    <col min="11775" max="11775" width="14.33203125" style="133" customWidth="1"/>
    <col min="11776" max="11776" width="13.5546875" style="133" customWidth="1"/>
    <col min="11777" max="12025" width="11.44140625" style="133"/>
    <col min="12026" max="12026" width="16.6640625" style="133" customWidth="1"/>
    <col min="12027" max="12027" width="19.5546875" style="133" customWidth="1"/>
    <col min="12028" max="12029" width="11.44140625" style="133"/>
    <col min="12030" max="12030" width="13.33203125" style="133" bestFit="1" customWidth="1"/>
    <col min="12031" max="12031" width="14.33203125" style="133" customWidth="1"/>
    <col min="12032" max="12032" width="13.5546875" style="133" customWidth="1"/>
    <col min="12033" max="12281" width="11.44140625" style="133"/>
    <col min="12282" max="12282" width="16.6640625" style="133" customWidth="1"/>
    <col min="12283" max="12283" width="19.5546875" style="133" customWidth="1"/>
    <col min="12284" max="12285" width="11.44140625" style="133"/>
    <col min="12286" max="12286" width="13.33203125" style="133" bestFit="1" customWidth="1"/>
    <col min="12287" max="12287" width="14.33203125" style="133" customWidth="1"/>
    <col min="12288" max="12288" width="13.5546875" style="133" customWidth="1"/>
    <col min="12289" max="12537" width="11.44140625" style="133"/>
    <col min="12538" max="12538" width="16.6640625" style="133" customWidth="1"/>
    <col min="12539" max="12539" width="19.5546875" style="133" customWidth="1"/>
    <col min="12540" max="12541" width="11.44140625" style="133"/>
    <col min="12542" max="12542" width="13.33203125" style="133" bestFit="1" customWidth="1"/>
    <col min="12543" max="12543" width="14.33203125" style="133" customWidth="1"/>
    <col min="12544" max="12544" width="13.5546875" style="133" customWidth="1"/>
    <col min="12545" max="12793" width="11.44140625" style="133"/>
    <col min="12794" max="12794" width="16.6640625" style="133" customWidth="1"/>
    <col min="12795" max="12795" width="19.5546875" style="133" customWidth="1"/>
    <col min="12796" max="12797" width="11.44140625" style="133"/>
    <col min="12798" max="12798" width="13.33203125" style="133" bestFit="1" customWidth="1"/>
    <col min="12799" max="12799" width="14.33203125" style="133" customWidth="1"/>
    <col min="12800" max="12800" width="13.5546875" style="133" customWidth="1"/>
    <col min="12801" max="13049" width="11.44140625" style="133"/>
    <col min="13050" max="13050" width="16.6640625" style="133" customWidth="1"/>
    <col min="13051" max="13051" width="19.5546875" style="133" customWidth="1"/>
    <col min="13052" max="13053" width="11.44140625" style="133"/>
    <col min="13054" max="13054" width="13.33203125" style="133" bestFit="1" customWidth="1"/>
    <col min="13055" max="13055" width="14.33203125" style="133" customWidth="1"/>
    <col min="13056" max="13056" width="13.5546875" style="133" customWidth="1"/>
    <col min="13057" max="13305" width="11.44140625" style="133"/>
    <col min="13306" max="13306" width="16.6640625" style="133" customWidth="1"/>
    <col min="13307" max="13307" width="19.5546875" style="133" customWidth="1"/>
    <col min="13308" max="13309" width="11.44140625" style="133"/>
    <col min="13310" max="13310" width="13.33203125" style="133" bestFit="1" customWidth="1"/>
    <col min="13311" max="13311" width="14.33203125" style="133" customWidth="1"/>
    <col min="13312" max="13312" width="13.5546875" style="133" customWidth="1"/>
    <col min="13313" max="13561" width="11.44140625" style="133"/>
    <col min="13562" max="13562" width="16.6640625" style="133" customWidth="1"/>
    <col min="13563" max="13563" width="19.5546875" style="133" customWidth="1"/>
    <col min="13564" max="13565" width="11.44140625" style="133"/>
    <col min="13566" max="13566" width="13.33203125" style="133" bestFit="1" customWidth="1"/>
    <col min="13567" max="13567" width="14.33203125" style="133" customWidth="1"/>
    <col min="13568" max="13568" width="13.5546875" style="133" customWidth="1"/>
    <col min="13569" max="13817" width="11.44140625" style="133"/>
    <col min="13818" max="13818" width="16.6640625" style="133" customWidth="1"/>
    <col min="13819" max="13819" width="19.5546875" style="133" customWidth="1"/>
    <col min="13820" max="13821" width="11.44140625" style="133"/>
    <col min="13822" max="13822" width="13.33203125" style="133" bestFit="1" customWidth="1"/>
    <col min="13823" max="13823" width="14.33203125" style="133" customWidth="1"/>
    <col min="13824" max="13824" width="13.5546875" style="133" customWidth="1"/>
    <col min="13825" max="14073" width="11.44140625" style="133"/>
    <col min="14074" max="14074" width="16.6640625" style="133" customWidth="1"/>
    <col min="14075" max="14075" width="19.5546875" style="133" customWidth="1"/>
    <col min="14076" max="14077" width="11.44140625" style="133"/>
    <col min="14078" max="14078" width="13.33203125" style="133" bestFit="1" customWidth="1"/>
    <col min="14079" max="14079" width="14.33203125" style="133" customWidth="1"/>
    <col min="14080" max="14080" width="13.5546875" style="133" customWidth="1"/>
    <col min="14081" max="14329" width="11.44140625" style="133"/>
    <col min="14330" max="14330" width="16.6640625" style="133" customWidth="1"/>
    <col min="14331" max="14331" width="19.5546875" style="133" customWidth="1"/>
    <col min="14332" max="14333" width="11.44140625" style="133"/>
    <col min="14334" max="14334" width="13.33203125" style="133" bestFit="1" customWidth="1"/>
    <col min="14335" max="14335" width="14.33203125" style="133" customWidth="1"/>
    <col min="14336" max="14336" width="13.5546875" style="133" customWidth="1"/>
    <col min="14337" max="14585" width="11.44140625" style="133"/>
    <col min="14586" max="14586" width="16.6640625" style="133" customWidth="1"/>
    <col min="14587" max="14587" width="19.5546875" style="133" customWidth="1"/>
    <col min="14588" max="14589" width="11.44140625" style="133"/>
    <col min="14590" max="14590" width="13.33203125" style="133" bestFit="1" customWidth="1"/>
    <col min="14591" max="14591" width="14.33203125" style="133" customWidth="1"/>
    <col min="14592" max="14592" width="13.5546875" style="133" customWidth="1"/>
    <col min="14593" max="14841" width="11.44140625" style="133"/>
    <col min="14842" max="14842" width="16.6640625" style="133" customWidth="1"/>
    <col min="14843" max="14843" width="19.5546875" style="133" customWidth="1"/>
    <col min="14844" max="14845" width="11.44140625" style="133"/>
    <col min="14846" max="14846" width="13.33203125" style="133" bestFit="1" customWidth="1"/>
    <col min="14847" max="14847" width="14.33203125" style="133" customWidth="1"/>
    <col min="14848" max="14848" width="13.5546875" style="133" customWidth="1"/>
    <col min="14849" max="15097" width="11.44140625" style="133"/>
    <col min="15098" max="15098" width="16.6640625" style="133" customWidth="1"/>
    <col min="15099" max="15099" width="19.5546875" style="133" customWidth="1"/>
    <col min="15100" max="15101" width="11.44140625" style="133"/>
    <col min="15102" max="15102" width="13.33203125" style="133" bestFit="1" customWidth="1"/>
    <col min="15103" max="15103" width="14.33203125" style="133" customWidth="1"/>
    <col min="15104" max="15104" width="13.5546875" style="133" customWidth="1"/>
    <col min="15105" max="15353" width="11.44140625" style="133"/>
    <col min="15354" max="15354" width="16.6640625" style="133" customWidth="1"/>
    <col min="15355" max="15355" width="19.5546875" style="133" customWidth="1"/>
    <col min="15356" max="15357" width="11.44140625" style="133"/>
    <col min="15358" max="15358" width="13.33203125" style="133" bestFit="1" customWidth="1"/>
    <col min="15359" max="15359" width="14.33203125" style="133" customWidth="1"/>
    <col min="15360" max="15360" width="13.5546875" style="133" customWidth="1"/>
    <col min="15361" max="15609" width="11.44140625" style="133"/>
    <col min="15610" max="15610" width="16.6640625" style="133" customWidth="1"/>
    <col min="15611" max="15611" width="19.5546875" style="133" customWidth="1"/>
    <col min="15612" max="15613" width="11.44140625" style="133"/>
    <col min="15614" max="15614" width="13.33203125" style="133" bestFit="1" customWidth="1"/>
    <col min="15615" max="15615" width="14.33203125" style="133" customWidth="1"/>
    <col min="15616" max="15616" width="13.5546875" style="133" customWidth="1"/>
    <col min="15617" max="15865" width="11.44140625" style="133"/>
    <col min="15866" max="15866" width="16.6640625" style="133" customWidth="1"/>
    <col min="15867" max="15867" width="19.5546875" style="133" customWidth="1"/>
    <col min="15868" max="15869" width="11.44140625" style="133"/>
    <col min="15870" max="15870" width="13.33203125" style="133" bestFit="1" customWidth="1"/>
    <col min="15871" max="15871" width="14.33203125" style="133" customWidth="1"/>
    <col min="15872" max="15872" width="13.5546875" style="133" customWidth="1"/>
    <col min="15873" max="16121" width="11.44140625" style="133"/>
    <col min="16122" max="16122" width="16.6640625" style="133" customWidth="1"/>
    <col min="16123" max="16123" width="19.5546875" style="133" customWidth="1"/>
    <col min="16124" max="16125" width="11.44140625" style="133"/>
    <col min="16126" max="16126" width="13.33203125" style="133" bestFit="1" customWidth="1"/>
    <col min="16127" max="16127" width="14.33203125" style="133" customWidth="1"/>
    <col min="16128" max="16128" width="13.5546875" style="133" customWidth="1"/>
    <col min="16129" max="16377" width="11.44140625" style="133"/>
    <col min="16378" max="16384" width="11.44140625" style="133" customWidth="1"/>
  </cols>
  <sheetData>
    <row r="1" spans="1:12" ht="14.4" thickBot="1">
      <c r="A1" s="625"/>
      <c r="B1" s="625"/>
      <c r="C1" s="625"/>
      <c r="D1" s="625"/>
      <c r="E1" s="625"/>
      <c r="F1" s="625"/>
      <c r="G1" s="625"/>
    </row>
    <row r="2" spans="1:12" s="135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2" s="135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2" s="135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</row>
    <row r="5" spans="1:12" s="135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2" s="135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2" s="135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2" s="135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2" s="135" customFormat="1" ht="13.8">
      <c r="A9" s="302"/>
      <c r="B9" s="302"/>
      <c r="C9" s="302"/>
      <c r="D9" s="302"/>
      <c r="E9" s="303"/>
      <c r="F9" s="304" t="s">
        <v>90</v>
      </c>
      <c r="G9" s="304">
        <f>'Presupuesto '!A5</f>
        <v>2</v>
      </c>
      <c r="H9" s="629"/>
      <c r="I9" s="630"/>
      <c r="J9" s="630"/>
      <c r="K9" s="630"/>
      <c r="L9" s="631"/>
    </row>
    <row r="10" spans="1:12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'!C5</f>
        <v>glb</v>
      </c>
      <c r="H10" s="629"/>
      <c r="I10" s="630"/>
      <c r="J10" s="630"/>
      <c r="K10" s="630"/>
      <c r="L10" s="631"/>
    </row>
    <row r="11" spans="1:12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2" s="246" customFormat="1" ht="13.8">
      <c r="A12" s="644" t="str">
        <f>'Presupuesto '!B5</f>
        <v>Provisión, montaje, instalacion de transformador 3F-500KVA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2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2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2" s="136" customFormat="1" ht="78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2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G27*0.05</f>
        <v>31.310000000000002</v>
      </c>
      <c r="H17" s="433">
        <f>+G17/G$46</f>
        <v>2.3006580131749595E-3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0.23006580131749596</v>
      </c>
    </row>
    <row r="18" spans="1:12" s="137" customFormat="1" ht="15.6">
      <c r="A18" s="175" t="s">
        <v>93</v>
      </c>
      <c r="B18" s="176"/>
      <c r="C18" s="145">
        <v>1</v>
      </c>
      <c r="D18" s="145">
        <v>25</v>
      </c>
      <c r="E18" s="146">
        <f>+C18*D18</f>
        <v>25</v>
      </c>
      <c r="F18" s="147">
        <v>10</v>
      </c>
      <c r="G18" s="42">
        <f>+E18*F18</f>
        <v>250</v>
      </c>
      <c r="H18" s="433">
        <f>+G18/G$46</f>
        <v>1.836999371746215E-2</v>
      </c>
      <c r="I18" s="434">
        <v>435500010</v>
      </c>
      <c r="J18" s="435" t="s">
        <v>30</v>
      </c>
      <c r="K18" s="431">
        <v>40</v>
      </c>
      <c r="L18" s="436">
        <f>+H18*K18</f>
        <v>0.73479974869848597</v>
      </c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SUM(G17:G18)</f>
        <v>281.31</v>
      </c>
      <c r="H19" s="437">
        <f>SUM(H17:H18)</f>
        <v>2.0670651730637108E-2</v>
      </c>
      <c r="I19" s="438"/>
      <c r="J19" s="439"/>
      <c r="K19" s="440"/>
      <c r="L19" s="447">
        <f>SUM(L17:L18)</f>
        <v>0.96486555001598195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4</v>
      </c>
      <c r="D23" s="145">
        <f>'BASE DE DATOS'!G14</f>
        <v>3.62</v>
      </c>
      <c r="E23" s="146">
        <f>IF(D23&gt;0,ROUND(D23*C23,2),"")</f>
        <v>14.48</v>
      </c>
      <c r="F23" s="147">
        <v>25</v>
      </c>
      <c r="G23" s="42">
        <f>E23*F23</f>
        <v>362</v>
      </c>
      <c r="H23" s="433">
        <f>+G23/G$46</f>
        <v>2.6599750902885192E-2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2.6599750902885191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2</v>
      </c>
      <c r="D24" s="145">
        <f>'BASE DE DATOS'!G17</f>
        <v>3.66</v>
      </c>
      <c r="E24" s="146">
        <f>IF(D24&gt;0,ROUND(D24*C24,2),"")</f>
        <v>7.32</v>
      </c>
      <c r="F24" s="147">
        <f>F23</f>
        <v>25</v>
      </c>
      <c r="G24" s="42">
        <f>E24*F24</f>
        <v>183</v>
      </c>
      <c r="H24" s="433">
        <f>+G24/G$46</f>
        <v>1.3446835401182293E-2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1.3446835401182293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10</v>
      </c>
      <c r="G25" s="42">
        <f>E25*F25</f>
        <v>40.599999999999994</v>
      </c>
      <c r="H25" s="433">
        <f>+G25/G$46</f>
        <v>2.9832869797158526E-3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0.29832869797158529</v>
      </c>
    </row>
    <row r="26" spans="1:12" s="137" customFormat="1" ht="15.6">
      <c r="A26" s="180" t="s">
        <v>99</v>
      </c>
      <c r="B26" s="181"/>
      <c r="C26" s="145">
        <v>1</v>
      </c>
      <c r="D26" s="145">
        <f>'BASE DE DATOS'!G22</f>
        <v>4.0599999999999996</v>
      </c>
      <c r="E26" s="146">
        <f>IF(D26&gt;0,ROUND(D26*C26,2),"")</f>
        <v>4.0599999999999996</v>
      </c>
      <c r="F26" s="147">
        <v>10</v>
      </c>
      <c r="G26" s="42">
        <f>E26*F26</f>
        <v>40.599999999999994</v>
      </c>
      <c r="H26" s="433">
        <f>+G26/G$46</f>
        <v>2.9832869797158526E-3</v>
      </c>
      <c r="I26" s="434">
        <v>851230015</v>
      </c>
      <c r="J26" s="435" t="s">
        <v>22</v>
      </c>
      <c r="K26" s="431">
        <v>100</v>
      </c>
      <c r="L26" s="436">
        <f>+H26*K26</f>
        <v>0.29832869797158529</v>
      </c>
    </row>
    <row r="27" spans="1:12" s="136" customFormat="1" ht="12.75" customHeight="1">
      <c r="A27" s="597" t="s">
        <v>26</v>
      </c>
      <c r="B27" s="598"/>
      <c r="C27" s="145"/>
      <c r="D27" s="148"/>
      <c r="E27" s="148"/>
      <c r="F27" s="149"/>
      <c r="G27" s="129">
        <f>SUM(G23:G26)</f>
        <v>626.20000000000005</v>
      </c>
      <c r="H27" s="437">
        <f>SUM(H23:H26)</f>
        <v>4.6013160263499192E-2</v>
      </c>
      <c r="I27" s="429"/>
      <c r="J27" s="430"/>
      <c r="K27" s="431"/>
      <c r="L27" s="447">
        <f>SUM(L23:L26)</f>
        <v>4.6013160263499184</v>
      </c>
    </row>
    <row r="28" spans="1:12" s="136" customFormat="1" ht="12.75" customHeight="1">
      <c r="A28" s="47" t="s">
        <v>27</v>
      </c>
      <c r="B28" s="44"/>
      <c r="C28" s="45"/>
      <c r="D28" s="45"/>
      <c r="E28" s="45"/>
      <c r="F28" s="45"/>
      <c r="G28" s="46"/>
      <c r="H28" s="444"/>
      <c r="I28" s="429"/>
      <c r="J28" s="430"/>
      <c r="K28" s="431"/>
      <c r="L28" s="445"/>
    </row>
    <row r="29" spans="1:12" s="136" customFormat="1" ht="12.75" customHeight="1">
      <c r="A29" s="610" t="s">
        <v>4</v>
      </c>
      <c r="B29" s="611"/>
      <c r="C29" s="612"/>
      <c r="D29" s="143" t="s">
        <v>28</v>
      </c>
      <c r="E29" s="144" t="s">
        <v>5</v>
      </c>
      <c r="F29" s="143" t="s">
        <v>29</v>
      </c>
      <c r="G29" s="144" t="s">
        <v>9</v>
      </c>
      <c r="H29" s="444"/>
      <c r="I29" s="446"/>
      <c r="J29" s="431"/>
      <c r="K29" s="446"/>
      <c r="L29" s="445"/>
    </row>
    <row r="30" spans="1:12" s="136" customFormat="1" ht="12.75" customHeight="1">
      <c r="A30" s="613"/>
      <c r="B30" s="614"/>
      <c r="C30" s="615"/>
      <c r="D30" s="48"/>
      <c r="E30" s="39" t="s">
        <v>15</v>
      </c>
      <c r="F30" s="39" t="s">
        <v>16</v>
      </c>
      <c r="G30" s="40" t="s">
        <v>17</v>
      </c>
      <c r="H30" s="428"/>
      <c r="I30" s="446"/>
      <c r="J30" s="430"/>
      <c r="K30" s="431"/>
      <c r="L30" s="432"/>
    </row>
    <row r="31" spans="1:12" s="136" customFormat="1" ht="15.6" customHeight="1">
      <c r="A31" s="616" t="s">
        <v>91</v>
      </c>
      <c r="B31" s="617"/>
      <c r="C31" s="618"/>
      <c r="D31" s="49" t="s">
        <v>68</v>
      </c>
      <c r="E31" s="50">
        <v>1</v>
      </c>
      <c r="F31" s="50">
        <v>11572</v>
      </c>
      <c r="G31" s="42">
        <f>E31*F31</f>
        <v>11572</v>
      </c>
      <c r="H31" s="433">
        <f>+G31/G$46</f>
        <v>0.85031026919388797</v>
      </c>
      <c r="I31" s="434">
        <v>461210016</v>
      </c>
      <c r="J31" s="435" t="s">
        <v>324</v>
      </c>
      <c r="K31" s="431">
        <v>40</v>
      </c>
      <c r="L31" s="436">
        <f>+H31*K31</f>
        <v>34.012410767755519</v>
      </c>
    </row>
    <row r="32" spans="1:12" s="136" customFormat="1" ht="15.6" customHeight="1">
      <c r="A32" s="646" t="s">
        <v>94</v>
      </c>
      <c r="B32" s="647"/>
      <c r="C32" s="648"/>
      <c r="D32" s="186" t="s">
        <v>95</v>
      </c>
      <c r="E32" s="187">
        <v>6</v>
      </c>
      <c r="F32" s="187">
        <v>95</v>
      </c>
      <c r="G32" s="458">
        <f>+E32*F32</f>
        <v>570</v>
      </c>
      <c r="H32" s="433">
        <f>+G32/G$46</f>
        <v>4.1883585675813698E-2</v>
      </c>
      <c r="I32" s="434">
        <v>462110000</v>
      </c>
      <c r="J32" s="435" t="s">
        <v>30</v>
      </c>
      <c r="K32" s="431">
        <v>0</v>
      </c>
      <c r="L32" s="436">
        <f>+H32*K32</f>
        <v>0</v>
      </c>
    </row>
    <row r="33" spans="1:12" s="136" customFormat="1" ht="15.6" customHeight="1">
      <c r="A33" s="646" t="s">
        <v>96</v>
      </c>
      <c r="B33" s="647"/>
      <c r="C33" s="648"/>
      <c r="D33" s="186" t="s">
        <v>95</v>
      </c>
      <c r="E33" s="187">
        <v>6</v>
      </c>
      <c r="F33" s="187">
        <v>85</v>
      </c>
      <c r="G33" s="458">
        <f>+E33*F33</f>
        <v>510</v>
      </c>
      <c r="H33" s="433">
        <f>+G33/G$46</f>
        <v>3.7474787183622786E-2</v>
      </c>
      <c r="I33" s="434">
        <v>462110000</v>
      </c>
      <c r="J33" s="435" t="s">
        <v>30</v>
      </c>
      <c r="K33" s="431">
        <v>0</v>
      </c>
      <c r="L33" s="436">
        <f>+H33*K33</f>
        <v>0</v>
      </c>
    </row>
    <row r="34" spans="1:12" s="136" customFormat="1" ht="15.6" customHeight="1">
      <c r="A34" s="646" t="s">
        <v>97</v>
      </c>
      <c r="B34" s="647"/>
      <c r="C34" s="647"/>
      <c r="D34" s="186" t="s">
        <v>98</v>
      </c>
      <c r="E34" s="187">
        <v>1</v>
      </c>
      <c r="F34" s="187">
        <v>49.64</v>
      </c>
      <c r="G34" s="458">
        <f>+E34*F34</f>
        <v>49.64</v>
      </c>
      <c r="H34" s="433">
        <f>+G34/G$46</f>
        <v>3.6475459525392843E-3</v>
      </c>
      <c r="I34" s="434">
        <v>369200000</v>
      </c>
      <c r="J34" s="435" t="s">
        <v>324</v>
      </c>
      <c r="K34" s="431">
        <v>40</v>
      </c>
      <c r="L34" s="436">
        <f>+H34*K34</f>
        <v>0.14590183810157137</v>
      </c>
    </row>
    <row r="35" spans="1:12" s="136" customFormat="1" ht="15.6" customHeight="1">
      <c r="A35" s="279"/>
      <c r="B35" s="279"/>
      <c r="C35" s="279"/>
      <c r="D35" s="186"/>
      <c r="E35" s="187"/>
      <c r="F35" s="187"/>
      <c r="G35" s="459"/>
      <c r="H35" s="433"/>
      <c r="I35" s="434"/>
      <c r="J35" s="435"/>
      <c r="K35" s="431"/>
      <c r="L35" s="436"/>
    </row>
    <row r="36" spans="1:12" s="136" customFormat="1" ht="15.6" customHeight="1">
      <c r="A36" s="279"/>
      <c r="B36" s="279"/>
      <c r="C36" s="279"/>
      <c r="D36" s="186"/>
      <c r="E36" s="187"/>
      <c r="F36" s="187"/>
      <c r="G36" s="459"/>
      <c r="H36" s="433"/>
      <c r="I36" s="434"/>
      <c r="J36" s="435"/>
      <c r="K36" s="431"/>
      <c r="L36" s="436"/>
    </row>
    <row r="37" spans="1:12" s="136" customFormat="1" ht="15.6" customHeight="1">
      <c r="A37" s="279"/>
      <c r="B37" s="279"/>
      <c r="C37" s="279"/>
      <c r="D37" s="186"/>
      <c r="E37" s="187"/>
      <c r="F37" s="187"/>
      <c r="G37" s="459"/>
      <c r="H37" s="433"/>
      <c r="I37" s="434"/>
      <c r="J37" s="435"/>
      <c r="K37" s="431"/>
      <c r="L37" s="436"/>
    </row>
    <row r="38" spans="1:12" s="136" customFormat="1" ht="15.6" customHeight="1">
      <c r="A38" s="177"/>
      <c r="B38" s="178"/>
      <c r="C38" s="179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2" s="136" customFormat="1" ht="15.6" customHeight="1">
      <c r="A39" s="177"/>
      <c r="B39" s="178"/>
      <c r="C39" s="179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SUM(G31:G38)</f>
        <v>12701.64</v>
      </c>
      <c r="H40" s="437">
        <f>SUM(H31:H39)</f>
        <v>0.93331618800586369</v>
      </c>
      <c r="I40" s="429"/>
      <c r="J40" s="430"/>
      <c r="K40" s="431"/>
      <c r="L40" s="437">
        <f>SUM(L31:L39)</f>
        <v>34.158312605857091</v>
      </c>
    </row>
    <row r="41" spans="1:12" s="137" customFormat="1" ht="15.6" customHeight="1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58">
        <f>+G45+G40+G27+G19</f>
        <v>13609.15</v>
      </c>
      <c r="H46" s="449">
        <f>+H45+H40+H27+H19</f>
        <v>1</v>
      </c>
      <c r="I46" s="450"/>
      <c r="J46" s="451"/>
      <c r="K46" s="450"/>
      <c r="L46" s="563">
        <f>+L45+L40+L27+L19</f>
        <v>39.72449418222299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3130.1044999999999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16739.254499999999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16739.25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16739.25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37">
    <mergeCell ref="A50:B50"/>
    <mergeCell ref="A51:B51"/>
    <mergeCell ref="A52:B52"/>
    <mergeCell ref="A32:C32"/>
    <mergeCell ref="A33:C33"/>
    <mergeCell ref="A34:C34"/>
    <mergeCell ref="D59:F59"/>
    <mergeCell ref="D48:F48"/>
    <mergeCell ref="D49:F49"/>
    <mergeCell ref="D50:F50"/>
    <mergeCell ref="D57:F57"/>
    <mergeCell ref="D58:F58"/>
    <mergeCell ref="D47:E47"/>
    <mergeCell ref="A25:B25"/>
    <mergeCell ref="A27:B27"/>
    <mergeCell ref="A29:C29"/>
    <mergeCell ref="A30:C30"/>
    <mergeCell ref="A31:C31"/>
    <mergeCell ref="A40:B40"/>
    <mergeCell ref="A42:C42"/>
    <mergeCell ref="A43:C43"/>
    <mergeCell ref="A44:C44"/>
    <mergeCell ref="A45:B45"/>
    <mergeCell ref="D46:F46"/>
    <mergeCell ref="A24:B24"/>
    <mergeCell ref="A1:G1"/>
    <mergeCell ref="H2:L13"/>
    <mergeCell ref="A15:B15"/>
    <mergeCell ref="A16:B16"/>
    <mergeCell ref="A17:B17"/>
    <mergeCell ref="A19:B19"/>
    <mergeCell ref="A21:B21"/>
    <mergeCell ref="A22:B22"/>
    <mergeCell ref="A23:B23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2"/>
  <sheetViews>
    <sheetView view="pageBreakPreview" topLeftCell="A22" zoomScale="90" zoomScaleNormal="100" zoomScaleSheetLayoutView="90" workbookViewId="0">
      <selection activeCell="L46" sqref="L46"/>
    </sheetView>
  </sheetViews>
  <sheetFormatPr baseColWidth="10" defaultRowHeight="13.2"/>
  <cols>
    <col min="1" max="1" width="21.33203125" style="133" customWidth="1"/>
    <col min="2" max="2" width="19.5546875" style="133" customWidth="1"/>
    <col min="3" max="4" width="11.5546875" style="133"/>
    <col min="5" max="5" width="13.33203125" style="133" bestFit="1" customWidth="1"/>
    <col min="6" max="6" width="14.33203125" style="134" customWidth="1"/>
    <col min="7" max="7" width="13.5546875" style="457" customWidth="1"/>
    <col min="8" max="12" width="11.5546875" style="420"/>
    <col min="13" max="256" width="11.5546875" style="133"/>
    <col min="257" max="257" width="16.6640625" style="133" customWidth="1"/>
    <col min="258" max="258" width="19.5546875" style="133" customWidth="1"/>
    <col min="259" max="260" width="11.5546875" style="133"/>
    <col min="261" max="261" width="13.33203125" style="133" bestFit="1" customWidth="1"/>
    <col min="262" max="262" width="14.33203125" style="133" customWidth="1"/>
    <col min="263" max="263" width="13.5546875" style="133" customWidth="1"/>
    <col min="264" max="512" width="11.5546875" style="133"/>
    <col min="513" max="513" width="16.6640625" style="133" customWidth="1"/>
    <col min="514" max="514" width="19.5546875" style="133" customWidth="1"/>
    <col min="515" max="516" width="11.5546875" style="133"/>
    <col min="517" max="517" width="13.33203125" style="133" bestFit="1" customWidth="1"/>
    <col min="518" max="518" width="14.33203125" style="133" customWidth="1"/>
    <col min="519" max="519" width="13.5546875" style="133" customWidth="1"/>
    <col min="520" max="768" width="11.5546875" style="133"/>
    <col min="769" max="769" width="16.6640625" style="133" customWidth="1"/>
    <col min="770" max="770" width="19.5546875" style="133" customWidth="1"/>
    <col min="771" max="772" width="11.5546875" style="133"/>
    <col min="773" max="773" width="13.33203125" style="133" bestFit="1" customWidth="1"/>
    <col min="774" max="774" width="14.33203125" style="133" customWidth="1"/>
    <col min="775" max="775" width="13.5546875" style="133" customWidth="1"/>
    <col min="776" max="1024" width="11.5546875" style="133"/>
    <col min="1025" max="1025" width="16.6640625" style="133" customWidth="1"/>
    <col min="1026" max="1026" width="19.5546875" style="133" customWidth="1"/>
    <col min="1027" max="1028" width="11.5546875" style="133"/>
    <col min="1029" max="1029" width="13.33203125" style="133" bestFit="1" customWidth="1"/>
    <col min="1030" max="1030" width="14.33203125" style="133" customWidth="1"/>
    <col min="1031" max="1031" width="13.5546875" style="133" customWidth="1"/>
    <col min="1032" max="1280" width="11.5546875" style="133"/>
    <col min="1281" max="1281" width="16.6640625" style="133" customWidth="1"/>
    <col min="1282" max="1282" width="19.5546875" style="133" customWidth="1"/>
    <col min="1283" max="1284" width="11.5546875" style="133"/>
    <col min="1285" max="1285" width="13.33203125" style="133" bestFit="1" customWidth="1"/>
    <col min="1286" max="1286" width="14.33203125" style="133" customWidth="1"/>
    <col min="1287" max="1287" width="13.5546875" style="133" customWidth="1"/>
    <col min="1288" max="1536" width="11.5546875" style="133"/>
    <col min="1537" max="1537" width="16.6640625" style="133" customWidth="1"/>
    <col min="1538" max="1538" width="19.5546875" style="133" customWidth="1"/>
    <col min="1539" max="1540" width="11.5546875" style="133"/>
    <col min="1541" max="1541" width="13.33203125" style="133" bestFit="1" customWidth="1"/>
    <col min="1542" max="1542" width="14.33203125" style="133" customWidth="1"/>
    <col min="1543" max="1543" width="13.5546875" style="133" customWidth="1"/>
    <col min="1544" max="1792" width="11.5546875" style="133"/>
    <col min="1793" max="1793" width="16.6640625" style="133" customWidth="1"/>
    <col min="1794" max="1794" width="19.5546875" style="133" customWidth="1"/>
    <col min="1795" max="1796" width="11.5546875" style="133"/>
    <col min="1797" max="1797" width="13.33203125" style="133" bestFit="1" customWidth="1"/>
    <col min="1798" max="1798" width="14.33203125" style="133" customWidth="1"/>
    <col min="1799" max="1799" width="13.5546875" style="133" customWidth="1"/>
    <col min="1800" max="2048" width="11.5546875" style="133"/>
    <col min="2049" max="2049" width="16.6640625" style="133" customWidth="1"/>
    <col min="2050" max="2050" width="19.5546875" style="133" customWidth="1"/>
    <col min="2051" max="2052" width="11.5546875" style="133"/>
    <col min="2053" max="2053" width="13.33203125" style="133" bestFit="1" customWidth="1"/>
    <col min="2054" max="2054" width="14.33203125" style="133" customWidth="1"/>
    <col min="2055" max="2055" width="13.5546875" style="133" customWidth="1"/>
    <col min="2056" max="2304" width="11.5546875" style="133"/>
    <col min="2305" max="2305" width="16.6640625" style="133" customWidth="1"/>
    <col min="2306" max="2306" width="19.5546875" style="133" customWidth="1"/>
    <col min="2307" max="2308" width="11.5546875" style="133"/>
    <col min="2309" max="2309" width="13.33203125" style="133" bestFit="1" customWidth="1"/>
    <col min="2310" max="2310" width="14.33203125" style="133" customWidth="1"/>
    <col min="2311" max="2311" width="13.5546875" style="133" customWidth="1"/>
    <col min="2312" max="2560" width="11.5546875" style="133"/>
    <col min="2561" max="2561" width="16.6640625" style="133" customWidth="1"/>
    <col min="2562" max="2562" width="19.5546875" style="133" customWidth="1"/>
    <col min="2563" max="2564" width="11.5546875" style="133"/>
    <col min="2565" max="2565" width="13.33203125" style="133" bestFit="1" customWidth="1"/>
    <col min="2566" max="2566" width="14.33203125" style="133" customWidth="1"/>
    <col min="2567" max="2567" width="13.5546875" style="133" customWidth="1"/>
    <col min="2568" max="2816" width="11.5546875" style="133"/>
    <col min="2817" max="2817" width="16.6640625" style="133" customWidth="1"/>
    <col min="2818" max="2818" width="19.5546875" style="133" customWidth="1"/>
    <col min="2819" max="2820" width="11.5546875" style="133"/>
    <col min="2821" max="2821" width="13.33203125" style="133" bestFit="1" customWidth="1"/>
    <col min="2822" max="2822" width="14.33203125" style="133" customWidth="1"/>
    <col min="2823" max="2823" width="13.5546875" style="133" customWidth="1"/>
    <col min="2824" max="3072" width="11.5546875" style="133"/>
    <col min="3073" max="3073" width="16.6640625" style="133" customWidth="1"/>
    <col min="3074" max="3074" width="19.5546875" style="133" customWidth="1"/>
    <col min="3075" max="3076" width="11.5546875" style="133"/>
    <col min="3077" max="3077" width="13.33203125" style="133" bestFit="1" customWidth="1"/>
    <col min="3078" max="3078" width="14.33203125" style="133" customWidth="1"/>
    <col min="3079" max="3079" width="13.5546875" style="133" customWidth="1"/>
    <col min="3080" max="3328" width="11.5546875" style="133"/>
    <col min="3329" max="3329" width="16.6640625" style="133" customWidth="1"/>
    <col min="3330" max="3330" width="19.5546875" style="133" customWidth="1"/>
    <col min="3331" max="3332" width="11.5546875" style="133"/>
    <col min="3333" max="3333" width="13.33203125" style="133" bestFit="1" customWidth="1"/>
    <col min="3334" max="3334" width="14.33203125" style="133" customWidth="1"/>
    <col min="3335" max="3335" width="13.5546875" style="133" customWidth="1"/>
    <col min="3336" max="3584" width="11.5546875" style="133"/>
    <col min="3585" max="3585" width="16.6640625" style="133" customWidth="1"/>
    <col min="3586" max="3586" width="19.5546875" style="133" customWidth="1"/>
    <col min="3587" max="3588" width="11.5546875" style="133"/>
    <col min="3589" max="3589" width="13.33203125" style="133" bestFit="1" customWidth="1"/>
    <col min="3590" max="3590" width="14.33203125" style="133" customWidth="1"/>
    <col min="3591" max="3591" width="13.5546875" style="133" customWidth="1"/>
    <col min="3592" max="3840" width="11.5546875" style="133"/>
    <col min="3841" max="3841" width="16.6640625" style="133" customWidth="1"/>
    <col min="3842" max="3842" width="19.5546875" style="133" customWidth="1"/>
    <col min="3843" max="3844" width="11.5546875" style="133"/>
    <col min="3845" max="3845" width="13.33203125" style="133" bestFit="1" customWidth="1"/>
    <col min="3846" max="3846" width="14.33203125" style="133" customWidth="1"/>
    <col min="3847" max="3847" width="13.5546875" style="133" customWidth="1"/>
    <col min="3848" max="4096" width="11.5546875" style="133"/>
    <col min="4097" max="4097" width="16.6640625" style="133" customWidth="1"/>
    <col min="4098" max="4098" width="19.5546875" style="133" customWidth="1"/>
    <col min="4099" max="4100" width="11.5546875" style="133"/>
    <col min="4101" max="4101" width="13.33203125" style="133" bestFit="1" customWidth="1"/>
    <col min="4102" max="4102" width="14.33203125" style="133" customWidth="1"/>
    <col min="4103" max="4103" width="13.5546875" style="133" customWidth="1"/>
    <col min="4104" max="4352" width="11.5546875" style="133"/>
    <col min="4353" max="4353" width="16.6640625" style="133" customWidth="1"/>
    <col min="4354" max="4354" width="19.5546875" style="133" customWidth="1"/>
    <col min="4355" max="4356" width="11.5546875" style="133"/>
    <col min="4357" max="4357" width="13.33203125" style="133" bestFit="1" customWidth="1"/>
    <col min="4358" max="4358" width="14.33203125" style="133" customWidth="1"/>
    <col min="4359" max="4359" width="13.5546875" style="133" customWidth="1"/>
    <col min="4360" max="4608" width="11.5546875" style="133"/>
    <col min="4609" max="4609" width="16.6640625" style="133" customWidth="1"/>
    <col min="4610" max="4610" width="19.5546875" style="133" customWidth="1"/>
    <col min="4611" max="4612" width="11.5546875" style="133"/>
    <col min="4613" max="4613" width="13.33203125" style="133" bestFit="1" customWidth="1"/>
    <col min="4614" max="4614" width="14.33203125" style="133" customWidth="1"/>
    <col min="4615" max="4615" width="13.5546875" style="133" customWidth="1"/>
    <col min="4616" max="4864" width="11.5546875" style="133"/>
    <col min="4865" max="4865" width="16.6640625" style="133" customWidth="1"/>
    <col min="4866" max="4866" width="19.5546875" style="133" customWidth="1"/>
    <col min="4867" max="4868" width="11.5546875" style="133"/>
    <col min="4869" max="4869" width="13.33203125" style="133" bestFit="1" customWidth="1"/>
    <col min="4870" max="4870" width="14.33203125" style="133" customWidth="1"/>
    <col min="4871" max="4871" width="13.5546875" style="133" customWidth="1"/>
    <col min="4872" max="5120" width="11.5546875" style="133"/>
    <col min="5121" max="5121" width="16.6640625" style="133" customWidth="1"/>
    <col min="5122" max="5122" width="19.5546875" style="133" customWidth="1"/>
    <col min="5123" max="5124" width="11.5546875" style="133"/>
    <col min="5125" max="5125" width="13.33203125" style="133" bestFit="1" customWidth="1"/>
    <col min="5126" max="5126" width="14.33203125" style="133" customWidth="1"/>
    <col min="5127" max="5127" width="13.5546875" style="133" customWidth="1"/>
    <col min="5128" max="5376" width="11.5546875" style="133"/>
    <col min="5377" max="5377" width="16.6640625" style="133" customWidth="1"/>
    <col min="5378" max="5378" width="19.5546875" style="133" customWidth="1"/>
    <col min="5379" max="5380" width="11.5546875" style="133"/>
    <col min="5381" max="5381" width="13.33203125" style="133" bestFit="1" customWidth="1"/>
    <col min="5382" max="5382" width="14.33203125" style="133" customWidth="1"/>
    <col min="5383" max="5383" width="13.5546875" style="133" customWidth="1"/>
    <col min="5384" max="5632" width="11.5546875" style="133"/>
    <col min="5633" max="5633" width="16.6640625" style="133" customWidth="1"/>
    <col min="5634" max="5634" width="19.5546875" style="133" customWidth="1"/>
    <col min="5635" max="5636" width="11.5546875" style="133"/>
    <col min="5637" max="5637" width="13.33203125" style="133" bestFit="1" customWidth="1"/>
    <col min="5638" max="5638" width="14.33203125" style="133" customWidth="1"/>
    <col min="5639" max="5639" width="13.5546875" style="133" customWidth="1"/>
    <col min="5640" max="5888" width="11.5546875" style="133"/>
    <col min="5889" max="5889" width="16.6640625" style="133" customWidth="1"/>
    <col min="5890" max="5890" width="19.5546875" style="133" customWidth="1"/>
    <col min="5891" max="5892" width="11.5546875" style="133"/>
    <col min="5893" max="5893" width="13.33203125" style="133" bestFit="1" customWidth="1"/>
    <col min="5894" max="5894" width="14.33203125" style="133" customWidth="1"/>
    <col min="5895" max="5895" width="13.5546875" style="133" customWidth="1"/>
    <col min="5896" max="6144" width="11.5546875" style="133"/>
    <col min="6145" max="6145" width="16.6640625" style="133" customWidth="1"/>
    <col min="6146" max="6146" width="19.5546875" style="133" customWidth="1"/>
    <col min="6147" max="6148" width="11.5546875" style="133"/>
    <col min="6149" max="6149" width="13.33203125" style="133" bestFit="1" customWidth="1"/>
    <col min="6150" max="6150" width="14.33203125" style="133" customWidth="1"/>
    <col min="6151" max="6151" width="13.5546875" style="133" customWidth="1"/>
    <col min="6152" max="6400" width="11.5546875" style="133"/>
    <col min="6401" max="6401" width="16.6640625" style="133" customWidth="1"/>
    <col min="6402" max="6402" width="19.5546875" style="133" customWidth="1"/>
    <col min="6403" max="6404" width="11.5546875" style="133"/>
    <col min="6405" max="6405" width="13.33203125" style="133" bestFit="1" customWidth="1"/>
    <col min="6406" max="6406" width="14.33203125" style="133" customWidth="1"/>
    <col min="6407" max="6407" width="13.5546875" style="133" customWidth="1"/>
    <col min="6408" max="6656" width="11.5546875" style="133"/>
    <col min="6657" max="6657" width="16.6640625" style="133" customWidth="1"/>
    <col min="6658" max="6658" width="19.5546875" style="133" customWidth="1"/>
    <col min="6659" max="6660" width="11.5546875" style="133"/>
    <col min="6661" max="6661" width="13.33203125" style="133" bestFit="1" customWidth="1"/>
    <col min="6662" max="6662" width="14.33203125" style="133" customWidth="1"/>
    <col min="6663" max="6663" width="13.5546875" style="133" customWidth="1"/>
    <col min="6664" max="6912" width="11.5546875" style="133"/>
    <col min="6913" max="6913" width="16.6640625" style="133" customWidth="1"/>
    <col min="6914" max="6914" width="19.5546875" style="133" customWidth="1"/>
    <col min="6915" max="6916" width="11.5546875" style="133"/>
    <col min="6917" max="6917" width="13.33203125" style="133" bestFit="1" customWidth="1"/>
    <col min="6918" max="6918" width="14.33203125" style="133" customWidth="1"/>
    <col min="6919" max="6919" width="13.5546875" style="133" customWidth="1"/>
    <col min="6920" max="7168" width="11.5546875" style="133"/>
    <col min="7169" max="7169" width="16.6640625" style="133" customWidth="1"/>
    <col min="7170" max="7170" width="19.5546875" style="133" customWidth="1"/>
    <col min="7171" max="7172" width="11.5546875" style="133"/>
    <col min="7173" max="7173" width="13.33203125" style="133" bestFit="1" customWidth="1"/>
    <col min="7174" max="7174" width="14.33203125" style="133" customWidth="1"/>
    <col min="7175" max="7175" width="13.5546875" style="133" customWidth="1"/>
    <col min="7176" max="7424" width="11.5546875" style="133"/>
    <col min="7425" max="7425" width="16.6640625" style="133" customWidth="1"/>
    <col min="7426" max="7426" width="19.5546875" style="133" customWidth="1"/>
    <col min="7427" max="7428" width="11.5546875" style="133"/>
    <col min="7429" max="7429" width="13.33203125" style="133" bestFit="1" customWidth="1"/>
    <col min="7430" max="7430" width="14.33203125" style="133" customWidth="1"/>
    <col min="7431" max="7431" width="13.5546875" style="133" customWidth="1"/>
    <col min="7432" max="7680" width="11.5546875" style="133"/>
    <col min="7681" max="7681" width="16.6640625" style="133" customWidth="1"/>
    <col min="7682" max="7682" width="19.5546875" style="133" customWidth="1"/>
    <col min="7683" max="7684" width="11.5546875" style="133"/>
    <col min="7685" max="7685" width="13.33203125" style="133" bestFit="1" customWidth="1"/>
    <col min="7686" max="7686" width="14.33203125" style="133" customWidth="1"/>
    <col min="7687" max="7687" width="13.5546875" style="133" customWidth="1"/>
    <col min="7688" max="7936" width="11.5546875" style="133"/>
    <col min="7937" max="7937" width="16.6640625" style="133" customWidth="1"/>
    <col min="7938" max="7938" width="19.5546875" style="133" customWidth="1"/>
    <col min="7939" max="7940" width="11.5546875" style="133"/>
    <col min="7941" max="7941" width="13.33203125" style="133" bestFit="1" customWidth="1"/>
    <col min="7942" max="7942" width="14.33203125" style="133" customWidth="1"/>
    <col min="7943" max="7943" width="13.5546875" style="133" customWidth="1"/>
    <col min="7944" max="8192" width="11.5546875" style="133"/>
    <col min="8193" max="8193" width="16.6640625" style="133" customWidth="1"/>
    <col min="8194" max="8194" width="19.5546875" style="133" customWidth="1"/>
    <col min="8195" max="8196" width="11.5546875" style="133"/>
    <col min="8197" max="8197" width="13.33203125" style="133" bestFit="1" customWidth="1"/>
    <col min="8198" max="8198" width="14.33203125" style="133" customWidth="1"/>
    <col min="8199" max="8199" width="13.5546875" style="133" customWidth="1"/>
    <col min="8200" max="8448" width="11.5546875" style="133"/>
    <col min="8449" max="8449" width="16.6640625" style="133" customWidth="1"/>
    <col min="8450" max="8450" width="19.5546875" style="133" customWidth="1"/>
    <col min="8451" max="8452" width="11.5546875" style="133"/>
    <col min="8453" max="8453" width="13.33203125" style="133" bestFit="1" customWidth="1"/>
    <col min="8454" max="8454" width="14.33203125" style="133" customWidth="1"/>
    <col min="8455" max="8455" width="13.5546875" style="133" customWidth="1"/>
    <col min="8456" max="8704" width="11.5546875" style="133"/>
    <col min="8705" max="8705" width="16.6640625" style="133" customWidth="1"/>
    <col min="8706" max="8706" width="19.5546875" style="133" customWidth="1"/>
    <col min="8707" max="8708" width="11.5546875" style="133"/>
    <col min="8709" max="8709" width="13.33203125" style="133" bestFit="1" customWidth="1"/>
    <col min="8710" max="8710" width="14.33203125" style="133" customWidth="1"/>
    <col min="8711" max="8711" width="13.5546875" style="133" customWidth="1"/>
    <col min="8712" max="8960" width="11.5546875" style="133"/>
    <col min="8961" max="8961" width="16.6640625" style="133" customWidth="1"/>
    <col min="8962" max="8962" width="19.5546875" style="133" customWidth="1"/>
    <col min="8963" max="8964" width="11.5546875" style="133"/>
    <col min="8965" max="8965" width="13.33203125" style="133" bestFit="1" customWidth="1"/>
    <col min="8966" max="8966" width="14.33203125" style="133" customWidth="1"/>
    <col min="8967" max="8967" width="13.5546875" style="133" customWidth="1"/>
    <col min="8968" max="9216" width="11.5546875" style="133"/>
    <col min="9217" max="9217" width="16.6640625" style="133" customWidth="1"/>
    <col min="9218" max="9218" width="19.5546875" style="133" customWidth="1"/>
    <col min="9219" max="9220" width="11.5546875" style="133"/>
    <col min="9221" max="9221" width="13.33203125" style="133" bestFit="1" customWidth="1"/>
    <col min="9222" max="9222" width="14.33203125" style="133" customWidth="1"/>
    <col min="9223" max="9223" width="13.5546875" style="133" customWidth="1"/>
    <col min="9224" max="9472" width="11.5546875" style="133"/>
    <col min="9473" max="9473" width="16.6640625" style="133" customWidth="1"/>
    <col min="9474" max="9474" width="19.5546875" style="133" customWidth="1"/>
    <col min="9475" max="9476" width="11.5546875" style="133"/>
    <col min="9477" max="9477" width="13.33203125" style="133" bestFit="1" customWidth="1"/>
    <col min="9478" max="9478" width="14.33203125" style="133" customWidth="1"/>
    <col min="9479" max="9479" width="13.5546875" style="133" customWidth="1"/>
    <col min="9480" max="9728" width="11.5546875" style="133"/>
    <col min="9729" max="9729" width="16.6640625" style="133" customWidth="1"/>
    <col min="9730" max="9730" width="19.5546875" style="133" customWidth="1"/>
    <col min="9731" max="9732" width="11.5546875" style="133"/>
    <col min="9733" max="9733" width="13.33203125" style="133" bestFit="1" customWidth="1"/>
    <col min="9734" max="9734" width="14.33203125" style="133" customWidth="1"/>
    <col min="9735" max="9735" width="13.5546875" style="133" customWidth="1"/>
    <col min="9736" max="9984" width="11.5546875" style="133"/>
    <col min="9985" max="9985" width="16.6640625" style="133" customWidth="1"/>
    <col min="9986" max="9986" width="19.5546875" style="133" customWidth="1"/>
    <col min="9987" max="9988" width="11.5546875" style="133"/>
    <col min="9989" max="9989" width="13.33203125" style="133" bestFit="1" customWidth="1"/>
    <col min="9990" max="9990" width="14.33203125" style="133" customWidth="1"/>
    <col min="9991" max="9991" width="13.5546875" style="133" customWidth="1"/>
    <col min="9992" max="10240" width="11.5546875" style="133"/>
    <col min="10241" max="10241" width="16.6640625" style="133" customWidth="1"/>
    <col min="10242" max="10242" width="19.5546875" style="133" customWidth="1"/>
    <col min="10243" max="10244" width="11.5546875" style="133"/>
    <col min="10245" max="10245" width="13.33203125" style="133" bestFit="1" customWidth="1"/>
    <col min="10246" max="10246" width="14.33203125" style="133" customWidth="1"/>
    <col min="10247" max="10247" width="13.5546875" style="133" customWidth="1"/>
    <col min="10248" max="10496" width="11.5546875" style="133"/>
    <col min="10497" max="10497" width="16.6640625" style="133" customWidth="1"/>
    <col min="10498" max="10498" width="19.5546875" style="133" customWidth="1"/>
    <col min="10499" max="10500" width="11.5546875" style="133"/>
    <col min="10501" max="10501" width="13.33203125" style="133" bestFit="1" customWidth="1"/>
    <col min="10502" max="10502" width="14.33203125" style="133" customWidth="1"/>
    <col min="10503" max="10503" width="13.5546875" style="133" customWidth="1"/>
    <col min="10504" max="10752" width="11.5546875" style="133"/>
    <col min="10753" max="10753" width="16.6640625" style="133" customWidth="1"/>
    <col min="10754" max="10754" width="19.5546875" style="133" customWidth="1"/>
    <col min="10755" max="10756" width="11.5546875" style="133"/>
    <col min="10757" max="10757" width="13.33203125" style="133" bestFit="1" customWidth="1"/>
    <col min="10758" max="10758" width="14.33203125" style="133" customWidth="1"/>
    <col min="10759" max="10759" width="13.5546875" style="133" customWidth="1"/>
    <col min="10760" max="11008" width="11.5546875" style="133"/>
    <col min="11009" max="11009" width="16.6640625" style="133" customWidth="1"/>
    <col min="11010" max="11010" width="19.5546875" style="133" customWidth="1"/>
    <col min="11011" max="11012" width="11.5546875" style="133"/>
    <col min="11013" max="11013" width="13.33203125" style="133" bestFit="1" customWidth="1"/>
    <col min="11014" max="11014" width="14.33203125" style="133" customWidth="1"/>
    <col min="11015" max="11015" width="13.5546875" style="133" customWidth="1"/>
    <col min="11016" max="11264" width="11.5546875" style="133"/>
    <col min="11265" max="11265" width="16.6640625" style="133" customWidth="1"/>
    <col min="11266" max="11266" width="19.5546875" style="133" customWidth="1"/>
    <col min="11267" max="11268" width="11.5546875" style="133"/>
    <col min="11269" max="11269" width="13.33203125" style="133" bestFit="1" customWidth="1"/>
    <col min="11270" max="11270" width="14.33203125" style="133" customWidth="1"/>
    <col min="11271" max="11271" width="13.5546875" style="133" customWidth="1"/>
    <col min="11272" max="11520" width="11.5546875" style="133"/>
    <col min="11521" max="11521" width="16.6640625" style="133" customWidth="1"/>
    <col min="11522" max="11522" width="19.5546875" style="133" customWidth="1"/>
    <col min="11523" max="11524" width="11.5546875" style="133"/>
    <col min="11525" max="11525" width="13.33203125" style="133" bestFit="1" customWidth="1"/>
    <col min="11526" max="11526" width="14.33203125" style="133" customWidth="1"/>
    <col min="11527" max="11527" width="13.5546875" style="133" customWidth="1"/>
    <col min="11528" max="11776" width="11.5546875" style="133"/>
    <col min="11777" max="11777" width="16.6640625" style="133" customWidth="1"/>
    <col min="11778" max="11778" width="19.5546875" style="133" customWidth="1"/>
    <col min="11779" max="11780" width="11.5546875" style="133"/>
    <col min="11781" max="11781" width="13.33203125" style="133" bestFit="1" customWidth="1"/>
    <col min="11782" max="11782" width="14.33203125" style="133" customWidth="1"/>
    <col min="11783" max="11783" width="13.5546875" style="133" customWidth="1"/>
    <col min="11784" max="12032" width="11.5546875" style="133"/>
    <col min="12033" max="12033" width="16.6640625" style="133" customWidth="1"/>
    <col min="12034" max="12034" width="19.5546875" style="133" customWidth="1"/>
    <col min="12035" max="12036" width="11.5546875" style="133"/>
    <col min="12037" max="12037" width="13.33203125" style="133" bestFit="1" customWidth="1"/>
    <col min="12038" max="12038" width="14.33203125" style="133" customWidth="1"/>
    <col min="12039" max="12039" width="13.5546875" style="133" customWidth="1"/>
    <col min="12040" max="12288" width="11.5546875" style="133"/>
    <col min="12289" max="12289" width="16.6640625" style="133" customWidth="1"/>
    <col min="12290" max="12290" width="19.5546875" style="133" customWidth="1"/>
    <col min="12291" max="12292" width="11.5546875" style="133"/>
    <col min="12293" max="12293" width="13.33203125" style="133" bestFit="1" customWidth="1"/>
    <col min="12294" max="12294" width="14.33203125" style="133" customWidth="1"/>
    <col min="12295" max="12295" width="13.5546875" style="133" customWidth="1"/>
    <col min="12296" max="12544" width="11.5546875" style="133"/>
    <col min="12545" max="12545" width="16.6640625" style="133" customWidth="1"/>
    <col min="12546" max="12546" width="19.5546875" style="133" customWidth="1"/>
    <col min="12547" max="12548" width="11.5546875" style="133"/>
    <col min="12549" max="12549" width="13.33203125" style="133" bestFit="1" customWidth="1"/>
    <col min="12550" max="12550" width="14.33203125" style="133" customWidth="1"/>
    <col min="12551" max="12551" width="13.5546875" style="133" customWidth="1"/>
    <col min="12552" max="12800" width="11.5546875" style="133"/>
    <col min="12801" max="12801" width="16.6640625" style="133" customWidth="1"/>
    <col min="12802" max="12802" width="19.5546875" style="133" customWidth="1"/>
    <col min="12803" max="12804" width="11.5546875" style="133"/>
    <col min="12805" max="12805" width="13.33203125" style="133" bestFit="1" customWidth="1"/>
    <col min="12806" max="12806" width="14.33203125" style="133" customWidth="1"/>
    <col min="12807" max="12807" width="13.5546875" style="133" customWidth="1"/>
    <col min="12808" max="13056" width="11.5546875" style="133"/>
    <col min="13057" max="13057" width="16.6640625" style="133" customWidth="1"/>
    <col min="13058" max="13058" width="19.5546875" style="133" customWidth="1"/>
    <col min="13059" max="13060" width="11.5546875" style="133"/>
    <col min="13061" max="13061" width="13.33203125" style="133" bestFit="1" customWidth="1"/>
    <col min="13062" max="13062" width="14.33203125" style="133" customWidth="1"/>
    <col min="13063" max="13063" width="13.5546875" style="133" customWidth="1"/>
    <col min="13064" max="13312" width="11.5546875" style="133"/>
    <col min="13313" max="13313" width="16.6640625" style="133" customWidth="1"/>
    <col min="13314" max="13314" width="19.5546875" style="133" customWidth="1"/>
    <col min="13315" max="13316" width="11.5546875" style="133"/>
    <col min="13317" max="13317" width="13.33203125" style="133" bestFit="1" customWidth="1"/>
    <col min="13318" max="13318" width="14.33203125" style="133" customWidth="1"/>
    <col min="13319" max="13319" width="13.5546875" style="133" customWidth="1"/>
    <col min="13320" max="13568" width="11.5546875" style="133"/>
    <col min="13569" max="13569" width="16.6640625" style="133" customWidth="1"/>
    <col min="13570" max="13570" width="19.5546875" style="133" customWidth="1"/>
    <col min="13571" max="13572" width="11.5546875" style="133"/>
    <col min="13573" max="13573" width="13.33203125" style="133" bestFit="1" customWidth="1"/>
    <col min="13574" max="13574" width="14.33203125" style="133" customWidth="1"/>
    <col min="13575" max="13575" width="13.5546875" style="133" customWidth="1"/>
    <col min="13576" max="13824" width="11.5546875" style="133"/>
    <col min="13825" max="13825" width="16.6640625" style="133" customWidth="1"/>
    <col min="13826" max="13826" width="19.5546875" style="133" customWidth="1"/>
    <col min="13827" max="13828" width="11.5546875" style="133"/>
    <col min="13829" max="13829" width="13.33203125" style="133" bestFit="1" customWidth="1"/>
    <col min="13830" max="13830" width="14.33203125" style="133" customWidth="1"/>
    <col min="13831" max="13831" width="13.5546875" style="133" customWidth="1"/>
    <col min="13832" max="14080" width="11.5546875" style="133"/>
    <col min="14081" max="14081" width="16.6640625" style="133" customWidth="1"/>
    <col min="14082" max="14082" width="19.5546875" style="133" customWidth="1"/>
    <col min="14083" max="14084" width="11.5546875" style="133"/>
    <col min="14085" max="14085" width="13.33203125" style="133" bestFit="1" customWidth="1"/>
    <col min="14086" max="14086" width="14.33203125" style="133" customWidth="1"/>
    <col min="14087" max="14087" width="13.5546875" style="133" customWidth="1"/>
    <col min="14088" max="14336" width="11.5546875" style="133"/>
    <col min="14337" max="14337" width="16.6640625" style="133" customWidth="1"/>
    <col min="14338" max="14338" width="19.5546875" style="133" customWidth="1"/>
    <col min="14339" max="14340" width="11.5546875" style="133"/>
    <col min="14341" max="14341" width="13.33203125" style="133" bestFit="1" customWidth="1"/>
    <col min="14342" max="14342" width="14.33203125" style="133" customWidth="1"/>
    <col min="14343" max="14343" width="13.5546875" style="133" customWidth="1"/>
    <col min="14344" max="14592" width="11.5546875" style="133"/>
    <col min="14593" max="14593" width="16.6640625" style="133" customWidth="1"/>
    <col min="14594" max="14594" width="19.5546875" style="133" customWidth="1"/>
    <col min="14595" max="14596" width="11.5546875" style="133"/>
    <col min="14597" max="14597" width="13.33203125" style="133" bestFit="1" customWidth="1"/>
    <col min="14598" max="14598" width="14.33203125" style="133" customWidth="1"/>
    <col min="14599" max="14599" width="13.5546875" style="133" customWidth="1"/>
    <col min="14600" max="14848" width="11.5546875" style="133"/>
    <col min="14849" max="14849" width="16.6640625" style="133" customWidth="1"/>
    <col min="14850" max="14850" width="19.5546875" style="133" customWidth="1"/>
    <col min="14851" max="14852" width="11.5546875" style="133"/>
    <col min="14853" max="14853" width="13.33203125" style="133" bestFit="1" customWidth="1"/>
    <col min="14854" max="14854" width="14.33203125" style="133" customWidth="1"/>
    <col min="14855" max="14855" width="13.5546875" style="133" customWidth="1"/>
    <col min="14856" max="15104" width="11.5546875" style="133"/>
    <col min="15105" max="15105" width="16.6640625" style="133" customWidth="1"/>
    <col min="15106" max="15106" width="19.5546875" style="133" customWidth="1"/>
    <col min="15107" max="15108" width="11.5546875" style="133"/>
    <col min="15109" max="15109" width="13.33203125" style="133" bestFit="1" customWidth="1"/>
    <col min="15110" max="15110" width="14.33203125" style="133" customWidth="1"/>
    <col min="15111" max="15111" width="13.5546875" style="133" customWidth="1"/>
    <col min="15112" max="15360" width="11.5546875" style="133"/>
    <col min="15361" max="15361" width="16.6640625" style="133" customWidth="1"/>
    <col min="15362" max="15362" width="19.5546875" style="133" customWidth="1"/>
    <col min="15363" max="15364" width="11.5546875" style="133"/>
    <col min="15365" max="15365" width="13.33203125" style="133" bestFit="1" customWidth="1"/>
    <col min="15366" max="15366" width="14.33203125" style="133" customWidth="1"/>
    <col min="15367" max="15367" width="13.5546875" style="133" customWidth="1"/>
    <col min="15368" max="15616" width="11.5546875" style="133"/>
    <col min="15617" max="15617" width="16.6640625" style="133" customWidth="1"/>
    <col min="15618" max="15618" width="19.5546875" style="133" customWidth="1"/>
    <col min="15619" max="15620" width="11.5546875" style="133"/>
    <col min="15621" max="15621" width="13.33203125" style="133" bestFit="1" customWidth="1"/>
    <col min="15622" max="15622" width="14.33203125" style="133" customWidth="1"/>
    <col min="15623" max="15623" width="13.5546875" style="133" customWidth="1"/>
    <col min="15624" max="15872" width="11.5546875" style="133"/>
    <col min="15873" max="15873" width="16.6640625" style="133" customWidth="1"/>
    <col min="15874" max="15874" width="19.5546875" style="133" customWidth="1"/>
    <col min="15875" max="15876" width="11.5546875" style="133"/>
    <col min="15877" max="15877" width="13.33203125" style="133" bestFit="1" customWidth="1"/>
    <col min="15878" max="15878" width="14.33203125" style="133" customWidth="1"/>
    <col min="15879" max="15879" width="13.5546875" style="133" customWidth="1"/>
    <col min="15880" max="16128" width="11.5546875" style="133"/>
    <col min="16129" max="16129" width="16.6640625" style="133" customWidth="1"/>
    <col min="16130" max="16130" width="19.5546875" style="133" customWidth="1"/>
    <col min="16131" max="16132" width="11.5546875" style="133"/>
    <col min="16133" max="16133" width="13.33203125" style="133" bestFit="1" customWidth="1"/>
    <col min="16134" max="16134" width="14.33203125" style="133" customWidth="1"/>
    <col min="16135" max="16135" width="13.5546875" style="133" customWidth="1"/>
    <col min="16136" max="16384" width="11.5546875" style="133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35" customFormat="1" ht="14.25" customHeight="1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35" customFormat="1" ht="14.25" customHeight="1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35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135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35" customFormat="1" ht="15" customHeight="1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35" customFormat="1" ht="14.25" customHeight="1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35" customFormat="1" ht="14.25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35" customFormat="1" ht="14.25" customHeight="1">
      <c r="A9" s="302"/>
      <c r="B9" s="302"/>
      <c r="C9" s="302"/>
      <c r="D9" s="302"/>
      <c r="E9" s="303"/>
      <c r="F9" s="304" t="s">
        <v>90</v>
      </c>
      <c r="G9" s="304">
        <f>'Presupuesto '!A59</f>
        <v>56</v>
      </c>
      <c r="H9" s="629"/>
      <c r="I9" s="630"/>
      <c r="J9" s="630"/>
      <c r="K9" s="630"/>
      <c r="L9" s="631"/>
    </row>
    <row r="10" spans="1:13" s="246" customFormat="1" ht="14.25" customHeight="1">
      <c r="A10" s="302"/>
      <c r="B10" s="302"/>
      <c r="C10" s="302"/>
      <c r="D10" s="302"/>
      <c r="E10" s="303"/>
      <c r="F10" s="304" t="s">
        <v>28</v>
      </c>
      <c r="G10" s="304" t="str">
        <f>'Presupuesto '!C59</f>
        <v>u</v>
      </c>
      <c r="H10" s="629"/>
      <c r="I10" s="630"/>
      <c r="J10" s="630"/>
      <c r="K10" s="630"/>
      <c r="L10" s="631"/>
    </row>
    <row r="11" spans="1:13" s="246" customFormat="1" ht="14.25" customHeight="1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4.25" customHeight="1">
      <c r="A12" s="644" t="str">
        <f>'Presupuesto '!B59</f>
        <v>Centro de carga trifásico de 30 espacios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.75" customHeight="1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5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2.3275000000000001</v>
      </c>
      <c r="H17" s="433">
        <f>+G17/G$46</f>
        <v>8.9281433106054072E-3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0.89281433106054076</v>
      </c>
    </row>
    <row r="18" spans="1:15" s="136" customFormat="1" ht="15.6">
      <c r="A18" s="616" t="s">
        <v>23</v>
      </c>
      <c r="B18" s="617"/>
      <c r="C18" s="145"/>
      <c r="D18" s="148"/>
      <c r="E18" s="148"/>
      <c r="F18" s="149"/>
      <c r="G18" s="129">
        <f>SUM(G17:G17)</f>
        <v>2.3275000000000001</v>
      </c>
      <c r="H18" s="437">
        <f>SUM(H17:H17)</f>
        <v>8.9281433106054072E-3</v>
      </c>
      <c r="I18" s="434"/>
      <c r="J18" s="435"/>
      <c r="K18" s="431"/>
      <c r="L18" s="447">
        <f>SUM(L17:L17)</f>
        <v>0.89281433106054076</v>
      </c>
    </row>
    <row r="19" spans="1:15" s="136" customFormat="1" ht="15.6">
      <c r="A19" s="43" t="s">
        <v>24</v>
      </c>
      <c r="B19" s="44"/>
      <c r="C19" s="45"/>
      <c r="D19" s="45"/>
      <c r="E19" s="45"/>
      <c r="F19" s="45"/>
      <c r="G19" s="46"/>
      <c r="H19" s="441"/>
      <c r="I19" s="438"/>
      <c r="J19" s="439"/>
      <c r="K19" s="440"/>
      <c r="L19" s="495"/>
    </row>
    <row r="20" spans="1:15" s="136" customFormat="1" ht="15.6">
      <c r="A20" s="610" t="s">
        <v>4</v>
      </c>
      <c r="B20" s="611"/>
      <c r="C20" s="143" t="s">
        <v>5</v>
      </c>
      <c r="D20" s="143" t="s">
        <v>25</v>
      </c>
      <c r="E20" s="144" t="s">
        <v>7</v>
      </c>
      <c r="F20" s="143" t="s">
        <v>8</v>
      </c>
      <c r="G20" s="144" t="s">
        <v>9</v>
      </c>
      <c r="H20" s="441"/>
      <c r="I20" s="442"/>
      <c r="J20" s="442"/>
      <c r="K20" s="442"/>
      <c r="L20" s="443"/>
    </row>
    <row r="21" spans="1:15" s="136" customFormat="1" ht="15.6">
      <c r="A21" s="640"/>
      <c r="B21" s="641"/>
      <c r="C21" s="39" t="s">
        <v>15</v>
      </c>
      <c r="D21" s="39" t="s">
        <v>16</v>
      </c>
      <c r="E21" s="40" t="s">
        <v>17</v>
      </c>
      <c r="F21" s="41" t="s">
        <v>18</v>
      </c>
      <c r="G21" s="40" t="s">
        <v>19</v>
      </c>
      <c r="H21" s="428"/>
      <c r="I21" s="442"/>
      <c r="J21" s="442"/>
      <c r="K21" s="442"/>
      <c r="L21" s="432"/>
    </row>
    <row r="22" spans="1:15" s="136" customFormat="1" ht="15.6">
      <c r="A22" s="239"/>
      <c r="B22" s="240"/>
      <c r="C22" s="51"/>
      <c r="D22" s="51"/>
      <c r="E22" s="241"/>
      <c r="F22" s="242"/>
      <c r="G22" s="241"/>
      <c r="H22" s="428"/>
      <c r="I22" s="429"/>
      <c r="J22" s="430"/>
      <c r="K22" s="431"/>
      <c r="L22" s="432"/>
    </row>
    <row r="23" spans="1:15" s="136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5</v>
      </c>
      <c r="G23" s="42">
        <f>E23*F23</f>
        <v>18.100000000000001</v>
      </c>
      <c r="H23" s="433">
        <f>+G23/G$46</f>
        <v>6.9430459257554408E-2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6.9430459257554409</v>
      </c>
    </row>
    <row r="24" spans="1:15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5</v>
      </c>
      <c r="G24" s="42">
        <f>E24*F24</f>
        <v>18.3</v>
      </c>
      <c r="H24" s="433">
        <f>+G24/G$46</f>
        <v>7.0197646652665507E-2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7.0197646652665506</v>
      </c>
      <c r="M24" s="137"/>
      <c r="N24" s="137"/>
      <c r="O24" s="137"/>
    </row>
    <row r="25" spans="1:15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2.5</v>
      </c>
      <c r="G25" s="42">
        <f>E25*F25</f>
        <v>10.149999999999999</v>
      </c>
      <c r="H25" s="433">
        <f>+G25/G$46</f>
        <v>3.8934760301888235E-2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3.8934760301888236</v>
      </c>
      <c r="M25" s="136"/>
      <c r="N25" s="136"/>
      <c r="O25" s="136"/>
    </row>
    <row r="26" spans="1:15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46.550000000000004</v>
      </c>
      <c r="H26" s="437">
        <f>SUM(H23:H25)</f>
        <v>0.17856286621210815</v>
      </c>
      <c r="I26" s="429"/>
      <c r="J26" s="430"/>
      <c r="K26" s="431"/>
      <c r="L26" s="447">
        <f>SUM(L23:L25)</f>
        <v>17.856286621210813</v>
      </c>
    </row>
    <row r="27" spans="1:15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5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5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5" s="136" customFormat="1" ht="15.6">
      <c r="A30" s="616" t="s">
        <v>172</v>
      </c>
      <c r="B30" s="617"/>
      <c r="C30" s="618"/>
      <c r="D30" s="49" t="s">
        <v>44</v>
      </c>
      <c r="E30" s="50">
        <v>1</v>
      </c>
      <c r="F30" s="50">
        <v>211.815</v>
      </c>
      <c r="G30" s="42">
        <f>E30*F30</f>
        <v>211.815</v>
      </c>
      <c r="H30" s="433">
        <f>+G30/G$46</f>
        <v>0.81250899047728642</v>
      </c>
      <c r="I30" s="434">
        <v>462140011</v>
      </c>
      <c r="J30" s="435" t="s">
        <v>30</v>
      </c>
      <c r="K30" s="431">
        <v>0</v>
      </c>
      <c r="L30" s="436">
        <f>+H30*K30</f>
        <v>0</v>
      </c>
    </row>
    <row r="31" spans="1:15" s="136" customFormat="1" ht="15.6">
      <c r="A31" s="274"/>
      <c r="B31" s="275"/>
      <c r="C31" s="276"/>
      <c r="D31" s="49"/>
      <c r="E31" s="50"/>
      <c r="F31" s="50"/>
      <c r="G31" s="42"/>
      <c r="H31" s="433"/>
      <c r="I31" s="434"/>
      <c r="J31" s="435"/>
      <c r="K31" s="431"/>
      <c r="L31" s="436"/>
    </row>
    <row r="32" spans="1:15" s="136" customFormat="1" ht="15.6">
      <c r="A32" s="274"/>
      <c r="B32" s="275"/>
      <c r="C32" s="276"/>
      <c r="D32" s="49"/>
      <c r="E32" s="50"/>
      <c r="F32" s="50"/>
      <c r="G32" s="42"/>
      <c r="H32" s="433"/>
      <c r="I32" s="434"/>
      <c r="J32" s="435"/>
      <c r="K32" s="431"/>
      <c r="L32" s="436"/>
    </row>
    <row r="33" spans="1:15" s="136" customFormat="1" ht="15.6">
      <c r="A33" s="274"/>
      <c r="B33" s="275"/>
      <c r="C33" s="276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5" s="136" customFormat="1" ht="15.6">
      <c r="A34" s="274"/>
      <c r="B34" s="275"/>
      <c r="C34" s="276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5" s="136" customFormat="1" ht="15.6">
      <c r="A35" s="274"/>
      <c r="B35" s="275"/>
      <c r="C35" s="276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5" s="136" customFormat="1" ht="15.6">
      <c r="A36" s="274"/>
      <c r="B36" s="275"/>
      <c r="C36" s="276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5" s="136" customFormat="1" ht="15.6">
      <c r="A37" s="274"/>
      <c r="B37" s="275"/>
      <c r="C37" s="276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5" s="136" customFormat="1" ht="15.6">
      <c r="A38" s="274"/>
      <c r="B38" s="275"/>
      <c r="C38" s="276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5" s="136" customFormat="1" ht="15.6">
      <c r="A39" s="274"/>
      <c r="B39" s="275"/>
      <c r="C39" s="276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5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+G30</f>
        <v>211.815</v>
      </c>
      <c r="H40" s="437">
        <f>+H30</f>
        <v>0.81250899047728642</v>
      </c>
      <c r="I40" s="429"/>
      <c r="J40" s="430"/>
      <c r="K40" s="431"/>
      <c r="L40" s="447">
        <f>+L30</f>
        <v>0</v>
      </c>
      <c r="M40" s="137"/>
      <c r="N40" s="137"/>
      <c r="O40" s="137"/>
    </row>
    <row r="41" spans="1:15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  <c r="M41" s="136"/>
      <c r="N41" s="136"/>
      <c r="O41" s="136"/>
    </row>
    <row r="42" spans="1:15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5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5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5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  <c r="M45" s="137"/>
      <c r="N45" s="137"/>
      <c r="O45" s="137"/>
    </row>
    <row r="46" spans="1:15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+G45+G40+G26+G18</f>
        <v>260.6925</v>
      </c>
      <c r="H46" s="449">
        <f>+H45+H40+H26+H18</f>
        <v>1</v>
      </c>
      <c r="I46" s="450"/>
      <c r="J46" s="451"/>
      <c r="K46" s="450"/>
      <c r="L46" s="563">
        <f>+L45+L40+L26+L18</f>
        <v>18.749100952271355</v>
      </c>
      <c r="M46" s="136"/>
      <c r="N46" s="136"/>
      <c r="O46" s="136"/>
    </row>
    <row r="47" spans="1:15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59.959274999999998</v>
      </c>
      <c r="H47" s="69"/>
      <c r="I47" s="69"/>
      <c r="J47" s="69"/>
      <c r="K47" s="69"/>
      <c r="L47" s="452"/>
    </row>
    <row r="48" spans="1:15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320.65177499999999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320.64999999999998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320.64999999999998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34">
    <mergeCell ref="A24:B24"/>
    <mergeCell ref="A1:G1"/>
    <mergeCell ref="H2:L13"/>
    <mergeCell ref="A15:B15"/>
    <mergeCell ref="A16:B16"/>
    <mergeCell ref="A17:B17"/>
    <mergeCell ref="A18:B18"/>
    <mergeCell ref="A20:B20"/>
    <mergeCell ref="A21:B21"/>
    <mergeCell ref="A23:B23"/>
    <mergeCell ref="A2:G2"/>
    <mergeCell ref="A4:G4"/>
    <mergeCell ref="A12:D12"/>
    <mergeCell ref="A50:B50"/>
    <mergeCell ref="A51:B51"/>
    <mergeCell ref="A52:B52"/>
    <mergeCell ref="D47:E47"/>
    <mergeCell ref="A25:B25"/>
    <mergeCell ref="A26:B26"/>
    <mergeCell ref="A28:C28"/>
    <mergeCell ref="A29:C29"/>
    <mergeCell ref="A30:C30"/>
    <mergeCell ref="A40:B40"/>
    <mergeCell ref="A42:C42"/>
    <mergeCell ref="A43:C43"/>
    <mergeCell ref="A44:C44"/>
    <mergeCell ref="A45:B45"/>
    <mergeCell ref="D46:F46"/>
    <mergeCell ref="D59:F59"/>
    <mergeCell ref="D48:F48"/>
    <mergeCell ref="D49:F49"/>
    <mergeCell ref="D50:F50"/>
    <mergeCell ref="D57:F57"/>
    <mergeCell ref="D58:F5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2"/>
  <sheetViews>
    <sheetView view="pageBreakPreview" topLeftCell="A19" zoomScale="90" zoomScaleNormal="100" zoomScaleSheetLayoutView="90" workbookViewId="0">
      <selection activeCell="L46" sqref="L46"/>
    </sheetView>
  </sheetViews>
  <sheetFormatPr baseColWidth="10" defaultRowHeight="13.2"/>
  <cols>
    <col min="1" max="1" width="21.33203125" style="133" customWidth="1"/>
    <col min="2" max="2" width="19.5546875" style="133" customWidth="1"/>
    <col min="3" max="4" width="11.5546875" style="133"/>
    <col min="5" max="5" width="13.33203125" style="133" bestFit="1" customWidth="1"/>
    <col min="6" max="6" width="14.33203125" style="134" customWidth="1"/>
    <col min="7" max="7" width="13.5546875" style="457" customWidth="1"/>
    <col min="8" max="12" width="11.5546875" style="420"/>
    <col min="13" max="256" width="11.5546875" style="133"/>
    <col min="257" max="257" width="16.6640625" style="133" customWidth="1"/>
    <col min="258" max="258" width="19.5546875" style="133" customWidth="1"/>
    <col min="259" max="260" width="11.5546875" style="133"/>
    <col min="261" max="261" width="13.33203125" style="133" bestFit="1" customWidth="1"/>
    <col min="262" max="262" width="14.33203125" style="133" customWidth="1"/>
    <col min="263" max="263" width="13.5546875" style="133" customWidth="1"/>
    <col min="264" max="512" width="11.5546875" style="133"/>
    <col min="513" max="513" width="16.6640625" style="133" customWidth="1"/>
    <col min="514" max="514" width="19.5546875" style="133" customWidth="1"/>
    <col min="515" max="516" width="11.5546875" style="133"/>
    <col min="517" max="517" width="13.33203125" style="133" bestFit="1" customWidth="1"/>
    <col min="518" max="518" width="14.33203125" style="133" customWidth="1"/>
    <col min="519" max="519" width="13.5546875" style="133" customWidth="1"/>
    <col min="520" max="768" width="11.5546875" style="133"/>
    <col min="769" max="769" width="16.6640625" style="133" customWidth="1"/>
    <col min="770" max="770" width="19.5546875" style="133" customWidth="1"/>
    <col min="771" max="772" width="11.5546875" style="133"/>
    <col min="773" max="773" width="13.33203125" style="133" bestFit="1" customWidth="1"/>
    <col min="774" max="774" width="14.33203125" style="133" customWidth="1"/>
    <col min="775" max="775" width="13.5546875" style="133" customWidth="1"/>
    <col min="776" max="1024" width="11.5546875" style="133"/>
    <col min="1025" max="1025" width="16.6640625" style="133" customWidth="1"/>
    <col min="1026" max="1026" width="19.5546875" style="133" customWidth="1"/>
    <col min="1027" max="1028" width="11.5546875" style="133"/>
    <col min="1029" max="1029" width="13.33203125" style="133" bestFit="1" customWidth="1"/>
    <col min="1030" max="1030" width="14.33203125" style="133" customWidth="1"/>
    <col min="1031" max="1031" width="13.5546875" style="133" customWidth="1"/>
    <col min="1032" max="1280" width="11.5546875" style="133"/>
    <col min="1281" max="1281" width="16.6640625" style="133" customWidth="1"/>
    <col min="1282" max="1282" width="19.5546875" style="133" customWidth="1"/>
    <col min="1283" max="1284" width="11.5546875" style="133"/>
    <col min="1285" max="1285" width="13.33203125" style="133" bestFit="1" customWidth="1"/>
    <col min="1286" max="1286" width="14.33203125" style="133" customWidth="1"/>
    <col min="1287" max="1287" width="13.5546875" style="133" customWidth="1"/>
    <col min="1288" max="1536" width="11.5546875" style="133"/>
    <col min="1537" max="1537" width="16.6640625" style="133" customWidth="1"/>
    <col min="1538" max="1538" width="19.5546875" style="133" customWidth="1"/>
    <col min="1539" max="1540" width="11.5546875" style="133"/>
    <col min="1541" max="1541" width="13.33203125" style="133" bestFit="1" customWidth="1"/>
    <col min="1542" max="1542" width="14.33203125" style="133" customWidth="1"/>
    <col min="1543" max="1543" width="13.5546875" style="133" customWidth="1"/>
    <col min="1544" max="1792" width="11.5546875" style="133"/>
    <col min="1793" max="1793" width="16.6640625" style="133" customWidth="1"/>
    <col min="1794" max="1794" width="19.5546875" style="133" customWidth="1"/>
    <col min="1795" max="1796" width="11.5546875" style="133"/>
    <col min="1797" max="1797" width="13.33203125" style="133" bestFit="1" customWidth="1"/>
    <col min="1798" max="1798" width="14.33203125" style="133" customWidth="1"/>
    <col min="1799" max="1799" width="13.5546875" style="133" customWidth="1"/>
    <col min="1800" max="2048" width="11.5546875" style="133"/>
    <col min="2049" max="2049" width="16.6640625" style="133" customWidth="1"/>
    <col min="2050" max="2050" width="19.5546875" style="133" customWidth="1"/>
    <col min="2051" max="2052" width="11.5546875" style="133"/>
    <col min="2053" max="2053" width="13.33203125" style="133" bestFit="1" customWidth="1"/>
    <col min="2054" max="2054" width="14.33203125" style="133" customWidth="1"/>
    <col min="2055" max="2055" width="13.5546875" style="133" customWidth="1"/>
    <col min="2056" max="2304" width="11.5546875" style="133"/>
    <col min="2305" max="2305" width="16.6640625" style="133" customWidth="1"/>
    <col min="2306" max="2306" width="19.5546875" style="133" customWidth="1"/>
    <col min="2307" max="2308" width="11.5546875" style="133"/>
    <col min="2309" max="2309" width="13.33203125" style="133" bestFit="1" customWidth="1"/>
    <col min="2310" max="2310" width="14.33203125" style="133" customWidth="1"/>
    <col min="2311" max="2311" width="13.5546875" style="133" customWidth="1"/>
    <col min="2312" max="2560" width="11.5546875" style="133"/>
    <col min="2561" max="2561" width="16.6640625" style="133" customWidth="1"/>
    <col min="2562" max="2562" width="19.5546875" style="133" customWidth="1"/>
    <col min="2563" max="2564" width="11.5546875" style="133"/>
    <col min="2565" max="2565" width="13.33203125" style="133" bestFit="1" customWidth="1"/>
    <col min="2566" max="2566" width="14.33203125" style="133" customWidth="1"/>
    <col min="2567" max="2567" width="13.5546875" style="133" customWidth="1"/>
    <col min="2568" max="2816" width="11.5546875" style="133"/>
    <col min="2817" max="2817" width="16.6640625" style="133" customWidth="1"/>
    <col min="2818" max="2818" width="19.5546875" style="133" customWidth="1"/>
    <col min="2819" max="2820" width="11.5546875" style="133"/>
    <col min="2821" max="2821" width="13.33203125" style="133" bestFit="1" customWidth="1"/>
    <col min="2822" max="2822" width="14.33203125" style="133" customWidth="1"/>
    <col min="2823" max="2823" width="13.5546875" style="133" customWidth="1"/>
    <col min="2824" max="3072" width="11.5546875" style="133"/>
    <col min="3073" max="3073" width="16.6640625" style="133" customWidth="1"/>
    <col min="3074" max="3074" width="19.5546875" style="133" customWidth="1"/>
    <col min="3075" max="3076" width="11.5546875" style="133"/>
    <col min="3077" max="3077" width="13.33203125" style="133" bestFit="1" customWidth="1"/>
    <col min="3078" max="3078" width="14.33203125" style="133" customWidth="1"/>
    <col min="3079" max="3079" width="13.5546875" style="133" customWidth="1"/>
    <col min="3080" max="3328" width="11.5546875" style="133"/>
    <col min="3329" max="3329" width="16.6640625" style="133" customWidth="1"/>
    <col min="3330" max="3330" width="19.5546875" style="133" customWidth="1"/>
    <col min="3331" max="3332" width="11.5546875" style="133"/>
    <col min="3333" max="3333" width="13.33203125" style="133" bestFit="1" customWidth="1"/>
    <col min="3334" max="3334" width="14.33203125" style="133" customWidth="1"/>
    <col min="3335" max="3335" width="13.5546875" style="133" customWidth="1"/>
    <col min="3336" max="3584" width="11.5546875" style="133"/>
    <col min="3585" max="3585" width="16.6640625" style="133" customWidth="1"/>
    <col min="3586" max="3586" width="19.5546875" style="133" customWidth="1"/>
    <col min="3587" max="3588" width="11.5546875" style="133"/>
    <col min="3589" max="3589" width="13.33203125" style="133" bestFit="1" customWidth="1"/>
    <col min="3590" max="3590" width="14.33203125" style="133" customWidth="1"/>
    <col min="3591" max="3591" width="13.5546875" style="133" customWidth="1"/>
    <col min="3592" max="3840" width="11.5546875" style="133"/>
    <col min="3841" max="3841" width="16.6640625" style="133" customWidth="1"/>
    <col min="3842" max="3842" width="19.5546875" style="133" customWidth="1"/>
    <col min="3843" max="3844" width="11.5546875" style="133"/>
    <col min="3845" max="3845" width="13.33203125" style="133" bestFit="1" customWidth="1"/>
    <col min="3846" max="3846" width="14.33203125" style="133" customWidth="1"/>
    <col min="3847" max="3847" width="13.5546875" style="133" customWidth="1"/>
    <col min="3848" max="4096" width="11.5546875" style="133"/>
    <col min="4097" max="4097" width="16.6640625" style="133" customWidth="1"/>
    <col min="4098" max="4098" width="19.5546875" style="133" customWidth="1"/>
    <col min="4099" max="4100" width="11.5546875" style="133"/>
    <col min="4101" max="4101" width="13.33203125" style="133" bestFit="1" customWidth="1"/>
    <col min="4102" max="4102" width="14.33203125" style="133" customWidth="1"/>
    <col min="4103" max="4103" width="13.5546875" style="133" customWidth="1"/>
    <col min="4104" max="4352" width="11.5546875" style="133"/>
    <col min="4353" max="4353" width="16.6640625" style="133" customWidth="1"/>
    <col min="4354" max="4354" width="19.5546875" style="133" customWidth="1"/>
    <col min="4355" max="4356" width="11.5546875" style="133"/>
    <col min="4357" max="4357" width="13.33203125" style="133" bestFit="1" customWidth="1"/>
    <col min="4358" max="4358" width="14.33203125" style="133" customWidth="1"/>
    <col min="4359" max="4359" width="13.5546875" style="133" customWidth="1"/>
    <col min="4360" max="4608" width="11.5546875" style="133"/>
    <col min="4609" max="4609" width="16.6640625" style="133" customWidth="1"/>
    <col min="4610" max="4610" width="19.5546875" style="133" customWidth="1"/>
    <col min="4611" max="4612" width="11.5546875" style="133"/>
    <col min="4613" max="4613" width="13.33203125" style="133" bestFit="1" customWidth="1"/>
    <col min="4614" max="4614" width="14.33203125" style="133" customWidth="1"/>
    <col min="4615" max="4615" width="13.5546875" style="133" customWidth="1"/>
    <col min="4616" max="4864" width="11.5546875" style="133"/>
    <col min="4865" max="4865" width="16.6640625" style="133" customWidth="1"/>
    <col min="4866" max="4866" width="19.5546875" style="133" customWidth="1"/>
    <col min="4867" max="4868" width="11.5546875" style="133"/>
    <col min="4869" max="4869" width="13.33203125" style="133" bestFit="1" customWidth="1"/>
    <col min="4870" max="4870" width="14.33203125" style="133" customWidth="1"/>
    <col min="4871" max="4871" width="13.5546875" style="133" customWidth="1"/>
    <col min="4872" max="5120" width="11.5546875" style="133"/>
    <col min="5121" max="5121" width="16.6640625" style="133" customWidth="1"/>
    <col min="5122" max="5122" width="19.5546875" style="133" customWidth="1"/>
    <col min="5123" max="5124" width="11.5546875" style="133"/>
    <col min="5125" max="5125" width="13.33203125" style="133" bestFit="1" customWidth="1"/>
    <col min="5126" max="5126" width="14.33203125" style="133" customWidth="1"/>
    <col min="5127" max="5127" width="13.5546875" style="133" customWidth="1"/>
    <col min="5128" max="5376" width="11.5546875" style="133"/>
    <col min="5377" max="5377" width="16.6640625" style="133" customWidth="1"/>
    <col min="5378" max="5378" width="19.5546875" style="133" customWidth="1"/>
    <col min="5379" max="5380" width="11.5546875" style="133"/>
    <col min="5381" max="5381" width="13.33203125" style="133" bestFit="1" customWidth="1"/>
    <col min="5382" max="5382" width="14.33203125" style="133" customWidth="1"/>
    <col min="5383" max="5383" width="13.5546875" style="133" customWidth="1"/>
    <col min="5384" max="5632" width="11.5546875" style="133"/>
    <col min="5633" max="5633" width="16.6640625" style="133" customWidth="1"/>
    <col min="5634" max="5634" width="19.5546875" style="133" customWidth="1"/>
    <col min="5635" max="5636" width="11.5546875" style="133"/>
    <col min="5637" max="5637" width="13.33203125" style="133" bestFit="1" customWidth="1"/>
    <col min="5638" max="5638" width="14.33203125" style="133" customWidth="1"/>
    <col min="5639" max="5639" width="13.5546875" style="133" customWidth="1"/>
    <col min="5640" max="5888" width="11.5546875" style="133"/>
    <col min="5889" max="5889" width="16.6640625" style="133" customWidth="1"/>
    <col min="5890" max="5890" width="19.5546875" style="133" customWidth="1"/>
    <col min="5891" max="5892" width="11.5546875" style="133"/>
    <col min="5893" max="5893" width="13.33203125" style="133" bestFit="1" customWidth="1"/>
    <col min="5894" max="5894" width="14.33203125" style="133" customWidth="1"/>
    <col min="5895" max="5895" width="13.5546875" style="133" customWidth="1"/>
    <col min="5896" max="6144" width="11.5546875" style="133"/>
    <col min="6145" max="6145" width="16.6640625" style="133" customWidth="1"/>
    <col min="6146" max="6146" width="19.5546875" style="133" customWidth="1"/>
    <col min="6147" max="6148" width="11.5546875" style="133"/>
    <col min="6149" max="6149" width="13.33203125" style="133" bestFit="1" customWidth="1"/>
    <col min="6150" max="6150" width="14.33203125" style="133" customWidth="1"/>
    <col min="6151" max="6151" width="13.5546875" style="133" customWidth="1"/>
    <col min="6152" max="6400" width="11.5546875" style="133"/>
    <col min="6401" max="6401" width="16.6640625" style="133" customWidth="1"/>
    <col min="6402" max="6402" width="19.5546875" style="133" customWidth="1"/>
    <col min="6403" max="6404" width="11.5546875" style="133"/>
    <col min="6405" max="6405" width="13.33203125" style="133" bestFit="1" customWidth="1"/>
    <col min="6406" max="6406" width="14.33203125" style="133" customWidth="1"/>
    <col min="6407" max="6407" width="13.5546875" style="133" customWidth="1"/>
    <col min="6408" max="6656" width="11.5546875" style="133"/>
    <col min="6657" max="6657" width="16.6640625" style="133" customWidth="1"/>
    <col min="6658" max="6658" width="19.5546875" style="133" customWidth="1"/>
    <col min="6659" max="6660" width="11.5546875" style="133"/>
    <col min="6661" max="6661" width="13.33203125" style="133" bestFit="1" customWidth="1"/>
    <col min="6662" max="6662" width="14.33203125" style="133" customWidth="1"/>
    <col min="6663" max="6663" width="13.5546875" style="133" customWidth="1"/>
    <col min="6664" max="6912" width="11.5546875" style="133"/>
    <col min="6913" max="6913" width="16.6640625" style="133" customWidth="1"/>
    <col min="6914" max="6914" width="19.5546875" style="133" customWidth="1"/>
    <col min="6915" max="6916" width="11.5546875" style="133"/>
    <col min="6917" max="6917" width="13.33203125" style="133" bestFit="1" customWidth="1"/>
    <col min="6918" max="6918" width="14.33203125" style="133" customWidth="1"/>
    <col min="6919" max="6919" width="13.5546875" style="133" customWidth="1"/>
    <col min="6920" max="7168" width="11.5546875" style="133"/>
    <col min="7169" max="7169" width="16.6640625" style="133" customWidth="1"/>
    <col min="7170" max="7170" width="19.5546875" style="133" customWidth="1"/>
    <col min="7171" max="7172" width="11.5546875" style="133"/>
    <col min="7173" max="7173" width="13.33203125" style="133" bestFit="1" customWidth="1"/>
    <col min="7174" max="7174" width="14.33203125" style="133" customWidth="1"/>
    <col min="7175" max="7175" width="13.5546875" style="133" customWidth="1"/>
    <col min="7176" max="7424" width="11.5546875" style="133"/>
    <col min="7425" max="7425" width="16.6640625" style="133" customWidth="1"/>
    <col min="7426" max="7426" width="19.5546875" style="133" customWidth="1"/>
    <col min="7427" max="7428" width="11.5546875" style="133"/>
    <col min="7429" max="7429" width="13.33203125" style="133" bestFit="1" customWidth="1"/>
    <col min="7430" max="7430" width="14.33203125" style="133" customWidth="1"/>
    <col min="7431" max="7431" width="13.5546875" style="133" customWidth="1"/>
    <col min="7432" max="7680" width="11.5546875" style="133"/>
    <col min="7681" max="7681" width="16.6640625" style="133" customWidth="1"/>
    <col min="7682" max="7682" width="19.5546875" style="133" customWidth="1"/>
    <col min="7683" max="7684" width="11.5546875" style="133"/>
    <col min="7685" max="7685" width="13.33203125" style="133" bestFit="1" customWidth="1"/>
    <col min="7686" max="7686" width="14.33203125" style="133" customWidth="1"/>
    <col min="7687" max="7687" width="13.5546875" style="133" customWidth="1"/>
    <col min="7688" max="7936" width="11.5546875" style="133"/>
    <col min="7937" max="7937" width="16.6640625" style="133" customWidth="1"/>
    <col min="7938" max="7938" width="19.5546875" style="133" customWidth="1"/>
    <col min="7939" max="7940" width="11.5546875" style="133"/>
    <col min="7941" max="7941" width="13.33203125" style="133" bestFit="1" customWidth="1"/>
    <col min="7942" max="7942" width="14.33203125" style="133" customWidth="1"/>
    <col min="7943" max="7943" width="13.5546875" style="133" customWidth="1"/>
    <col min="7944" max="8192" width="11.5546875" style="133"/>
    <col min="8193" max="8193" width="16.6640625" style="133" customWidth="1"/>
    <col min="8194" max="8194" width="19.5546875" style="133" customWidth="1"/>
    <col min="8195" max="8196" width="11.5546875" style="133"/>
    <col min="8197" max="8197" width="13.33203125" style="133" bestFit="1" customWidth="1"/>
    <col min="8198" max="8198" width="14.33203125" style="133" customWidth="1"/>
    <col min="8199" max="8199" width="13.5546875" style="133" customWidth="1"/>
    <col min="8200" max="8448" width="11.5546875" style="133"/>
    <col min="8449" max="8449" width="16.6640625" style="133" customWidth="1"/>
    <col min="8450" max="8450" width="19.5546875" style="133" customWidth="1"/>
    <col min="8451" max="8452" width="11.5546875" style="133"/>
    <col min="8453" max="8453" width="13.33203125" style="133" bestFit="1" customWidth="1"/>
    <col min="8454" max="8454" width="14.33203125" style="133" customWidth="1"/>
    <col min="8455" max="8455" width="13.5546875" style="133" customWidth="1"/>
    <col min="8456" max="8704" width="11.5546875" style="133"/>
    <col min="8705" max="8705" width="16.6640625" style="133" customWidth="1"/>
    <col min="8706" max="8706" width="19.5546875" style="133" customWidth="1"/>
    <col min="8707" max="8708" width="11.5546875" style="133"/>
    <col min="8709" max="8709" width="13.33203125" style="133" bestFit="1" customWidth="1"/>
    <col min="8710" max="8710" width="14.33203125" style="133" customWidth="1"/>
    <col min="8711" max="8711" width="13.5546875" style="133" customWidth="1"/>
    <col min="8712" max="8960" width="11.5546875" style="133"/>
    <col min="8961" max="8961" width="16.6640625" style="133" customWidth="1"/>
    <col min="8962" max="8962" width="19.5546875" style="133" customWidth="1"/>
    <col min="8963" max="8964" width="11.5546875" style="133"/>
    <col min="8965" max="8965" width="13.33203125" style="133" bestFit="1" customWidth="1"/>
    <col min="8966" max="8966" width="14.33203125" style="133" customWidth="1"/>
    <col min="8967" max="8967" width="13.5546875" style="133" customWidth="1"/>
    <col min="8968" max="9216" width="11.5546875" style="133"/>
    <col min="9217" max="9217" width="16.6640625" style="133" customWidth="1"/>
    <col min="9218" max="9218" width="19.5546875" style="133" customWidth="1"/>
    <col min="9219" max="9220" width="11.5546875" style="133"/>
    <col min="9221" max="9221" width="13.33203125" style="133" bestFit="1" customWidth="1"/>
    <col min="9222" max="9222" width="14.33203125" style="133" customWidth="1"/>
    <col min="9223" max="9223" width="13.5546875" style="133" customWidth="1"/>
    <col min="9224" max="9472" width="11.5546875" style="133"/>
    <col min="9473" max="9473" width="16.6640625" style="133" customWidth="1"/>
    <col min="9474" max="9474" width="19.5546875" style="133" customWidth="1"/>
    <col min="9475" max="9476" width="11.5546875" style="133"/>
    <col min="9477" max="9477" width="13.33203125" style="133" bestFit="1" customWidth="1"/>
    <col min="9478" max="9478" width="14.33203125" style="133" customWidth="1"/>
    <col min="9479" max="9479" width="13.5546875" style="133" customWidth="1"/>
    <col min="9480" max="9728" width="11.5546875" style="133"/>
    <col min="9729" max="9729" width="16.6640625" style="133" customWidth="1"/>
    <col min="9730" max="9730" width="19.5546875" style="133" customWidth="1"/>
    <col min="9731" max="9732" width="11.5546875" style="133"/>
    <col min="9733" max="9733" width="13.33203125" style="133" bestFit="1" customWidth="1"/>
    <col min="9734" max="9734" width="14.33203125" style="133" customWidth="1"/>
    <col min="9735" max="9735" width="13.5546875" style="133" customWidth="1"/>
    <col min="9736" max="9984" width="11.5546875" style="133"/>
    <col min="9985" max="9985" width="16.6640625" style="133" customWidth="1"/>
    <col min="9986" max="9986" width="19.5546875" style="133" customWidth="1"/>
    <col min="9987" max="9988" width="11.5546875" style="133"/>
    <col min="9989" max="9989" width="13.33203125" style="133" bestFit="1" customWidth="1"/>
    <col min="9990" max="9990" width="14.33203125" style="133" customWidth="1"/>
    <col min="9991" max="9991" width="13.5546875" style="133" customWidth="1"/>
    <col min="9992" max="10240" width="11.5546875" style="133"/>
    <col min="10241" max="10241" width="16.6640625" style="133" customWidth="1"/>
    <col min="10242" max="10242" width="19.5546875" style="133" customWidth="1"/>
    <col min="10243" max="10244" width="11.5546875" style="133"/>
    <col min="10245" max="10245" width="13.33203125" style="133" bestFit="1" customWidth="1"/>
    <col min="10246" max="10246" width="14.33203125" style="133" customWidth="1"/>
    <col min="10247" max="10247" width="13.5546875" style="133" customWidth="1"/>
    <col min="10248" max="10496" width="11.5546875" style="133"/>
    <col min="10497" max="10497" width="16.6640625" style="133" customWidth="1"/>
    <col min="10498" max="10498" width="19.5546875" style="133" customWidth="1"/>
    <col min="10499" max="10500" width="11.5546875" style="133"/>
    <col min="10501" max="10501" width="13.33203125" style="133" bestFit="1" customWidth="1"/>
    <col min="10502" max="10502" width="14.33203125" style="133" customWidth="1"/>
    <col min="10503" max="10503" width="13.5546875" style="133" customWidth="1"/>
    <col min="10504" max="10752" width="11.5546875" style="133"/>
    <col min="10753" max="10753" width="16.6640625" style="133" customWidth="1"/>
    <col min="10754" max="10754" width="19.5546875" style="133" customWidth="1"/>
    <col min="10755" max="10756" width="11.5546875" style="133"/>
    <col min="10757" max="10757" width="13.33203125" style="133" bestFit="1" customWidth="1"/>
    <col min="10758" max="10758" width="14.33203125" style="133" customWidth="1"/>
    <col min="10759" max="10759" width="13.5546875" style="133" customWidth="1"/>
    <col min="10760" max="11008" width="11.5546875" style="133"/>
    <col min="11009" max="11009" width="16.6640625" style="133" customWidth="1"/>
    <col min="11010" max="11010" width="19.5546875" style="133" customWidth="1"/>
    <col min="11011" max="11012" width="11.5546875" style="133"/>
    <col min="11013" max="11013" width="13.33203125" style="133" bestFit="1" customWidth="1"/>
    <col min="11014" max="11014" width="14.33203125" style="133" customWidth="1"/>
    <col min="11015" max="11015" width="13.5546875" style="133" customWidth="1"/>
    <col min="11016" max="11264" width="11.5546875" style="133"/>
    <col min="11265" max="11265" width="16.6640625" style="133" customWidth="1"/>
    <col min="11266" max="11266" width="19.5546875" style="133" customWidth="1"/>
    <col min="11267" max="11268" width="11.5546875" style="133"/>
    <col min="11269" max="11269" width="13.33203125" style="133" bestFit="1" customWidth="1"/>
    <col min="11270" max="11270" width="14.33203125" style="133" customWidth="1"/>
    <col min="11271" max="11271" width="13.5546875" style="133" customWidth="1"/>
    <col min="11272" max="11520" width="11.5546875" style="133"/>
    <col min="11521" max="11521" width="16.6640625" style="133" customWidth="1"/>
    <col min="11522" max="11522" width="19.5546875" style="133" customWidth="1"/>
    <col min="11523" max="11524" width="11.5546875" style="133"/>
    <col min="11525" max="11525" width="13.33203125" style="133" bestFit="1" customWidth="1"/>
    <col min="11526" max="11526" width="14.33203125" style="133" customWidth="1"/>
    <col min="11527" max="11527" width="13.5546875" style="133" customWidth="1"/>
    <col min="11528" max="11776" width="11.5546875" style="133"/>
    <col min="11777" max="11777" width="16.6640625" style="133" customWidth="1"/>
    <col min="11778" max="11778" width="19.5546875" style="133" customWidth="1"/>
    <col min="11779" max="11780" width="11.5546875" style="133"/>
    <col min="11781" max="11781" width="13.33203125" style="133" bestFit="1" customWidth="1"/>
    <col min="11782" max="11782" width="14.33203125" style="133" customWidth="1"/>
    <col min="11783" max="11783" width="13.5546875" style="133" customWidth="1"/>
    <col min="11784" max="12032" width="11.5546875" style="133"/>
    <col min="12033" max="12033" width="16.6640625" style="133" customWidth="1"/>
    <col min="12034" max="12034" width="19.5546875" style="133" customWidth="1"/>
    <col min="12035" max="12036" width="11.5546875" style="133"/>
    <col min="12037" max="12037" width="13.33203125" style="133" bestFit="1" customWidth="1"/>
    <col min="12038" max="12038" width="14.33203125" style="133" customWidth="1"/>
    <col min="12039" max="12039" width="13.5546875" style="133" customWidth="1"/>
    <col min="12040" max="12288" width="11.5546875" style="133"/>
    <col min="12289" max="12289" width="16.6640625" style="133" customWidth="1"/>
    <col min="12290" max="12290" width="19.5546875" style="133" customWidth="1"/>
    <col min="12291" max="12292" width="11.5546875" style="133"/>
    <col min="12293" max="12293" width="13.33203125" style="133" bestFit="1" customWidth="1"/>
    <col min="12294" max="12294" width="14.33203125" style="133" customWidth="1"/>
    <col min="12295" max="12295" width="13.5546875" style="133" customWidth="1"/>
    <col min="12296" max="12544" width="11.5546875" style="133"/>
    <col min="12545" max="12545" width="16.6640625" style="133" customWidth="1"/>
    <col min="12546" max="12546" width="19.5546875" style="133" customWidth="1"/>
    <col min="12547" max="12548" width="11.5546875" style="133"/>
    <col min="12549" max="12549" width="13.33203125" style="133" bestFit="1" customWidth="1"/>
    <col min="12550" max="12550" width="14.33203125" style="133" customWidth="1"/>
    <col min="12551" max="12551" width="13.5546875" style="133" customWidth="1"/>
    <col min="12552" max="12800" width="11.5546875" style="133"/>
    <col min="12801" max="12801" width="16.6640625" style="133" customWidth="1"/>
    <col min="12802" max="12802" width="19.5546875" style="133" customWidth="1"/>
    <col min="12803" max="12804" width="11.5546875" style="133"/>
    <col min="12805" max="12805" width="13.33203125" style="133" bestFit="1" customWidth="1"/>
    <col min="12806" max="12806" width="14.33203125" style="133" customWidth="1"/>
    <col min="12807" max="12807" width="13.5546875" style="133" customWidth="1"/>
    <col min="12808" max="13056" width="11.5546875" style="133"/>
    <col min="13057" max="13057" width="16.6640625" style="133" customWidth="1"/>
    <col min="13058" max="13058" width="19.5546875" style="133" customWidth="1"/>
    <col min="13059" max="13060" width="11.5546875" style="133"/>
    <col min="13061" max="13061" width="13.33203125" style="133" bestFit="1" customWidth="1"/>
    <col min="13062" max="13062" width="14.33203125" style="133" customWidth="1"/>
    <col min="13063" max="13063" width="13.5546875" style="133" customWidth="1"/>
    <col min="13064" max="13312" width="11.5546875" style="133"/>
    <col min="13313" max="13313" width="16.6640625" style="133" customWidth="1"/>
    <col min="13314" max="13314" width="19.5546875" style="133" customWidth="1"/>
    <col min="13315" max="13316" width="11.5546875" style="133"/>
    <col min="13317" max="13317" width="13.33203125" style="133" bestFit="1" customWidth="1"/>
    <col min="13318" max="13318" width="14.33203125" style="133" customWidth="1"/>
    <col min="13319" max="13319" width="13.5546875" style="133" customWidth="1"/>
    <col min="13320" max="13568" width="11.5546875" style="133"/>
    <col min="13569" max="13569" width="16.6640625" style="133" customWidth="1"/>
    <col min="13570" max="13570" width="19.5546875" style="133" customWidth="1"/>
    <col min="13571" max="13572" width="11.5546875" style="133"/>
    <col min="13573" max="13573" width="13.33203125" style="133" bestFit="1" customWidth="1"/>
    <col min="13574" max="13574" width="14.33203125" style="133" customWidth="1"/>
    <col min="13575" max="13575" width="13.5546875" style="133" customWidth="1"/>
    <col min="13576" max="13824" width="11.5546875" style="133"/>
    <col min="13825" max="13825" width="16.6640625" style="133" customWidth="1"/>
    <col min="13826" max="13826" width="19.5546875" style="133" customWidth="1"/>
    <col min="13827" max="13828" width="11.5546875" style="133"/>
    <col min="13829" max="13829" width="13.33203125" style="133" bestFit="1" customWidth="1"/>
    <col min="13830" max="13830" width="14.33203125" style="133" customWidth="1"/>
    <col min="13831" max="13831" width="13.5546875" style="133" customWidth="1"/>
    <col min="13832" max="14080" width="11.5546875" style="133"/>
    <col min="14081" max="14081" width="16.6640625" style="133" customWidth="1"/>
    <col min="14082" max="14082" width="19.5546875" style="133" customWidth="1"/>
    <col min="14083" max="14084" width="11.5546875" style="133"/>
    <col min="14085" max="14085" width="13.33203125" style="133" bestFit="1" customWidth="1"/>
    <col min="14086" max="14086" width="14.33203125" style="133" customWidth="1"/>
    <col min="14087" max="14087" width="13.5546875" style="133" customWidth="1"/>
    <col min="14088" max="14336" width="11.5546875" style="133"/>
    <col min="14337" max="14337" width="16.6640625" style="133" customWidth="1"/>
    <col min="14338" max="14338" width="19.5546875" style="133" customWidth="1"/>
    <col min="14339" max="14340" width="11.5546875" style="133"/>
    <col min="14341" max="14341" width="13.33203125" style="133" bestFit="1" customWidth="1"/>
    <col min="14342" max="14342" width="14.33203125" style="133" customWidth="1"/>
    <col min="14343" max="14343" width="13.5546875" style="133" customWidth="1"/>
    <col min="14344" max="14592" width="11.5546875" style="133"/>
    <col min="14593" max="14593" width="16.6640625" style="133" customWidth="1"/>
    <col min="14594" max="14594" width="19.5546875" style="133" customWidth="1"/>
    <col min="14595" max="14596" width="11.5546875" style="133"/>
    <col min="14597" max="14597" width="13.33203125" style="133" bestFit="1" customWidth="1"/>
    <col min="14598" max="14598" width="14.33203125" style="133" customWidth="1"/>
    <col min="14599" max="14599" width="13.5546875" style="133" customWidth="1"/>
    <col min="14600" max="14848" width="11.5546875" style="133"/>
    <col min="14849" max="14849" width="16.6640625" style="133" customWidth="1"/>
    <col min="14850" max="14850" width="19.5546875" style="133" customWidth="1"/>
    <col min="14851" max="14852" width="11.5546875" style="133"/>
    <col min="14853" max="14853" width="13.33203125" style="133" bestFit="1" customWidth="1"/>
    <col min="14854" max="14854" width="14.33203125" style="133" customWidth="1"/>
    <col min="14855" max="14855" width="13.5546875" style="133" customWidth="1"/>
    <col min="14856" max="15104" width="11.5546875" style="133"/>
    <col min="15105" max="15105" width="16.6640625" style="133" customWidth="1"/>
    <col min="15106" max="15106" width="19.5546875" style="133" customWidth="1"/>
    <col min="15107" max="15108" width="11.5546875" style="133"/>
    <col min="15109" max="15109" width="13.33203125" style="133" bestFit="1" customWidth="1"/>
    <col min="15110" max="15110" width="14.33203125" style="133" customWidth="1"/>
    <col min="15111" max="15111" width="13.5546875" style="133" customWidth="1"/>
    <col min="15112" max="15360" width="11.5546875" style="133"/>
    <col min="15361" max="15361" width="16.6640625" style="133" customWidth="1"/>
    <col min="15362" max="15362" width="19.5546875" style="133" customWidth="1"/>
    <col min="15363" max="15364" width="11.5546875" style="133"/>
    <col min="15365" max="15365" width="13.33203125" style="133" bestFit="1" customWidth="1"/>
    <col min="15366" max="15366" width="14.33203125" style="133" customWidth="1"/>
    <col min="15367" max="15367" width="13.5546875" style="133" customWidth="1"/>
    <col min="15368" max="15616" width="11.5546875" style="133"/>
    <col min="15617" max="15617" width="16.6640625" style="133" customWidth="1"/>
    <col min="15618" max="15618" width="19.5546875" style="133" customWidth="1"/>
    <col min="15619" max="15620" width="11.5546875" style="133"/>
    <col min="15621" max="15621" width="13.33203125" style="133" bestFit="1" customWidth="1"/>
    <col min="15622" max="15622" width="14.33203125" style="133" customWidth="1"/>
    <col min="15623" max="15623" width="13.5546875" style="133" customWidth="1"/>
    <col min="15624" max="15872" width="11.5546875" style="133"/>
    <col min="15873" max="15873" width="16.6640625" style="133" customWidth="1"/>
    <col min="15874" max="15874" width="19.5546875" style="133" customWidth="1"/>
    <col min="15875" max="15876" width="11.5546875" style="133"/>
    <col min="15877" max="15877" width="13.33203125" style="133" bestFit="1" customWidth="1"/>
    <col min="15878" max="15878" width="14.33203125" style="133" customWidth="1"/>
    <col min="15879" max="15879" width="13.5546875" style="133" customWidth="1"/>
    <col min="15880" max="16128" width="11.5546875" style="133"/>
    <col min="16129" max="16129" width="16.6640625" style="133" customWidth="1"/>
    <col min="16130" max="16130" width="19.5546875" style="133" customWidth="1"/>
    <col min="16131" max="16132" width="11.5546875" style="133"/>
    <col min="16133" max="16133" width="13.33203125" style="133" bestFit="1" customWidth="1"/>
    <col min="16134" max="16134" width="14.33203125" style="133" customWidth="1"/>
    <col min="16135" max="16135" width="13.5546875" style="133" customWidth="1"/>
    <col min="16136" max="16384" width="11.5546875" style="133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35" customFormat="1" ht="14.25" customHeight="1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35" customFormat="1" ht="14.25" customHeight="1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35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135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35" customFormat="1" ht="15" customHeight="1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35" customFormat="1" ht="14.25" customHeight="1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35" customFormat="1" ht="14.25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35" customFormat="1" ht="14.25" customHeight="1">
      <c r="A9" s="302"/>
      <c r="B9" s="302"/>
      <c r="C9" s="302"/>
      <c r="D9" s="302"/>
      <c r="E9" s="303"/>
      <c r="F9" s="304" t="s">
        <v>90</v>
      </c>
      <c r="G9" s="304">
        <f>'Presupuesto '!A60</f>
        <v>57</v>
      </c>
      <c r="H9" s="629"/>
      <c r="I9" s="630"/>
      <c r="J9" s="630"/>
      <c r="K9" s="630"/>
      <c r="L9" s="631"/>
    </row>
    <row r="10" spans="1:13" s="246" customFormat="1" ht="14.25" customHeight="1">
      <c r="A10" s="302"/>
      <c r="B10" s="302"/>
      <c r="C10" s="302"/>
      <c r="D10" s="302"/>
      <c r="E10" s="303"/>
      <c r="F10" s="304" t="s">
        <v>28</v>
      </c>
      <c r="G10" s="304" t="str">
        <f>'Presupuesto '!C60</f>
        <v>u</v>
      </c>
      <c r="H10" s="629"/>
      <c r="I10" s="630"/>
      <c r="J10" s="630"/>
      <c r="K10" s="630"/>
      <c r="L10" s="631"/>
    </row>
    <row r="11" spans="1:13" s="246" customFormat="1" ht="14.25" customHeight="1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4.25" customHeight="1">
      <c r="A12" s="644" t="str">
        <f>'Presupuesto '!B60</f>
        <v>Centro de carga trifásico de 42  espacios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.75" customHeight="1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5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2.5602500000000004</v>
      </c>
      <c r="H17" s="433">
        <f>+G17/G$46</f>
        <v>6.9386242403998545E-3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0.69386242403998544</v>
      </c>
    </row>
    <row r="18" spans="1:15" s="136" customFormat="1" ht="15.6">
      <c r="A18" s="616" t="s">
        <v>23</v>
      </c>
      <c r="B18" s="617"/>
      <c r="C18" s="145"/>
      <c r="D18" s="148"/>
      <c r="E18" s="148"/>
      <c r="F18" s="149"/>
      <c r="G18" s="129">
        <f>SUM(G17:G17)</f>
        <v>2.5602500000000004</v>
      </c>
      <c r="H18" s="437">
        <f>SUM(H17:H17)</f>
        <v>6.9386242403998545E-3</v>
      </c>
      <c r="I18" s="434"/>
      <c r="J18" s="435"/>
      <c r="K18" s="431"/>
      <c r="L18" s="447">
        <f>SUM(L17:L17)</f>
        <v>0.69386242403998544</v>
      </c>
    </row>
    <row r="19" spans="1:15" s="136" customFormat="1" ht="15.6">
      <c r="A19" s="43" t="s">
        <v>24</v>
      </c>
      <c r="B19" s="44"/>
      <c r="C19" s="45"/>
      <c r="D19" s="45"/>
      <c r="E19" s="45"/>
      <c r="F19" s="45"/>
      <c r="G19" s="46"/>
      <c r="H19" s="441"/>
      <c r="I19" s="438"/>
      <c r="J19" s="439"/>
      <c r="K19" s="440"/>
      <c r="L19" s="495"/>
    </row>
    <row r="20" spans="1:15" s="136" customFormat="1" ht="15.6">
      <c r="A20" s="610" t="s">
        <v>4</v>
      </c>
      <c r="B20" s="611"/>
      <c r="C20" s="143" t="s">
        <v>5</v>
      </c>
      <c r="D20" s="143" t="s">
        <v>25</v>
      </c>
      <c r="E20" s="144" t="s">
        <v>7</v>
      </c>
      <c r="F20" s="143" t="s">
        <v>8</v>
      </c>
      <c r="G20" s="144" t="s">
        <v>9</v>
      </c>
      <c r="H20" s="441"/>
      <c r="I20" s="442"/>
      <c r="J20" s="442"/>
      <c r="K20" s="442"/>
      <c r="L20" s="443"/>
    </row>
    <row r="21" spans="1:15" s="136" customFormat="1" ht="15.6">
      <c r="A21" s="640"/>
      <c r="B21" s="641"/>
      <c r="C21" s="39" t="s">
        <v>15</v>
      </c>
      <c r="D21" s="39" t="s">
        <v>16</v>
      </c>
      <c r="E21" s="40" t="s">
        <v>17</v>
      </c>
      <c r="F21" s="41" t="s">
        <v>18</v>
      </c>
      <c r="G21" s="40" t="s">
        <v>19</v>
      </c>
      <c r="H21" s="428"/>
      <c r="I21" s="442"/>
      <c r="J21" s="442"/>
      <c r="K21" s="442"/>
      <c r="L21" s="432"/>
    </row>
    <row r="22" spans="1:15" s="136" customFormat="1" ht="15.6">
      <c r="A22" s="239"/>
      <c r="B22" s="240"/>
      <c r="C22" s="51"/>
      <c r="D22" s="51"/>
      <c r="E22" s="241"/>
      <c r="F22" s="242"/>
      <c r="G22" s="241"/>
      <c r="H22" s="428"/>
      <c r="I22" s="429"/>
      <c r="J22" s="430"/>
      <c r="K22" s="431"/>
      <c r="L22" s="432"/>
    </row>
    <row r="23" spans="1:15" s="136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5.5</v>
      </c>
      <c r="G23" s="42">
        <f>E23*F23</f>
        <v>19.91</v>
      </c>
      <c r="H23" s="433">
        <f>+G23/G$46</f>
        <v>5.3958796455955894E-2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5.3958796455955893</v>
      </c>
    </row>
    <row r="24" spans="1:15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5.5</v>
      </c>
      <c r="G24" s="42">
        <f>E24*F24</f>
        <v>20.130000000000003</v>
      </c>
      <c r="H24" s="433">
        <f>+G24/G$46</f>
        <v>5.4555026251049334E-2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5.4555026251049332</v>
      </c>
      <c r="M24" s="137"/>
      <c r="N24" s="137"/>
      <c r="O24" s="137"/>
    </row>
    <row r="25" spans="1:15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2.75</v>
      </c>
      <c r="G25" s="42">
        <f>E25*F25</f>
        <v>11.164999999999999</v>
      </c>
      <c r="H25" s="433">
        <f>+G25/G$46</f>
        <v>3.0258662100991839E-2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3.025866210099184</v>
      </c>
      <c r="M25" s="136"/>
      <c r="N25" s="136"/>
      <c r="O25" s="136"/>
    </row>
    <row r="26" spans="1:15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51.205000000000005</v>
      </c>
      <c r="H26" s="437">
        <f>SUM(H23:H25)</f>
        <v>0.13877248480799706</v>
      </c>
      <c r="I26" s="429"/>
      <c r="J26" s="430"/>
      <c r="K26" s="431"/>
      <c r="L26" s="447">
        <f>SUM(L23:L25)</f>
        <v>13.877248480799707</v>
      </c>
    </row>
    <row r="27" spans="1:15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5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5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5" s="136" customFormat="1" ht="15.6">
      <c r="A30" s="616" t="s">
        <v>173</v>
      </c>
      <c r="B30" s="617"/>
      <c r="C30" s="618"/>
      <c r="D30" s="49" t="s">
        <v>44</v>
      </c>
      <c r="E30" s="50">
        <v>1</v>
      </c>
      <c r="F30" s="50">
        <v>315.22000000000003</v>
      </c>
      <c r="G30" s="42">
        <f>E30*F30</f>
        <v>315.22000000000003</v>
      </c>
      <c r="H30" s="433">
        <f>+G30/G$46</f>
        <v>0.8542888909516031</v>
      </c>
      <c r="I30" s="434">
        <v>462140011</v>
      </c>
      <c r="J30" s="435" t="s">
        <v>30</v>
      </c>
      <c r="K30" s="431">
        <v>0</v>
      </c>
      <c r="L30" s="436">
        <f>+H30*K30</f>
        <v>0</v>
      </c>
    </row>
    <row r="31" spans="1:15" s="136" customFormat="1" ht="15.6">
      <c r="A31" s="274"/>
      <c r="B31" s="275"/>
      <c r="C31" s="276"/>
      <c r="D31" s="49"/>
      <c r="E31" s="50"/>
      <c r="F31" s="50"/>
      <c r="G31" s="42"/>
      <c r="H31" s="433"/>
      <c r="I31" s="434"/>
      <c r="J31" s="435"/>
      <c r="K31" s="431"/>
      <c r="L31" s="436"/>
    </row>
    <row r="32" spans="1:15" s="136" customFormat="1" ht="15.6">
      <c r="A32" s="274"/>
      <c r="B32" s="275"/>
      <c r="C32" s="276"/>
      <c r="D32" s="49"/>
      <c r="E32" s="50"/>
      <c r="F32" s="50"/>
      <c r="G32" s="42"/>
      <c r="H32" s="433"/>
      <c r="I32" s="434"/>
      <c r="J32" s="435"/>
      <c r="K32" s="431"/>
      <c r="L32" s="436"/>
    </row>
    <row r="33" spans="1:15" s="136" customFormat="1" ht="15.6">
      <c r="A33" s="274"/>
      <c r="B33" s="275"/>
      <c r="C33" s="276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5" s="136" customFormat="1" ht="15.6">
      <c r="A34" s="274"/>
      <c r="B34" s="275"/>
      <c r="C34" s="276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5" s="136" customFormat="1" ht="15.6">
      <c r="A35" s="274"/>
      <c r="B35" s="275"/>
      <c r="C35" s="276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5" s="136" customFormat="1" ht="15.6">
      <c r="A36" s="274"/>
      <c r="B36" s="275"/>
      <c r="C36" s="276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5" s="136" customFormat="1" ht="15.6">
      <c r="A37" s="274"/>
      <c r="B37" s="275"/>
      <c r="C37" s="276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5" s="136" customFormat="1" ht="15.6">
      <c r="A38" s="274"/>
      <c r="B38" s="275"/>
      <c r="C38" s="276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5" s="136" customFormat="1" ht="15.6">
      <c r="A39" s="274"/>
      <c r="B39" s="275"/>
      <c r="C39" s="276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5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+G30</f>
        <v>315.22000000000003</v>
      </c>
      <c r="H40" s="437">
        <f>+H30</f>
        <v>0.8542888909516031</v>
      </c>
      <c r="I40" s="429"/>
      <c r="J40" s="430"/>
      <c r="K40" s="431"/>
      <c r="L40" s="447">
        <f>+L30</f>
        <v>0</v>
      </c>
      <c r="M40" s="137"/>
      <c r="N40" s="137"/>
      <c r="O40" s="137"/>
    </row>
    <row r="41" spans="1:15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  <c r="M41" s="136"/>
      <c r="N41" s="136"/>
      <c r="O41" s="136"/>
    </row>
    <row r="42" spans="1:15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5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5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5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  <c r="M45" s="137"/>
      <c r="N45" s="137"/>
      <c r="O45" s="137"/>
    </row>
    <row r="46" spans="1:15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+G45+G40+G26+G18</f>
        <v>368.98525000000001</v>
      </c>
      <c r="H46" s="449">
        <f>+H45+H40+H26+H18</f>
        <v>1</v>
      </c>
      <c r="I46" s="450"/>
      <c r="J46" s="451"/>
      <c r="K46" s="450"/>
      <c r="L46" s="563">
        <f>+L45+L40+L26+L18</f>
        <v>14.571110904839692</v>
      </c>
      <c r="M46" s="136"/>
      <c r="N46" s="136"/>
      <c r="O46" s="136"/>
    </row>
    <row r="47" spans="1:15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84.866607500000001</v>
      </c>
      <c r="H47" s="69"/>
      <c r="I47" s="69"/>
      <c r="J47" s="69"/>
      <c r="K47" s="69"/>
      <c r="L47" s="452"/>
    </row>
    <row r="48" spans="1:15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453.85185749999999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453.85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454.85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34">
    <mergeCell ref="A24:B24"/>
    <mergeCell ref="A1:G1"/>
    <mergeCell ref="H2:L13"/>
    <mergeCell ref="A15:B15"/>
    <mergeCell ref="A16:B16"/>
    <mergeCell ref="A17:B17"/>
    <mergeCell ref="A18:B18"/>
    <mergeCell ref="A20:B20"/>
    <mergeCell ref="A21:B21"/>
    <mergeCell ref="A23:B23"/>
    <mergeCell ref="A2:G2"/>
    <mergeCell ref="A4:G4"/>
    <mergeCell ref="A12:D12"/>
    <mergeCell ref="A50:B50"/>
    <mergeCell ref="A51:B51"/>
    <mergeCell ref="A52:B52"/>
    <mergeCell ref="D47:E47"/>
    <mergeCell ref="A25:B25"/>
    <mergeCell ref="A26:B26"/>
    <mergeCell ref="A28:C28"/>
    <mergeCell ref="A29:C29"/>
    <mergeCell ref="A30:C30"/>
    <mergeCell ref="A40:B40"/>
    <mergeCell ref="A42:C42"/>
    <mergeCell ref="A43:C43"/>
    <mergeCell ref="A44:C44"/>
    <mergeCell ref="A45:B45"/>
    <mergeCell ref="D46:F46"/>
    <mergeCell ref="D59:F59"/>
    <mergeCell ref="D48:F48"/>
    <mergeCell ref="D49:F49"/>
    <mergeCell ref="D50:F50"/>
    <mergeCell ref="D57:F57"/>
    <mergeCell ref="D58:F5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2"/>
  <sheetViews>
    <sheetView view="pageBreakPreview" topLeftCell="A13" zoomScale="90" zoomScaleNormal="100" zoomScaleSheetLayoutView="90" workbookViewId="0">
      <selection activeCell="L46" sqref="L46"/>
    </sheetView>
  </sheetViews>
  <sheetFormatPr baseColWidth="10" defaultRowHeight="13.2"/>
  <cols>
    <col min="1" max="1" width="21.33203125" style="133" customWidth="1"/>
    <col min="2" max="2" width="19.5546875" style="133" customWidth="1"/>
    <col min="3" max="4" width="11.5546875" style="133"/>
    <col min="5" max="5" width="13.33203125" style="133" bestFit="1" customWidth="1"/>
    <col min="6" max="6" width="14.33203125" style="134" customWidth="1"/>
    <col min="7" max="7" width="13.5546875" style="457" customWidth="1"/>
    <col min="8" max="12" width="11.5546875" style="420"/>
    <col min="13" max="256" width="11.5546875" style="133"/>
    <col min="257" max="257" width="16.6640625" style="133" customWidth="1"/>
    <col min="258" max="258" width="19.5546875" style="133" customWidth="1"/>
    <col min="259" max="260" width="11.5546875" style="133"/>
    <col min="261" max="261" width="13.33203125" style="133" bestFit="1" customWidth="1"/>
    <col min="262" max="262" width="14.33203125" style="133" customWidth="1"/>
    <col min="263" max="263" width="13.5546875" style="133" customWidth="1"/>
    <col min="264" max="512" width="11.5546875" style="133"/>
    <col min="513" max="513" width="16.6640625" style="133" customWidth="1"/>
    <col min="514" max="514" width="19.5546875" style="133" customWidth="1"/>
    <col min="515" max="516" width="11.5546875" style="133"/>
    <col min="517" max="517" width="13.33203125" style="133" bestFit="1" customWidth="1"/>
    <col min="518" max="518" width="14.33203125" style="133" customWidth="1"/>
    <col min="519" max="519" width="13.5546875" style="133" customWidth="1"/>
    <col min="520" max="768" width="11.5546875" style="133"/>
    <col min="769" max="769" width="16.6640625" style="133" customWidth="1"/>
    <col min="770" max="770" width="19.5546875" style="133" customWidth="1"/>
    <col min="771" max="772" width="11.5546875" style="133"/>
    <col min="773" max="773" width="13.33203125" style="133" bestFit="1" customWidth="1"/>
    <col min="774" max="774" width="14.33203125" style="133" customWidth="1"/>
    <col min="775" max="775" width="13.5546875" style="133" customWidth="1"/>
    <col min="776" max="1024" width="11.5546875" style="133"/>
    <col min="1025" max="1025" width="16.6640625" style="133" customWidth="1"/>
    <col min="1026" max="1026" width="19.5546875" style="133" customWidth="1"/>
    <col min="1027" max="1028" width="11.5546875" style="133"/>
    <col min="1029" max="1029" width="13.33203125" style="133" bestFit="1" customWidth="1"/>
    <col min="1030" max="1030" width="14.33203125" style="133" customWidth="1"/>
    <col min="1031" max="1031" width="13.5546875" style="133" customWidth="1"/>
    <col min="1032" max="1280" width="11.5546875" style="133"/>
    <col min="1281" max="1281" width="16.6640625" style="133" customWidth="1"/>
    <col min="1282" max="1282" width="19.5546875" style="133" customWidth="1"/>
    <col min="1283" max="1284" width="11.5546875" style="133"/>
    <col min="1285" max="1285" width="13.33203125" style="133" bestFit="1" customWidth="1"/>
    <col min="1286" max="1286" width="14.33203125" style="133" customWidth="1"/>
    <col min="1287" max="1287" width="13.5546875" style="133" customWidth="1"/>
    <col min="1288" max="1536" width="11.5546875" style="133"/>
    <col min="1537" max="1537" width="16.6640625" style="133" customWidth="1"/>
    <col min="1538" max="1538" width="19.5546875" style="133" customWidth="1"/>
    <col min="1539" max="1540" width="11.5546875" style="133"/>
    <col min="1541" max="1541" width="13.33203125" style="133" bestFit="1" customWidth="1"/>
    <col min="1542" max="1542" width="14.33203125" style="133" customWidth="1"/>
    <col min="1543" max="1543" width="13.5546875" style="133" customWidth="1"/>
    <col min="1544" max="1792" width="11.5546875" style="133"/>
    <col min="1793" max="1793" width="16.6640625" style="133" customWidth="1"/>
    <col min="1794" max="1794" width="19.5546875" style="133" customWidth="1"/>
    <col min="1795" max="1796" width="11.5546875" style="133"/>
    <col min="1797" max="1797" width="13.33203125" style="133" bestFit="1" customWidth="1"/>
    <col min="1798" max="1798" width="14.33203125" style="133" customWidth="1"/>
    <col min="1799" max="1799" width="13.5546875" style="133" customWidth="1"/>
    <col min="1800" max="2048" width="11.5546875" style="133"/>
    <col min="2049" max="2049" width="16.6640625" style="133" customWidth="1"/>
    <col min="2050" max="2050" width="19.5546875" style="133" customWidth="1"/>
    <col min="2051" max="2052" width="11.5546875" style="133"/>
    <col min="2053" max="2053" width="13.33203125" style="133" bestFit="1" customWidth="1"/>
    <col min="2054" max="2054" width="14.33203125" style="133" customWidth="1"/>
    <col min="2055" max="2055" width="13.5546875" style="133" customWidth="1"/>
    <col min="2056" max="2304" width="11.5546875" style="133"/>
    <col min="2305" max="2305" width="16.6640625" style="133" customWidth="1"/>
    <col min="2306" max="2306" width="19.5546875" style="133" customWidth="1"/>
    <col min="2307" max="2308" width="11.5546875" style="133"/>
    <col min="2309" max="2309" width="13.33203125" style="133" bestFit="1" customWidth="1"/>
    <col min="2310" max="2310" width="14.33203125" style="133" customWidth="1"/>
    <col min="2311" max="2311" width="13.5546875" style="133" customWidth="1"/>
    <col min="2312" max="2560" width="11.5546875" style="133"/>
    <col min="2561" max="2561" width="16.6640625" style="133" customWidth="1"/>
    <col min="2562" max="2562" width="19.5546875" style="133" customWidth="1"/>
    <col min="2563" max="2564" width="11.5546875" style="133"/>
    <col min="2565" max="2565" width="13.33203125" style="133" bestFit="1" customWidth="1"/>
    <col min="2566" max="2566" width="14.33203125" style="133" customWidth="1"/>
    <col min="2567" max="2567" width="13.5546875" style="133" customWidth="1"/>
    <col min="2568" max="2816" width="11.5546875" style="133"/>
    <col min="2817" max="2817" width="16.6640625" style="133" customWidth="1"/>
    <col min="2818" max="2818" width="19.5546875" style="133" customWidth="1"/>
    <col min="2819" max="2820" width="11.5546875" style="133"/>
    <col min="2821" max="2821" width="13.33203125" style="133" bestFit="1" customWidth="1"/>
    <col min="2822" max="2822" width="14.33203125" style="133" customWidth="1"/>
    <col min="2823" max="2823" width="13.5546875" style="133" customWidth="1"/>
    <col min="2824" max="3072" width="11.5546875" style="133"/>
    <col min="3073" max="3073" width="16.6640625" style="133" customWidth="1"/>
    <col min="3074" max="3074" width="19.5546875" style="133" customWidth="1"/>
    <col min="3075" max="3076" width="11.5546875" style="133"/>
    <col min="3077" max="3077" width="13.33203125" style="133" bestFit="1" customWidth="1"/>
    <col min="3078" max="3078" width="14.33203125" style="133" customWidth="1"/>
    <col min="3079" max="3079" width="13.5546875" style="133" customWidth="1"/>
    <col min="3080" max="3328" width="11.5546875" style="133"/>
    <col min="3329" max="3329" width="16.6640625" style="133" customWidth="1"/>
    <col min="3330" max="3330" width="19.5546875" style="133" customWidth="1"/>
    <col min="3331" max="3332" width="11.5546875" style="133"/>
    <col min="3333" max="3333" width="13.33203125" style="133" bestFit="1" customWidth="1"/>
    <col min="3334" max="3334" width="14.33203125" style="133" customWidth="1"/>
    <col min="3335" max="3335" width="13.5546875" style="133" customWidth="1"/>
    <col min="3336" max="3584" width="11.5546875" style="133"/>
    <col min="3585" max="3585" width="16.6640625" style="133" customWidth="1"/>
    <col min="3586" max="3586" width="19.5546875" style="133" customWidth="1"/>
    <col min="3587" max="3588" width="11.5546875" style="133"/>
    <col min="3589" max="3589" width="13.33203125" style="133" bestFit="1" customWidth="1"/>
    <col min="3590" max="3590" width="14.33203125" style="133" customWidth="1"/>
    <col min="3591" max="3591" width="13.5546875" style="133" customWidth="1"/>
    <col min="3592" max="3840" width="11.5546875" style="133"/>
    <col min="3841" max="3841" width="16.6640625" style="133" customWidth="1"/>
    <col min="3842" max="3842" width="19.5546875" style="133" customWidth="1"/>
    <col min="3843" max="3844" width="11.5546875" style="133"/>
    <col min="3845" max="3845" width="13.33203125" style="133" bestFit="1" customWidth="1"/>
    <col min="3846" max="3846" width="14.33203125" style="133" customWidth="1"/>
    <col min="3847" max="3847" width="13.5546875" style="133" customWidth="1"/>
    <col min="3848" max="4096" width="11.5546875" style="133"/>
    <col min="4097" max="4097" width="16.6640625" style="133" customWidth="1"/>
    <col min="4098" max="4098" width="19.5546875" style="133" customWidth="1"/>
    <col min="4099" max="4100" width="11.5546875" style="133"/>
    <col min="4101" max="4101" width="13.33203125" style="133" bestFit="1" customWidth="1"/>
    <col min="4102" max="4102" width="14.33203125" style="133" customWidth="1"/>
    <col min="4103" max="4103" width="13.5546875" style="133" customWidth="1"/>
    <col min="4104" max="4352" width="11.5546875" style="133"/>
    <col min="4353" max="4353" width="16.6640625" style="133" customWidth="1"/>
    <col min="4354" max="4354" width="19.5546875" style="133" customWidth="1"/>
    <col min="4355" max="4356" width="11.5546875" style="133"/>
    <col min="4357" max="4357" width="13.33203125" style="133" bestFit="1" customWidth="1"/>
    <col min="4358" max="4358" width="14.33203125" style="133" customWidth="1"/>
    <col min="4359" max="4359" width="13.5546875" style="133" customWidth="1"/>
    <col min="4360" max="4608" width="11.5546875" style="133"/>
    <col min="4609" max="4609" width="16.6640625" style="133" customWidth="1"/>
    <col min="4610" max="4610" width="19.5546875" style="133" customWidth="1"/>
    <col min="4611" max="4612" width="11.5546875" style="133"/>
    <col min="4613" max="4613" width="13.33203125" style="133" bestFit="1" customWidth="1"/>
    <col min="4614" max="4614" width="14.33203125" style="133" customWidth="1"/>
    <col min="4615" max="4615" width="13.5546875" style="133" customWidth="1"/>
    <col min="4616" max="4864" width="11.5546875" style="133"/>
    <col min="4865" max="4865" width="16.6640625" style="133" customWidth="1"/>
    <col min="4866" max="4866" width="19.5546875" style="133" customWidth="1"/>
    <col min="4867" max="4868" width="11.5546875" style="133"/>
    <col min="4869" max="4869" width="13.33203125" style="133" bestFit="1" customWidth="1"/>
    <col min="4870" max="4870" width="14.33203125" style="133" customWidth="1"/>
    <col min="4871" max="4871" width="13.5546875" style="133" customWidth="1"/>
    <col min="4872" max="5120" width="11.5546875" style="133"/>
    <col min="5121" max="5121" width="16.6640625" style="133" customWidth="1"/>
    <col min="5122" max="5122" width="19.5546875" style="133" customWidth="1"/>
    <col min="5123" max="5124" width="11.5546875" style="133"/>
    <col min="5125" max="5125" width="13.33203125" style="133" bestFit="1" customWidth="1"/>
    <col min="5126" max="5126" width="14.33203125" style="133" customWidth="1"/>
    <col min="5127" max="5127" width="13.5546875" style="133" customWidth="1"/>
    <col min="5128" max="5376" width="11.5546875" style="133"/>
    <col min="5377" max="5377" width="16.6640625" style="133" customWidth="1"/>
    <col min="5378" max="5378" width="19.5546875" style="133" customWidth="1"/>
    <col min="5379" max="5380" width="11.5546875" style="133"/>
    <col min="5381" max="5381" width="13.33203125" style="133" bestFit="1" customWidth="1"/>
    <col min="5382" max="5382" width="14.33203125" style="133" customWidth="1"/>
    <col min="5383" max="5383" width="13.5546875" style="133" customWidth="1"/>
    <col min="5384" max="5632" width="11.5546875" style="133"/>
    <col min="5633" max="5633" width="16.6640625" style="133" customWidth="1"/>
    <col min="5634" max="5634" width="19.5546875" style="133" customWidth="1"/>
    <col min="5635" max="5636" width="11.5546875" style="133"/>
    <col min="5637" max="5637" width="13.33203125" style="133" bestFit="1" customWidth="1"/>
    <col min="5638" max="5638" width="14.33203125" style="133" customWidth="1"/>
    <col min="5639" max="5639" width="13.5546875" style="133" customWidth="1"/>
    <col min="5640" max="5888" width="11.5546875" style="133"/>
    <col min="5889" max="5889" width="16.6640625" style="133" customWidth="1"/>
    <col min="5890" max="5890" width="19.5546875" style="133" customWidth="1"/>
    <col min="5891" max="5892" width="11.5546875" style="133"/>
    <col min="5893" max="5893" width="13.33203125" style="133" bestFit="1" customWidth="1"/>
    <col min="5894" max="5894" width="14.33203125" style="133" customWidth="1"/>
    <col min="5895" max="5895" width="13.5546875" style="133" customWidth="1"/>
    <col min="5896" max="6144" width="11.5546875" style="133"/>
    <col min="6145" max="6145" width="16.6640625" style="133" customWidth="1"/>
    <col min="6146" max="6146" width="19.5546875" style="133" customWidth="1"/>
    <col min="6147" max="6148" width="11.5546875" style="133"/>
    <col min="6149" max="6149" width="13.33203125" style="133" bestFit="1" customWidth="1"/>
    <col min="6150" max="6150" width="14.33203125" style="133" customWidth="1"/>
    <col min="6151" max="6151" width="13.5546875" style="133" customWidth="1"/>
    <col min="6152" max="6400" width="11.5546875" style="133"/>
    <col min="6401" max="6401" width="16.6640625" style="133" customWidth="1"/>
    <col min="6402" max="6402" width="19.5546875" style="133" customWidth="1"/>
    <col min="6403" max="6404" width="11.5546875" style="133"/>
    <col min="6405" max="6405" width="13.33203125" style="133" bestFit="1" customWidth="1"/>
    <col min="6406" max="6406" width="14.33203125" style="133" customWidth="1"/>
    <col min="6407" max="6407" width="13.5546875" style="133" customWidth="1"/>
    <col min="6408" max="6656" width="11.5546875" style="133"/>
    <col min="6657" max="6657" width="16.6640625" style="133" customWidth="1"/>
    <col min="6658" max="6658" width="19.5546875" style="133" customWidth="1"/>
    <col min="6659" max="6660" width="11.5546875" style="133"/>
    <col min="6661" max="6661" width="13.33203125" style="133" bestFit="1" customWidth="1"/>
    <col min="6662" max="6662" width="14.33203125" style="133" customWidth="1"/>
    <col min="6663" max="6663" width="13.5546875" style="133" customWidth="1"/>
    <col min="6664" max="6912" width="11.5546875" style="133"/>
    <col min="6913" max="6913" width="16.6640625" style="133" customWidth="1"/>
    <col min="6914" max="6914" width="19.5546875" style="133" customWidth="1"/>
    <col min="6915" max="6916" width="11.5546875" style="133"/>
    <col min="6917" max="6917" width="13.33203125" style="133" bestFit="1" customWidth="1"/>
    <col min="6918" max="6918" width="14.33203125" style="133" customWidth="1"/>
    <col min="6919" max="6919" width="13.5546875" style="133" customWidth="1"/>
    <col min="6920" max="7168" width="11.5546875" style="133"/>
    <col min="7169" max="7169" width="16.6640625" style="133" customWidth="1"/>
    <col min="7170" max="7170" width="19.5546875" style="133" customWidth="1"/>
    <col min="7171" max="7172" width="11.5546875" style="133"/>
    <col min="7173" max="7173" width="13.33203125" style="133" bestFit="1" customWidth="1"/>
    <col min="7174" max="7174" width="14.33203125" style="133" customWidth="1"/>
    <col min="7175" max="7175" width="13.5546875" style="133" customWidth="1"/>
    <col min="7176" max="7424" width="11.5546875" style="133"/>
    <col min="7425" max="7425" width="16.6640625" style="133" customWidth="1"/>
    <col min="7426" max="7426" width="19.5546875" style="133" customWidth="1"/>
    <col min="7427" max="7428" width="11.5546875" style="133"/>
    <col min="7429" max="7429" width="13.33203125" style="133" bestFit="1" customWidth="1"/>
    <col min="7430" max="7430" width="14.33203125" style="133" customWidth="1"/>
    <col min="7431" max="7431" width="13.5546875" style="133" customWidth="1"/>
    <col min="7432" max="7680" width="11.5546875" style="133"/>
    <col min="7681" max="7681" width="16.6640625" style="133" customWidth="1"/>
    <col min="7682" max="7682" width="19.5546875" style="133" customWidth="1"/>
    <col min="7683" max="7684" width="11.5546875" style="133"/>
    <col min="7685" max="7685" width="13.33203125" style="133" bestFit="1" customWidth="1"/>
    <col min="7686" max="7686" width="14.33203125" style="133" customWidth="1"/>
    <col min="7687" max="7687" width="13.5546875" style="133" customWidth="1"/>
    <col min="7688" max="7936" width="11.5546875" style="133"/>
    <col min="7937" max="7937" width="16.6640625" style="133" customWidth="1"/>
    <col min="7938" max="7938" width="19.5546875" style="133" customWidth="1"/>
    <col min="7939" max="7940" width="11.5546875" style="133"/>
    <col min="7941" max="7941" width="13.33203125" style="133" bestFit="1" customWidth="1"/>
    <col min="7942" max="7942" width="14.33203125" style="133" customWidth="1"/>
    <col min="7943" max="7943" width="13.5546875" style="133" customWidth="1"/>
    <col min="7944" max="8192" width="11.5546875" style="133"/>
    <col min="8193" max="8193" width="16.6640625" style="133" customWidth="1"/>
    <col min="8194" max="8194" width="19.5546875" style="133" customWidth="1"/>
    <col min="8195" max="8196" width="11.5546875" style="133"/>
    <col min="8197" max="8197" width="13.33203125" style="133" bestFit="1" customWidth="1"/>
    <col min="8198" max="8198" width="14.33203125" style="133" customWidth="1"/>
    <col min="8199" max="8199" width="13.5546875" style="133" customWidth="1"/>
    <col min="8200" max="8448" width="11.5546875" style="133"/>
    <col min="8449" max="8449" width="16.6640625" style="133" customWidth="1"/>
    <col min="8450" max="8450" width="19.5546875" style="133" customWidth="1"/>
    <col min="8451" max="8452" width="11.5546875" style="133"/>
    <col min="8453" max="8453" width="13.33203125" style="133" bestFit="1" customWidth="1"/>
    <col min="8454" max="8454" width="14.33203125" style="133" customWidth="1"/>
    <col min="8455" max="8455" width="13.5546875" style="133" customWidth="1"/>
    <col min="8456" max="8704" width="11.5546875" style="133"/>
    <col min="8705" max="8705" width="16.6640625" style="133" customWidth="1"/>
    <col min="8706" max="8706" width="19.5546875" style="133" customWidth="1"/>
    <col min="8707" max="8708" width="11.5546875" style="133"/>
    <col min="8709" max="8709" width="13.33203125" style="133" bestFit="1" customWidth="1"/>
    <col min="8710" max="8710" width="14.33203125" style="133" customWidth="1"/>
    <col min="8711" max="8711" width="13.5546875" style="133" customWidth="1"/>
    <col min="8712" max="8960" width="11.5546875" style="133"/>
    <col min="8961" max="8961" width="16.6640625" style="133" customWidth="1"/>
    <col min="8962" max="8962" width="19.5546875" style="133" customWidth="1"/>
    <col min="8963" max="8964" width="11.5546875" style="133"/>
    <col min="8965" max="8965" width="13.33203125" style="133" bestFit="1" customWidth="1"/>
    <col min="8966" max="8966" width="14.33203125" style="133" customWidth="1"/>
    <col min="8967" max="8967" width="13.5546875" style="133" customWidth="1"/>
    <col min="8968" max="9216" width="11.5546875" style="133"/>
    <col min="9217" max="9217" width="16.6640625" style="133" customWidth="1"/>
    <col min="9218" max="9218" width="19.5546875" style="133" customWidth="1"/>
    <col min="9219" max="9220" width="11.5546875" style="133"/>
    <col min="9221" max="9221" width="13.33203125" style="133" bestFit="1" customWidth="1"/>
    <col min="9222" max="9222" width="14.33203125" style="133" customWidth="1"/>
    <col min="9223" max="9223" width="13.5546875" style="133" customWidth="1"/>
    <col min="9224" max="9472" width="11.5546875" style="133"/>
    <col min="9473" max="9473" width="16.6640625" style="133" customWidth="1"/>
    <col min="9474" max="9474" width="19.5546875" style="133" customWidth="1"/>
    <col min="9475" max="9476" width="11.5546875" style="133"/>
    <col min="9477" max="9477" width="13.33203125" style="133" bestFit="1" customWidth="1"/>
    <col min="9478" max="9478" width="14.33203125" style="133" customWidth="1"/>
    <col min="9479" max="9479" width="13.5546875" style="133" customWidth="1"/>
    <col min="9480" max="9728" width="11.5546875" style="133"/>
    <col min="9729" max="9729" width="16.6640625" style="133" customWidth="1"/>
    <col min="9730" max="9730" width="19.5546875" style="133" customWidth="1"/>
    <col min="9731" max="9732" width="11.5546875" style="133"/>
    <col min="9733" max="9733" width="13.33203125" style="133" bestFit="1" customWidth="1"/>
    <col min="9734" max="9734" width="14.33203125" style="133" customWidth="1"/>
    <col min="9735" max="9735" width="13.5546875" style="133" customWidth="1"/>
    <col min="9736" max="9984" width="11.5546875" style="133"/>
    <col min="9985" max="9985" width="16.6640625" style="133" customWidth="1"/>
    <col min="9986" max="9986" width="19.5546875" style="133" customWidth="1"/>
    <col min="9987" max="9988" width="11.5546875" style="133"/>
    <col min="9989" max="9989" width="13.33203125" style="133" bestFit="1" customWidth="1"/>
    <col min="9990" max="9990" width="14.33203125" style="133" customWidth="1"/>
    <col min="9991" max="9991" width="13.5546875" style="133" customWidth="1"/>
    <col min="9992" max="10240" width="11.5546875" style="133"/>
    <col min="10241" max="10241" width="16.6640625" style="133" customWidth="1"/>
    <col min="10242" max="10242" width="19.5546875" style="133" customWidth="1"/>
    <col min="10243" max="10244" width="11.5546875" style="133"/>
    <col min="10245" max="10245" width="13.33203125" style="133" bestFit="1" customWidth="1"/>
    <col min="10246" max="10246" width="14.33203125" style="133" customWidth="1"/>
    <col min="10247" max="10247" width="13.5546875" style="133" customWidth="1"/>
    <col min="10248" max="10496" width="11.5546875" style="133"/>
    <col min="10497" max="10497" width="16.6640625" style="133" customWidth="1"/>
    <col min="10498" max="10498" width="19.5546875" style="133" customWidth="1"/>
    <col min="10499" max="10500" width="11.5546875" style="133"/>
    <col min="10501" max="10501" width="13.33203125" style="133" bestFit="1" customWidth="1"/>
    <col min="10502" max="10502" width="14.33203125" style="133" customWidth="1"/>
    <col min="10503" max="10503" width="13.5546875" style="133" customWidth="1"/>
    <col min="10504" max="10752" width="11.5546875" style="133"/>
    <col min="10753" max="10753" width="16.6640625" style="133" customWidth="1"/>
    <col min="10754" max="10754" width="19.5546875" style="133" customWidth="1"/>
    <col min="10755" max="10756" width="11.5546875" style="133"/>
    <col min="10757" max="10757" width="13.33203125" style="133" bestFit="1" customWidth="1"/>
    <col min="10758" max="10758" width="14.33203125" style="133" customWidth="1"/>
    <col min="10759" max="10759" width="13.5546875" style="133" customWidth="1"/>
    <col min="10760" max="11008" width="11.5546875" style="133"/>
    <col min="11009" max="11009" width="16.6640625" style="133" customWidth="1"/>
    <col min="11010" max="11010" width="19.5546875" style="133" customWidth="1"/>
    <col min="11011" max="11012" width="11.5546875" style="133"/>
    <col min="11013" max="11013" width="13.33203125" style="133" bestFit="1" customWidth="1"/>
    <col min="11014" max="11014" width="14.33203125" style="133" customWidth="1"/>
    <col min="11015" max="11015" width="13.5546875" style="133" customWidth="1"/>
    <col min="11016" max="11264" width="11.5546875" style="133"/>
    <col min="11265" max="11265" width="16.6640625" style="133" customWidth="1"/>
    <col min="11266" max="11266" width="19.5546875" style="133" customWidth="1"/>
    <col min="11267" max="11268" width="11.5546875" style="133"/>
    <col min="11269" max="11269" width="13.33203125" style="133" bestFit="1" customWidth="1"/>
    <col min="11270" max="11270" width="14.33203125" style="133" customWidth="1"/>
    <col min="11271" max="11271" width="13.5546875" style="133" customWidth="1"/>
    <col min="11272" max="11520" width="11.5546875" style="133"/>
    <col min="11521" max="11521" width="16.6640625" style="133" customWidth="1"/>
    <col min="11522" max="11522" width="19.5546875" style="133" customWidth="1"/>
    <col min="11523" max="11524" width="11.5546875" style="133"/>
    <col min="11525" max="11525" width="13.33203125" style="133" bestFit="1" customWidth="1"/>
    <col min="11526" max="11526" width="14.33203125" style="133" customWidth="1"/>
    <col min="11527" max="11527" width="13.5546875" style="133" customWidth="1"/>
    <col min="11528" max="11776" width="11.5546875" style="133"/>
    <col min="11777" max="11777" width="16.6640625" style="133" customWidth="1"/>
    <col min="11778" max="11778" width="19.5546875" style="133" customWidth="1"/>
    <col min="11779" max="11780" width="11.5546875" style="133"/>
    <col min="11781" max="11781" width="13.33203125" style="133" bestFit="1" customWidth="1"/>
    <col min="11782" max="11782" width="14.33203125" style="133" customWidth="1"/>
    <col min="11783" max="11783" width="13.5546875" style="133" customWidth="1"/>
    <col min="11784" max="12032" width="11.5546875" style="133"/>
    <col min="12033" max="12033" width="16.6640625" style="133" customWidth="1"/>
    <col min="12034" max="12034" width="19.5546875" style="133" customWidth="1"/>
    <col min="12035" max="12036" width="11.5546875" style="133"/>
    <col min="12037" max="12037" width="13.33203125" style="133" bestFit="1" customWidth="1"/>
    <col min="12038" max="12038" width="14.33203125" style="133" customWidth="1"/>
    <col min="12039" max="12039" width="13.5546875" style="133" customWidth="1"/>
    <col min="12040" max="12288" width="11.5546875" style="133"/>
    <col min="12289" max="12289" width="16.6640625" style="133" customWidth="1"/>
    <col min="12290" max="12290" width="19.5546875" style="133" customWidth="1"/>
    <col min="12291" max="12292" width="11.5546875" style="133"/>
    <col min="12293" max="12293" width="13.33203125" style="133" bestFit="1" customWidth="1"/>
    <col min="12294" max="12294" width="14.33203125" style="133" customWidth="1"/>
    <col min="12295" max="12295" width="13.5546875" style="133" customWidth="1"/>
    <col min="12296" max="12544" width="11.5546875" style="133"/>
    <col min="12545" max="12545" width="16.6640625" style="133" customWidth="1"/>
    <col min="12546" max="12546" width="19.5546875" style="133" customWidth="1"/>
    <col min="12547" max="12548" width="11.5546875" style="133"/>
    <col min="12549" max="12549" width="13.33203125" style="133" bestFit="1" customWidth="1"/>
    <col min="12550" max="12550" width="14.33203125" style="133" customWidth="1"/>
    <col min="12551" max="12551" width="13.5546875" style="133" customWidth="1"/>
    <col min="12552" max="12800" width="11.5546875" style="133"/>
    <col min="12801" max="12801" width="16.6640625" style="133" customWidth="1"/>
    <col min="12802" max="12802" width="19.5546875" style="133" customWidth="1"/>
    <col min="12803" max="12804" width="11.5546875" style="133"/>
    <col min="12805" max="12805" width="13.33203125" style="133" bestFit="1" customWidth="1"/>
    <col min="12806" max="12806" width="14.33203125" style="133" customWidth="1"/>
    <col min="12807" max="12807" width="13.5546875" style="133" customWidth="1"/>
    <col min="12808" max="13056" width="11.5546875" style="133"/>
    <col min="13057" max="13057" width="16.6640625" style="133" customWidth="1"/>
    <col min="13058" max="13058" width="19.5546875" style="133" customWidth="1"/>
    <col min="13059" max="13060" width="11.5546875" style="133"/>
    <col min="13061" max="13061" width="13.33203125" style="133" bestFit="1" customWidth="1"/>
    <col min="13062" max="13062" width="14.33203125" style="133" customWidth="1"/>
    <col min="13063" max="13063" width="13.5546875" style="133" customWidth="1"/>
    <col min="13064" max="13312" width="11.5546875" style="133"/>
    <col min="13313" max="13313" width="16.6640625" style="133" customWidth="1"/>
    <col min="13314" max="13314" width="19.5546875" style="133" customWidth="1"/>
    <col min="13315" max="13316" width="11.5546875" style="133"/>
    <col min="13317" max="13317" width="13.33203125" style="133" bestFit="1" customWidth="1"/>
    <col min="13318" max="13318" width="14.33203125" style="133" customWidth="1"/>
    <col min="13319" max="13319" width="13.5546875" style="133" customWidth="1"/>
    <col min="13320" max="13568" width="11.5546875" style="133"/>
    <col min="13569" max="13569" width="16.6640625" style="133" customWidth="1"/>
    <col min="13570" max="13570" width="19.5546875" style="133" customWidth="1"/>
    <col min="13571" max="13572" width="11.5546875" style="133"/>
    <col min="13573" max="13573" width="13.33203125" style="133" bestFit="1" customWidth="1"/>
    <col min="13574" max="13574" width="14.33203125" style="133" customWidth="1"/>
    <col min="13575" max="13575" width="13.5546875" style="133" customWidth="1"/>
    <col min="13576" max="13824" width="11.5546875" style="133"/>
    <col min="13825" max="13825" width="16.6640625" style="133" customWidth="1"/>
    <col min="13826" max="13826" width="19.5546875" style="133" customWidth="1"/>
    <col min="13827" max="13828" width="11.5546875" style="133"/>
    <col min="13829" max="13829" width="13.33203125" style="133" bestFit="1" customWidth="1"/>
    <col min="13830" max="13830" width="14.33203125" style="133" customWidth="1"/>
    <col min="13831" max="13831" width="13.5546875" style="133" customWidth="1"/>
    <col min="13832" max="14080" width="11.5546875" style="133"/>
    <col min="14081" max="14081" width="16.6640625" style="133" customWidth="1"/>
    <col min="14082" max="14082" width="19.5546875" style="133" customWidth="1"/>
    <col min="14083" max="14084" width="11.5546875" style="133"/>
    <col min="14085" max="14085" width="13.33203125" style="133" bestFit="1" customWidth="1"/>
    <col min="14086" max="14086" width="14.33203125" style="133" customWidth="1"/>
    <col min="14087" max="14087" width="13.5546875" style="133" customWidth="1"/>
    <col min="14088" max="14336" width="11.5546875" style="133"/>
    <col min="14337" max="14337" width="16.6640625" style="133" customWidth="1"/>
    <col min="14338" max="14338" width="19.5546875" style="133" customWidth="1"/>
    <col min="14339" max="14340" width="11.5546875" style="133"/>
    <col min="14341" max="14341" width="13.33203125" style="133" bestFit="1" customWidth="1"/>
    <col min="14342" max="14342" width="14.33203125" style="133" customWidth="1"/>
    <col min="14343" max="14343" width="13.5546875" style="133" customWidth="1"/>
    <col min="14344" max="14592" width="11.5546875" style="133"/>
    <col min="14593" max="14593" width="16.6640625" style="133" customWidth="1"/>
    <col min="14594" max="14594" width="19.5546875" style="133" customWidth="1"/>
    <col min="14595" max="14596" width="11.5546875" style="133"/>
    <col min="14597" max="14597" width="13.33203125" style="133" bestFit="1" customWidth="1"/>
    <col min="14598" max="14598" width="14.33203125" style="133" customWidth="1"/>
    <col min="14599" max="14599" width="13.5546875" style="133" customWidth="1"/>
    <col min="14600" max="14848" width="11.5546875" style="133"/>
    <col min="14849" max="14849" width="16.6640625" style="133" customWidth="1"/>
    <col min="14850" max="14850" width="19.5546875" style="133" customWidth="1"/>
    <col min="14851" max="14852" width="11.5546875" style="133"/>
    <col min="14853" max="14853" width="13.33203125" style="133" bestFit="1" customWidth="1"/>
    <col min="14854" max="14854" width="14.33203125" style="133" customWidth="1"/>
    <col min="14855" max="14855" width="13.5546875" style="133" customWidth="1"/>
    <col min="14856" max="15104" width="11.5546875" style="133"/>
    <col min="15105" max="15105" width="16.6640625" style="133" customWidth="1"/>
    <col min="15106" max="15106" width="19.5546875" style="133" customWidth="1"/>
    <col min="15107" max="15108" width="11.5546875" style="133"/>
    <col min="15109" max="15109" width="13.33203125" style="133" bestFit="1" customWidth="1"/>
    <col min="15110" max="15110" width="14.33203125" style="133" customWidth="1"/>
    <col min="15111" max="15111" width="13.5546875" style="133" customWidth="1"/>
    <col min="15112" max="15360" width="11.5546875" style="133"/>
    <col min="15361" max="15361" width="16.6640625" style="133" customWidth="1"/>
    <col min="15362" max="15362" width="19.5546875" style="133" customWidth="1"/>
    <col min="15363" max="15364" width="11.5546875" style="133"/>
    <col min="15365" max="15365" width="13.33203125" style="133" bestFit="1" customWidth="1"/>
    <col min="15366" max="15366" width="14.33203125" style="133" customWidth="1"/>
    <col min="15367" max="15367" width="13.5546875" style="133" customWidth="1"/>
    <col min="15368" max="15616" width="11.5546875" style="133"/>
    <col min="15617" max="15617" width="16.6640625" style="133" customWidth="1"/>
    <col min="15618" max="15618" width="19.5546875" style="133" customWidth="1"/>
    <col min="15619" max="15620" width="11.5546875" style="133"/>
    <col min="15621" max="15621" width="13.33203125" style="133" bestFit="1" customWidth="1"/>
    <col min="15622" max="15622" width="14.33203125" style="133" customWidth="1"/>
    <col min="15623" max="15623" width="13.5546875" style="133" customWidth="1"/>
    <col min="15624" max="15872" width="11.5546875" style="133"/>
    <col min="15873" max="15873" width="16.6640625" style="133" customWidth="1"/>
    <col min="15874" max="15874" width="19.5546875" style="133" customWidth="1"/>
    <col min="15875" max="15876" width="11.5546875" style="133"/>
    <col min="15877" max="15877" width="13.33203125" style="133" bestFit="1" customWidth="1"/>
    <col min="15878" max="15878" width="14.33203125" style="133" customWidth="1"/>
    <col min="15879" max="15879" width="13.5546875" style="133" customWidth="1"/>
    <col min="15880" max="16128" width="11.5546875" style="133"/>
    <col min="16129" max="16129" width="16.6640625" style="133" customWidth="1"/>
    <col min="16130" max="16130" width="19.5546875" style="133" customWidth="1"/>
    <col min="16131" max="16132" width="11.5546875" style="133"/>
    <col min="16133" max="16133" width="13.33203125" style="133" bestFit="1" customWidth="1"/>
    <col min="16134" max="16134" width="14.33203125" style="133" customWidth="1"/>
    <col min="16135" max="16135" width="13.5546875" style="133" customWidth="1"/>
    <col min="16136" max="16384" width="11.5546875" style="133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35" customFormat="1" ht="14.25" customHeight="1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35" customFormat="1" ht="14.25" customHeight="1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35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135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35" customFormat="1" ht="15" customHeight="1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35" customFormat="1" ht="14.25" customHeight="1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35" customFormat="1" ht="14.25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35" customFormat="1" ht="14.25" customHeight="1">
      <c r="A9" s="302"/>
      <c r="B9" s="302"/>
      <c r="C9" s="302"/>
      <c r="D9" s="302"/>
      <c r="E9" s="303"/>
      <c r="F9" s="304" t="s">
        <v>90</v>
      </c>
      <c r="G9" s="304">
        <f>'Presupuesto '!A61</f>
        <v>58</v>
      </c>
      <c r="H9" s="629"/>
      <c r="I9" s="630"/>
      <c r="J9" s="630"/>
      <c r="K9" s="630"/>
      <c r="L9" s="631"/>
    </row>
    <row r="10" spans="1:13" s="246" customFormat="1" ht="14.25" customHeight="1">
      <c r="A10" s="302"/>
      <c r="B10" s="302"/>
      <c r="C10" s="302"/>
      <c r="D10" s="302"/>
      <c r="E10" s="303"/>
      <c r="F10" s="304" t="s">
        <v>28</v>
      </c>
      <c r="G10" s="304" t="str">
        <f>'Presupuesto '!C61</f>
        <v>u</v>
      </c>
      <c r="H10" s="629"/>
      <c r="I10" s="630"/>
      <c r="J10" s="630"/>
      <c r="K10" s="630"/>
      <c r="L10" s="631"/>
    </row>
    <row r="11" spans="1:13" s="246" customFormat="1" ht="14.25" customHeight="1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4.25" customHeight="1">
      <c r="A12" s="644" t="str">
        <f>'Presupuesto '!B61</f>
        <v>Breker 1 polo 20-50 Amp.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.75" customHeight="1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5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0.18815999999999999</v>
      </c>
      <c r="H17" s="433">
        <f>+G17/G$46</f>
        <v>1.9992859692966797E-2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1.9992859692966798</v>
      </c>
    </row>
    <row r="18" spans="1:15" s="136" customFormat="1" ht="15.6">
      <c r="A18" s="616" t="s">
        <v>23</v>
      </c>
      <c r="B18" s="617"/>
      <c r="C18" s="145"/>
      <c r="D18" s="148"/>
      <c r="E18" s="148"/>
      <c r="F18" s="149"/>
      <c r="G18" s="129">
        <f>SUM(G17:G17)</f>
        <v>0.18815999999999999</v>
      </c>
      <c r="H18" s="437">
        <f>SUM(H17:H17)</f>
        <v>1.9992859692966797E-2</v>
      </c>
      <c r="I18" s="434"/>
      <c r="J18" s="435"/>
      <c r="K18" s="431"/>
      <c r="L18" s="447">
        <f>SUM(L17:L17)</f>
        <v>1.9992859692966798</v>
      </c>
    </row>
    <row r="19" spans="1:15" s="136" customFormat="1" ht="15.6">
      <c r="A19" s="43" t="s">
        <v>24</v>
      </c>
      <c r="B19" s="44"/>
      <c r="C19" s="45"/>
      <c r="D19" s="45"/>
      <c r="E19" s="45"/>
      <c r="F19" s="45"/>
      <c r="G19" s="46"/>
      <c r="H19" s="441"/>
      <c r="I19" s="438"/>
      <c r="J19" s="439"/>
      <c r="K19" s="440"/>
      <c r="L19" s="495"/>
    </row>
    <row r="20" spans="1:15" s="136" customFormat="1" ht="15.6">
      <c r="A20" s="610" t="s">
        <v>4</v>
      </c>
      <c r="B20" s="611"/>
      <c r="C20" s="143" t="s">
        <v>5</v>
      </c>
      <c r="D20" s="143" t="s">
        <v>25</v>
      </c>
      <c r="E20" s="144" t="s">
        <v>7</v>
      </c>
      <c r="F20" s="143" t="s">
        <v>8</v>
      </c>
      <c r="G20" s="144" t="s">
        <v>9</v>
      </c>
      <c r="H20" s="441"/>
      <c r="I20" s="442"/>
      <c r="J20" s="442"/>
      <c r="K20" s="442"/>
      <c r="L20" s="443"/>
    </row>
    <row r="21" spans="1:15" s="136" customFormat="1" ht="15.6">
      <c r="A21" s="640"/>
      <c r="B21" s="641"/>
      <c r="C21" s="39" t="s">
        <v>15</v>
      </c>
      <c r="D21" s="39" t="s">
        <v>16</v>
      </c>
      <c r="E21" s="40" t="s">
        <v>17</v>
      </c>
      <c r="F21" s="41" t="s">
        <v>18</v>
      </c>
      <c r="G21" s="40" t="s">
        <v>19</v>
      </c>
      <c r="H21" s="428"/>
      <c r="I21" s="442"/>
      <c r="J21" s="442"/>
      <c r="K21" s="442"/>
      <c r="L21" s="432"/>
    </row>
    <row r="22" spans="1:15" s="136" customFormat="1" ht="15.6">
      <c r="A22" s="239"/>
      <c r="B22" s="240"/>
      <c r="C22" s="51"/>
      <c r="D22" s="51"/>
      <c r="E22" s="241"/>
      <c r="F22" s="242"/>
      <c r="G22" s="241"/>
      <c r="H22" s="428"/>
      <c r="I22" s="429"/>
      <c r="J22" s="430"/>
      <c r="K22" s="431"/>
      <c r="L22" s="432"/>
    </row>
    <row r="23" spans="1:15" s="136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0.45</v>
      </c>
      <c r="G23" s="42">
        <f>E23*F23</f>
        <v>1.629</v>
      </c>
      <c r="H23" s="433">
        <f>+G23/G$46</f>
        <v>0.173088692813791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17.308869281379099</v>
      </c>
    </row>
    <row r="24" spans="1:15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0.45</v>
      </c>
      <c r="G24" s="42">
        <f>E24*F24</f>
        <v>1.647</v>
      </c>
      <c r="H24" s="433">
        <f>+G24/G$46</f>
        <v>0.17500127505482735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17.500127505482734</v>
      </c>
      <c r="M24" s="137"/>
      <c r="N24" s="137"/>
      <c r="O24" s="137"/>
    </row>
    <row r="25" spans="1:15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0.12</v>
      </c>
      <c r="G25" s="42">
        <f>E25*F25</f>
        <v>0.48719999999999991</v>
      </c>
      <c r="H25" s="433">
        <f>+G25/G$46</f>
        <v>5.1767225990717591E-2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5.1767225990717591</v>
      </c>
      <c r="M25" s="136"/>
      <c r="N25" s="136"/>
      <c r="O25" s="136"/>
    </row>
    <row r="26" spans="1:15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3.7631999999999999</v>
      </c>
      <c r="H26" s="437">
        <f>SUM(H23:H25)</f>
        <v>0.39985719385933594</v>
      </c>
      <c r="I26" s="429"/>
      <c r="J26" s="430"/>
      <c r="K26" s="431"/>
      <c r="L26" s="447">
        <f>SUM(L23:L25)</f>
        <v>39.985719385933592</v>
      </c>
    </row>
    <row r="27" spans="1:15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5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5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5" s="136" customFormat="1" ht="15.6">
      <c r="A30" s="616" t="s">
        <v>174</v>
      </c>
      <c r="B30" s="617"/>
      <c r="C30" s="618"/>
      <c r="D30" s="49" t="s">
        <v>44</v>
      </c>
      <c r="E30" s="50">
        <v>1</v>
      </c>
      <c r="F30" s="50">
        <v>5.46</v>
      </c>
      <c r="G30" s="42">
        <f>E30*F30</f>
        <v>5.46</v>
      </c>
      <c r="H30" s="433">
        <f>+G30/G$46</f>
        <v>0.58014994644769724</v>
      </c>
      <c r="I30" s="434">
        <v>462110311</v>
      </c>
      <c r="J30" s="435" t="s">
        <v>30</v>
      </c>
      <c r="K30" s="431">
        <v>0</v>
      </c>
      <c r="L30" s="436">
        <f>+H30*K30</f>
        <v>0</v>
      </c>
    </row>
    <row r="31" spans="1:15" s="136" customFormat="1" ht="15.6">
      <c r="A31" s="274"/>
      <c r="B31" s="275"/>
      <c r="C31" s="276"/>
      <c r="D31" s="49"/>
      <c r="E31" s="50"/>
      <c r="F31" s="50"/>
      <c r="G31" s="42"/>
      <c r="H31" s="433"/>
      <c r="I31" s="434"/>
      <c r="J31" s="435"/>
      <c r="K31" s="431"/>
      <c r="L31" s="436"/>
    </row>
    <row r="32" spans="1:15" s="136" customFormat="1" ht="15.6">
      <c r="A32" s="274"/>
      <c r="B32" s="275"/>
      <c r="C32" s="276"/>
      <c r="D32" s="49"/>
      <c r="E32" s="50"/>
      <c r="F32" s="50"/>
      <c r="G32" s="42"/>
      <c r="H32" s="433"/>
      <c r="I32" s="434"/>
      <c r="J32" s="435"/>
      <c r="K32" s="431"/>
      <c r="L32" s="436"/>
    </row>
    <row r="33" spans="1:15" s="136" customFormat="1" ht="15.6">
      <c r="A33" s="274"/>
      <c r="B33" s="275"/>
      <c r="C33" s="276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5" s="136" customFormat="1" ht="15.6">
      <c r="A34" s="274"/>
      <c r="B34" s="275"/>
      <c r="C34" s="276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5" s="136" customFormat="1" ht="15.6">
      <c r="A35" s="274"/>
      <c r="B35" s="275"/>
      <c r="C35" s="276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5" s="136" customFormat="1" ht="15.6">
      <c r="A36" s="274"/>
      <c r="B36" s="275"/>
      <c r="C36" s="276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5" s="136" customFormat="1" ht="15.6">
      <c r="A37" s="274"/>
      <c r="B37" s="275"/>
      <c r="C37" s="276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5" s="136" customFormat="1" ht="15.6">
      <c r="A38" s="274"/>
      <c r="B38" s="275"/>
      <c r="C38" s="276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5" s="136" customFormat="1" ht="15.6">
      <c r="A39" s="274"/>
      <c r="B39" s="275"/>
      <c r="C39" s="276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5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+G30</f>
        <v>5.46</v>
      </c>
      <c r="H40" s="437">
        <f>+H30</f>
        <v>0.58014994644769724</v>
      </c>
      <c r="I40" s="429"/>
      <c r="J40" s="430"/>
      <c r="K40" s="431"/>
      <c r="L40" s="447">
        <f>+L30</f>
        <v>0</v>
      </c>
      <c r="M40" s="137"/>
      <c r="N40" s="137"/>
      <c r="O40" s="137"/>
    </row>
    <row r="41" spans="1:15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  <c r="M41" s="136"/>
      <c r="N41" s="136"/>
      <c r="O41" s="136"/>
    </row>
    <row r="42" spans="1:15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5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5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5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  <c r="M45" s="137"/>
      <c r="N45" s="137"/>
      <c r="O45" s="137"/>
    </row>
    <row r="46" spans="1:15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+G45+G40+G26+G18</f>
        <v>9.4113600000000002</v>
      </c>
      <c r="H46" s="449">
        <f>+H45+H40+H26+H18</f>
        <v>1</v>
      </c>
      <c r="I46" s="450"/>
      <c r="J46" s="451"/>
      <c r="K46" s="450"/>
      <c r="L46" s="563">
        <f>+L45+L40+L26+L18</f>
        <v>41.985005355230271</v>
      </c>
      <c r="M46" s="136"/>
      <c r="N46" s="136"/>
      <c r="O46" s="136"/>
    </row>
    <row r="47" spans="1:15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2.1646128</v>
      </c>
      <c r="H47" s="69"/>
      <c r="I47" s="69"/>
      <c r="J47" s="69"/>
      <c r="K47" s="69"/>
      <c r="L47" s="452"/>
    </row>
    <row r="48" spans="1:15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11.575972800000001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11.58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11.58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34">
    <mergeCell ref="A24:B24"/>
    <mergeCell ref="A1:G1"/>
    <mergeCell ref="H2:L13"/>
    <mergeCell ref="A15:B15"/>
    <mergeCell ref="A16:B16"/>
    <mergeCell ref="A17:B17"/>
    <mergeCell ref="A18:B18"/>
    <mergeCell ref="A20:B20"/>
    <mergeCell ref="A21:B21"/>
    <mergeCell ref="A23:B23"/>
    <mergeCell ref="A2:G2"/>
    <mergeCell ref="A4:G4"/>
    <mergeCell ref="A12:D12"/>
    <mergeCell ref="A50:B50"/>
    <mergeCell ref="A51:B51"/>
    <mergeCell ref="A52:B52"/>
    <mergeCell ref="D47:E47"/>
    <mergeCell ref="A25:B25"/>
    <mergeCell ref="A26:B26"/>
    <mergeCell ref="A28:C28"/>
    <mergeCell ref="A29:C29"/>
    <mergeCell ref="A30:C30"/>
    <mergeCell ref="A40:B40"/>
    <mergeCell ref="A42:C42"/>
    <mergeCell ref="A43:C43"/>
    <mergeCell ref="A44:C44"/>
    <mergeCell ref="A45:B45"/>
    <mergeCell ref="D46:F46"/>
    <mergeCell ref="D59:F59"/>
    <mergeCell ref="D48:F48"/>
    <mergeCell ref="D49:F49"/>
    <mergeCell ref="D50:F50"/>
    <mergeCell ref="D57:F57"/>
    <mergeCell ref="D58:F5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3"/>
  <sheetViews>
    <sheetView view="pageBreakPreview" topLeftCell="A22" zoomScale="90" zoomScaleNormal="100" zoomScaleSheetLayoutView="90" workbookViewId="0">
      <selection activeCell="L47" sqref="L47"/>
    </sheetView>
  </sheetViews>
  <sheetFormatPr baseColWidth="10" defaultRowHeight="13.2"/>
  <cols>
    <col min="1" max="1" width="21.33203125" style="133" customWidth="1"/>
    <col min="2" max="2" width="19.5546875" style="133" customWidth="1"/>
    <col min="3" max="4" width="11.5546875" style="133"/>
    <col min="5" max="5" width="13.33203125" style="133" bestFit="1" customWidth="1"/>
    <col min="6" max="6" width="14.33203125" style="134" customWidth="1"/>
    <col min="7" max="7" width="13.5546875" style="457" customWidth="1"/>
    <col min="8" max="12" width="11.5546875" style="420"/>
    <col min="13" max="256" width="11.5546875" style="133"/>
    <col min="257" max="257" width="16.6640625" style="133" customWidth="1"/>
    <col min="258" max="258" width="19.5546875" style="133" customWidth="1"/>
    <col min="259" max="260" width="11.5546875" style="133"/>
    <col min="261" max="261" width="13.33203125" style="133" bestFit="1" customWidth="1"/>
    <col min="262" max="262" width="14.33203125" style="133" customWidth="1"/>
    <col min="263" max="263" width="13.5546875" style="133" customWidth="1"/>
    <col min="264" max="512" width="11.5546875" style="133"/>
    <col min="513" max="513" width="16.6640625" style="133" customWidth="1"/>
    <col min="514" max="514" width="19.5546875" style="133" customWidth="1"/>
    <col min="515" max="516" width="11.5546875" style="133"/>
    <col min="517" max="517" width="13.33203125" style="133" bestFit="1" customWidth="1"/>
    <col min="518" max="518" width="14.33203125" style="133" customWidth="1"/>
    <col min="519" max="519" width="13.5546875" style="133" customWidth="1"/>
    <col min="520" max="768" width="11.5546875" style="133"/>
    <col min="769" max="769" width="16.6640625" style="133" customWidth="1"/>
    <col min="770" max="770" width="19.5546875" style="133" customWidth="1"/>
    <col min="771" max="772" width="11.5546875" style="133"/>
    <col min="773" max="773" width="13.33203125" style="133" bestFit="1" customWidth="1"/>
    <col min="774" max="774" width="14.33203125" style="133" customWidth="1"/>
    <col min="775" max="775" width="13.5546875" style="133" customWidth="1"/>
    <col min="776" max="1024" width="11.5546875" style="133"/>
    <col min="1025" max="1025" width="16.6640625" style="133" customWidth="1"/>
    <col min="1026" max="1026" width="19.5546875" style="133" customWidth="1"/>
    <col min="1027" max="1028" width="11.5546875" style="133"/>
    <col min="1029" max="1029" width="13.33203125" style="133" bestFit="1" customWidth="1"/>
    <col min="1030" max="1030" width="14.33203125" style="133" customWidth="1"/>
    <col min="1031" max="1031" width="13.5546875" style="133" customWidth="1"/>
    <col min="1032" max="1280" width="11.5546875" style="133"/>
    <col min="1281" max="1281" width="16.6640625" style="133" customWidth="1"/>
    <col min="1282" max="1282" width="19.5546875" style="133" customWidth="1"/>
    <col min="1283" max="1284" width="11.5546875" style="133"/>
    <col min="1285" max="1285" width="13.33203125" style="133" bestFit="1" customWidth="1"/>
    <col min="1286" max="1286" width="14.33203125" style="133" customWidth="1"/>
    <col min="1287" max="1287" width="13.5546875" style="133" customWidth="1"/>
    <col min="1288" max="1536" width="11.5546875" style="133"/>
    <col min="1537" max="1537" width="16.6640625" style="133" customWidth="1"/>
    <col min="1538" max="1538" width="19.5546875" style="133" customWidth="1"/>
    <col min="1539" max="1540" width="11.5546875" style="133"/>
    <col min="1541" max="1541" width="13.33203125" style="133" bestFit="1" customWidth="1"/>
    <col min="1542" max="1542" width="14.33203125" style="133" customWidth="1"/>
    <col min="1543" max="1543" width="13.5546875" style="133" customWidth="1"/>
    <col min="1544" max="1792" width="11.5546875" style="133"/>
    <col min="1793" max="1793" width="16.6640625" style="133" customWidth="1"/>
    <col min="1794" max="1794" width="19.5546875" style="133" customWidth="1"/>
    <col min="1795" max="1796" width="11.5546875" style="133"/>
    <col min="1797" max="1797" width="13.33203125" style="133" bestFit="1" customWidth="1"/>
    <col min="1798" max="1798" width="14.33203125" style="133" customWidth="1"/>
    <col min="1799" max="1799" width="13.5546875" style="133" customWidth="1"/>
    <col min="1800" max="2048" width="11.5546875" style="133"/>
    <col min="2049" max="2049" width="16.6640625" style="133" customWidth="1"/>
    <col min="2050" max="2050" width="19.5546875" style="133" customWidth="1"/>
    <col min="2051" max="2052" width="11.5546875" style="133"/>
    <col min="2053" max="2053" width="13.33203125" style="133" bestFit="1" customWidth="1"/>
    <col min="2054" max="2054" width="14.33203125" style="133" customWidth="1"/>
    <col min="2055" max="2055" width="13.5546875" style="133" customWidth="1"/>
    <col min="2056" max="2304" width="11.5546875" style="133"/>
    <col min="2305" max="2305" width="16.6640625" style="133" customWidth="1"/>
    <col min="2306" max="2306" width="19.5546875" style="133" customWidth="1"/>
    <col min="2307" max="2308" width="11.5546875" style="133"/>
    <col min="2309" max="2309" width="13.33203125" style="133" bestFit="1" customWidth="1"/>
    <col min="2310" max="2310" width="14.33203125" style="133" customWidth="1"/>
    <col min="2311" max="2311" width="13.5546875" style="133" customWidth="1"/>
    <col min="2312" max="2560" width="11.5546875" style="133"/>
    <col min="2561" max="2561" width="16.6640625" style="133" customWidth="1"/>
    <col min="2562" max="2562" width="19.5546875" style="133" customWidth="1"/>
    <col min="2563" max="2564" width="11.5546875" style="133"/>
    <col min="2565" max="2565" width="13.33203125" style="133" bestFit="1" customWidth="1"/>
    <col min="2566" max="2566" width="14.33203125" style="133" customWidth="1"/>
    <col min="2567" max="2567" width="13.5546875" style="133" customWidth="1"/>
    <col min="2568" max="2816" width="11.5546875" style="133"/>
    <col min="2817" max="2817" width="16.6640625" style="133" customWidth="1"/>
    <col min="2818" max="2818" width="19.5546875" style="133" customWidth="1"/>
    <col min="2819" max="2820" width="11.5546875" style="133"/>
    <col min="2821" max="2821" width="13.33203125" style="133" bestFit="1" customWidth="1"/>
    <col min="2822" max="2822" width="14.33203125" style="133" customWidth="1"/>
    <col min="2823" max="2823" width="13.5546875" style="133" customWidth="1"/>
    <col min="2824" max="3072" width="11.5546875" style="133"/>
    <col min="3073" max="3073" width="16.6640625" style="133" customWidth="1"/>
    <col min="3074" max="3074" width="19.5546875" style="133" customWidth="1"/>
    <col min="3075" max="3076" width="11.5546875" style="133"/>
    <col min="3077" max="3077" width="13.33203125" style="133" bestFit="1" customWidth="1"/>
    <col min="3078" max="3078" width="14.33203125" style="133" customWidth="1"/>
    <col min="3079" max="3079" width="13.5546875" style="133" customWidth="1"/>
    <col min="3080" max="3328" width="11.5546875" style="133"/>
    <col min="3329" max="3329" width="16.6640625" style="133" customWidth="1"/>
    <col min="3330" max="3330" width="19.5546875" style="133" customWidth="1"/>
    <col min="3331" max="3332" width="11.5546875" style="133"/>
    <col min="3333" max="3333" width="13.33203125" style="133" bestFit="1" customWidth="1"/>
    <col min="3334" max="3334" width="14.33203125" style="133" customWidth="1"/>
    <col min="3335" max="3335" width="13.5546875" style="133" customWidth="1"/>
    <col min="3336" max="3584" width="11.5546875" style="133"/>
    <col min="3585" max="3585" width="16.6640625" style="133" customWidth="1"/>
    <col min="3586" max="3586" width="19.5546875" style="133" customWidth="1"/>
    <col min="3587" max="3588" width="11.5546875" style="133"/>
    <col min="3589" max="3589" width="13.33203125" style="133" bestFit="1" customWidth="1"/>
    <col min="3590" max="3590" width="14.33203125" style="133" customWidth="1"/>
    <col min="3591" max="3591" width="13.5546875" style="133" customWidth="1"/>
    <col min="3592" max="3840" width="11.5546875" style="133"/>
    <col min="3841" max="3841" width="16.6640625" style="133" customWidth="1"/>
    <col min="3842" max="3842" width="19.5546875" style="133" customWidth="1"/>
    <col min="3843" max="3844" width="11.5546875" style="133"/>
    <col min="3845" max="3845" width="13.33203125" style="133" bestFit="1" customWidth="1"/>
    <col min="3846" max="3846" width="14.33203125" style="133" customWidth="1"/>
    <col min="3847" max="3847" width="13.5546875" style="133" customWidth="1"/>
    <col min="3848" max="4096" width="11.5546875" style="133"/>
    <col min="4097" max="4097" width="16.6640625" style="133" customWidth="1"/>
    <col min="4098" max="4098" width="19.5546875" style="133" customWidth="1"/>
    <col min="4099" max="4100" width="11.5546875" style="133"/>
    <col min="4101" max="4101" width="13.33203125" style="133" bestFit="1" customWidth="1"/>
    <col min="4102" max="4102" width="14.33203125" style="133" customWidth="1"/>
    <col min="4103" max="4103" width="13.5546875" style="133" customWidth="1"/>
    <col min="4104" max="4352" width="11.5546875" style="133"/>
    <col min="4353" max="4353" width="16.6640625" style="133" customWidth="1"/>
    <col min="4354" max="4354" width="19.5546875" style="133" customWidth="1"/>
    <col min="4355" max="4356" width="11.5546875" style="133"/>
    <col min="4357" max="4357" width="13.33203125" style="133" bestFit="1" customWidth="1"/>
    <col min="4358" max="4358" width="14.33203125" style="133" customWidth="1"/>
    <col min="4359" max="4359" width="13.5546875" style="133" customWidth="1"/>
    <col min="4360" max="4608" width="11.5546875" style="133"/>
    <col min="4609" max="4609" width="16.6640625" style="133" customWidth="1"/>
    <col min="4610" max="4610" width="19.5546875" style="133" customWidth="1"/>
    <col min="4611" max="4612" width="11.5546875" style="133"/>
    <col min="4613" max="4613" width="13.33203125" style="133" bestFit="1" customWidth="1"/>
    <col min="4614" max="4614" width="14.33203125" style="133" customWidth="1"/>
    <col min="4615" max="4615" width="13.5546875" style="133" customWidth="1"/>
    <col min="4616" max="4864" width="11.5546875" style="133"/>
    <col min="4865" max="4865" width="16.6640625" style="133" customWidth="1"/>
    <col min="4866" max="4866" width="19.5546875" style="133" customWidth="1"/>
    <col min="4867" max="4868" width="11.5546875" style="133"/>
    <col min="4869" max="4869" width="13.33203125" style="133" bestFit="1" customWidth="1"/>
    <col min="4870" max="4870" width="14.33203125" style="133" customWidth="1"/>
    <col min="4871" max="4871" width="13.5546875" style="133" customWidth="1"/>
    <col min="4872" max="5120" width="11.5546875" style="133"/>
    <col min="5121" max="5121" width="16.6640625" style="133" customWidth="1"/>
    <col min="5122" max="5122" width="19.5546875" style="133" customWidth="1"/>
    <col min="5123" max="5124" width="11.5546875" style="133"/>
    <col min="5125" max="5125" width="13.33203125" style="133" bestFit="1" customWidth="1"/>
    <col min="5126" max="5126" width="14.33203125" style="133" customWidth="1"/>
    <col min="5127" max="5127" width="13.5546875" style="133" customWidth="1"/>
    <col min="5128" max="5376" width="11.5546875" style="133"/>
    <col min="5377" max="5377" width="16.6640625" style="133" customWidth="1"/>
    <col min="5378" max="5378" width="19.5546875" style="133" customWidth="1"/>
    <col min="5379" max="5380" width="11.5546875" style="133"/>
    <col min="5381" max="5381" width="13.33203125" style="133" bestFit="1" customWidth="1"/>
    <col min="5382" max="5382" width="14.33203125" style="133" customWidth="1"/>
    <col min="5383" max="5383" width="13.5546875" style="133" customWidth="1"/>
    <col min="5384" max="5632" width="11.5546875" style="133"/>
    <col min="5633" max="5633" width="16.6640625" style="133" customWidth="1"/>
    <col min="5634" max="5634" width="19.5546875" style="133" customWidth="1"/>
    <col min="5635" max="5636" width="11.5546875" style="133"/>
    <col min="5637" max="5637" width="13.33203125" style="133" bestFit="1" customWidth="1"/>
    <col min="5638" max="5638" width="14.33203125" style="133" customWidth="1"/>
    <col min="5639" max="5639" width="13.5546875" style="133" customWidth="1"/>
    <col min="5640" max="5888" width="11.5546875" style="133"/>
    <col min="5889" max="5889" width="16.6640625" style="133" customWidth="1"/>
    <col min="5890" max="5890" width="19.5546875" style="133" customWidth="1"/>
    <col min="5891" max="5892" width="11.5546875" style="133"/>
    <col min="5893" max="5893" width="13.33203125" style="133" bestFit="1" customWidth="1"/>
    <col min="5894" max="5894" width="14.33203125" style="133" customWidth="1"/>
    <col min="5895" max="5895" width="13.5546875" style="133" customWidth="1"/>
    <col min="5896" max="6144" width="11.5546875" style="133"/>
    <col min="6145" max="6145" width="16.6640625" style="133" customWidth="1"/>
    <col min="6146" max="6146" width="19.5546875" style="133" customWidth="1"/>
    <col min="6147" max="6148" width="11.5546875" style="133"/>
    <col min="6149" max="6149" width="13.33203125" style="133" bestFit="1" customWidth="1"/>
    <col min="6150" max="6150" width="14.33203125" style="133" customWidth="1"/>
    <col min="6151" max="6151" width="13.5546875" style="133" customWidth="1"/>
    <col min="6152" max="6400" width="11.5546875" style="133"/>
    <col min="6401" max="6401" width="16.6640625" style="133" customWidth="1"/>
    <col min="6402" max="6402" width="19.5546875" style="133" customWidth="1"/>
    <col min="6403" max="6404" width="11.5546875" style="133"/>
    <col min="6405" max="6405" width="13.33203125" style="133" bestFit="1" customWidth="1"/>
    <col min="6406" max="6406" width="14.33203125" style="133" customWidth="1"/>
    <col min="6407" max="6407" width="13.5546875" style="133" customWidth="1"/>
    <col min="6408" max="6656" width="11.5546875" style="133"/>
    <col min="6657" max="6657" width="16.6640625" style="133" customWidth="1"/>
    <col min="6658" max="6658" width="19.5546875" style="133" customWidth="1"/>
    <col min="6659" max="6660" width="11.5546875" style="133"/>
    <col min="6661" max="6661" width="13.33203125" style="133" bestFit="1" customWidth="1"/>
    <col min="6662" max="6662" width="14.33203125" style="133" customWidth="1"/>
    <col min="6663" max="6663" width="13.5546875" style="133" customWidth="1"/>
    <col min="6664" max="6912" width="11.5546875" style="133"/>
    <col min="6913" max="6913" width="16.6640625" style="133" customWidth="1"/>
    <col min="6914" max="6914" width="19.5546875" style="133" customWidth="1"/>
    <col min="6915" max="6916" width="11.5546875" style="133"/>
    <col min="6917" max="6917" width="13.33203125" style="133" bestFit="1" customWidth="1"/>
    <col min="6918" max="6918" width="14.33203125" style="133" customWidth="1"/>
    <col min="6919" max="6919" width="13.5546875" style="133" customWidth="1"/>
    <col min="6920" max="7168" width="11.5546875" style="133"/>
    <col min="7169" max="7169" width="16.6640625" style="133" customWidth="1"/>
    <col min="7170" max="7170" width="19.5546875" style="133" customWidth="1"/>
    <col min="7171" max="7172" width="11.5546875" style="133"/>
    <col min="7173" max="7173" width="13.33203125" style="133" bestFit="1" customWidth="1"/>
    <col min="7174" max="7174" width="14.33203125" style="133" customWidth="1"/>
    <col min="7175" max="7175" width="13.5546875" style="133" customWidth="1"/>
    <col min="7176" max="7424" width="11.5546875" style="133"/>
    <col min="7425" max="7425" width="16.6640625" style="133" customWidth="1"/>
    <col min="7426" max="7426" width="19.5546875" style="133" customWidth="1"/>
    <col min="7427" max="7428" width="11.5546875" style="133"/>
    <col min="7429" max="7429" width="13.33203125" style="133" bestFit="1" customWidth="1"/>
    <col min="7430" max="7430" width="14.33203125" style="133" customWidth="1"/>
    <col min="7431" max="7431" width="13.5546875" style="133" customWidth="1"/>
    <col min="7432" max="7680" width="11.5546875" style="133"/>
    <col min="7681" max="7681" width="16.6640625" style="133" customWidth="1"/>
    <col min="7682" max="7682" width="19.5546875" style="133" customWidth="1"/>
    <col min="7683" max="7684" width="11.5546875" style="133"/>
    <col min="7685" max="7685" width="13.33203125" style="133" bestFit="1" customWidth="1"/>
    <col min="7686" max="7686" width="14.33203125" style="133" customWidth="1"/>
    <col min="7687" max="7687" width="13.5546875" style="133" customWidth="1"/>
    <col min="7688" max="7936" width="11.5546875" style="133"/>
    <col min="7937" max="7937" width="16.6640625" style="133" customWidth="1"/>
    <col min="7938" max="7938" width="19.5546875" style="133" customWidth="1"/>
    <col min="7939" max="7940" width="11.5546875" style="133"/>
    <col min="7941" max="7941" width="13.33203125" style="133" bestFit="1" customWidth="1"/>
    <col min="7942" max="7942" width="14.33203125" style="133" customWidth="1"/>
    <col min="7943" max="7943" width="13.5546875" style="133" customWidth="1"/>
    <col min="7944" max="8192" width="11.5546875" style="133"/>
    <col min="8193" max="8193" width="16.6640625" style="133" customWidth="1"/>
    <col min="8194" max="8194" width="19.5546875" style="133" customWidth="1"/>
    <col min="8195" max="8196" width="11.5546875" style="133"/>
    <col min="8197" max="8197" width="13.33203125" style="133" bestFit="1" customWidth="1"/>
    <col min="8198" max="8198" width="14.33203125" style="133" customWidth="1"/>
    <col min="8199" max="8199" width="13.5546875" style="133" customWidth="1"/>
    <col min="8200" max="8448" width="11.5546875" style="133"/>
    <col min="8449" max="8449" width="16.6640625" style="133" customWidth="1"/>
    <col min="8450" max="8450" width="19.5546875" style="133" customWidth="1"/>
    <col min="8451" max="8452" width="11.5546875" style="133"/>
    <col min="8453" max="8453" width="13.33203125" style="133" bestFit="1" customWidth="1"/>
    <col min="8454" max="8454" width="14.33203125" style="133" customWidth="1"/>
    <col min="8455" max="8455" width="13.5546875" style="133" customWidth="1"/>
    <col min="8456" max="8704" width="11.5546875" style="133"/>
    <col min="8705" max="8705" width="16.6640625" style="133" customWidth="1"/>
    <col min="8706" max="8706" width="19.5546875" style="133" customWidth="1"/>
    <col min="8707" max="8708" width="11.5546875" style="133"/>
    <col min="8709" max="8709" width="13.33203125" style="133" bestFit="1" customWidth="1"/>
    <col min="8710" max="8710" width="14.33203125" style="133" customWidth="1"/>
    <col min="8711" max="8711" width="13.5546875" style="133" customWidth="1"/>
    <col min="8712" max="8960" width="11.5546875" style="133"/>
    <col min="8961" max="8961" width="16.6640625" style="133" customWidth="1"/>
    <col min="8962" max="8962" width="19.5546875" style="133" customWidth="1"/>
    <col min="8963" max="8964" width="11.5546875" style="133"/>
    <col min="8965" max="8965" width="13.33203125" style="133" bestFit="1" customWidth="1"/>
    <col min="8966" max="8966" width="14.33203125" style="133" customWidth="1"/>
    <col min="8967" max="8967" width="13.5546875" style="133" customWidth="1"/>
    <col min="8968" max="9216" width="11.5546875" style="133"/>
    <col min="9217" max="9217" width="16.6640625" style="133" customWidth="1"/>
    <col min="9218" max="9218" width="19.5546875" style="133" customWidth="1"/>
    <col min="9219" max="9220" width="11.5546875" style="133"/>
    <col min="9221" max="9221" width="13.33203125" style="133" bestFit="1" customWidth="1"/>
    <col min="9222" max="9222" width="14.33203125" style="133" customWidth="1"/>
    <col min="9223" max="9223" width="13.5546875" style="133" customWidth="1"/>
    <col min="9224" max="9472" width="11.5546875" style="133"/>
    <col min="9473" max="9473" width="16.6640625" style="133" customWidth="1"/>
    <col min="9474" max="9474" width="19.5546875" style="133" customWidth="1"/>
    <col min="9475" max="9476" width="11.5546875" style="133"/>
    <col min="9477" max="9477" width="13.33203125" style="133" bestFit="1" customWidth="1"/>
    <col min="9478" max="9478" width="14.33203125" style="133" customWidth="1"/>
    <col min="9479" max="9479" width="13.5546875" style="133" customWidth="1"/>
    <col min="9480" max="9728" width="11.5546875" style="133"/>
    <col min="9729" max="9729" width="16.6640625" style="133" customWidth="1"/>
    <col min="9730" max="9730" width="19.5546875" style="133" customWidth="1"/>
    <col min="9731" max="9732" width="11.5546875" style="133"/>
    <col min="9733" max="9733" width="13.33203125" style="133" bestFit="1" customWidth="1"/>
    <col min="9734" max="9734" width="14.33203125" style="133" customWidth="1"/>
    <col min="9735" max="9735" width="13.5546875" style="133" customWidth="1"/>
    <col min="9736" max="9984" width="11.5546875" style="133"/>
    <col min="9985" max="9985" width="16.6640625" style="133" customWidth="1"/>
    <col min="9986" max="9986" width="19.5546875" style="133" customWidth="1"/>
    <col min="9987" max="9988" width="11.5546875" style="133"/>
    <col min="9989" max="9989" width="13.33203125" style="133" bestFit="1" customWidth="1"/>
    <col min="9990" max="9990" width="14.33203125" style="133" customWidth="1"/>
    <col min="9991" max="9991" width="13.5546875" style="133" customWidth="1"/>
    <col min="9992" max="10240" width="11.5546875" style="133"/>
    <col min="10241" max="10241" width="16.6640625" style="133" customWidth="1"/>
    <col min="10242" max="10242" width="19.5546875" style="133" customWidth="1"/>
    <col min="10243" max="10244" width="11.5546875" style="133"/>
    <col min="10245" max="10245" width="13.33203125" style="133" bestFit="1" customWidth="1"/>
    <col min="10246" max="10246" width="14.33203125" style="133" customWidth="1"/>
    <col min="10247" max="10247" width="13.5546875" style="133" customWidth="1"/>
    <col min="10248" max="10496" width="11.5546875" style="133"/>
    <col min="10497" max="10497" width="16.6640625" style="133" customWidth="1"/>
    <col min="10498" max="10498" width="19.5546875" style="133" customWidth="1"/>
    <col min="10499" max="10500" width="11.5546875" style="133"/>
    <col min="10501" max="10501" width="13.33203125" style="133" bestFit="1" customWidth="1"/>
    <col min="10502" max="10502" width="14.33203125" style="133" customWidth="1"/>
    <col min="10503" max="10503" width="13.5546875" style="133" customWidth="1"/>
    <col min="10504" max="10752" width="11.5546875" style="133"/>
    <col min="10753" max="10753" width="16.6640625" style="133" customWidth="1"/>
    <col min="10754" max="10754" width="19.5546875" style="133" customWidth="1"/>
    <col min="10755" max="10756" width="11.5546875" style="133"/>
    <col min="10757" max="10757" width="13.33203125" style="133" bestFit="1" customWidth="1"/>
    <col min="10758" max="10758" width="14.33203125" style="133" customWidth="1"/>
    <col min="10759" max="10759" width="13.5546875" style="133" customWidth="1"/>
    <col min="10760" max="11008" width="11.5546875" style="133"/>
    <col min="11009" max="11009" width="16.6640625" style="133" customWidth="1"/>
    <col min="11010" max="11010" width="19.5546875" style="133" customWidth="1"/>
    <col min="11011" max="11012" width="11.5546875" style="133"/>
    <col min="11013" max="11013" width="13.33203125" style="133" bestFit="1" customWidth="1"/>
    <col min="11014" max="11014" width="14.33203125" style="133" customWidth="1"/>
    <col min="11015" max="11015" width="13.5546875" style="133" customWidth="1"/>
    <col min="11016" max="11264" width="11.5546875" style="133"/>
    <col min="11265" max="11265" width="16.6640625" style="133" customWidth="1"/>
    <col min="11266" max="11266" width="19.5546875" style="133" customWidth="1"/>
    <col min="11267" max="11268" width="11.5546875" style="133"/>
    <col min="11269" max="11269" width="13.33203125" style="133" bestFit="1" customWidth="1"/>
    <col min="11270" max="11270" width="14.33203125" style="133" customWidth="1"/>
    <col min="11271" max="11271" width="13.5546875" style="133" customWidth="1"/>
    <col min="11272" max="11520" width="11.5546875" style="133"/>
    <col min="11521" max="11521" width="16.6640625" style="133" customWidth="1"/>
    <col min="11522" max="11522" width="19.5546875" style="133" customWidth="1"/>
    <col min="11523" max="11524" width="11.5546875" style="133"/>
    <col min="11525" max="11525" width="13.33203125" style="133" bestFit="1" customWidth="1"/>
    <col min="11526" max="11526" width="14.33203125" style="133" customWidth="1"/>
    <col min="11527" max="11527" width="13.5546875" style="133" customWidth="1"/>
    <col min="11528" max="11776" width="11.5546875" style="133"/>
    <col min="11777" max="11777" width="16.6640625" style="133" customWidth="1"/>
    <col min="11778" max="11778" width="19.5546875" style="133" customWidth="1"/>
    <col min="11779" max="11780" width="11.5546875" style="133"/>
    <col min="11781" max="11781" width="13.33203125" style="133" bestFit="1" customWidth="1"/>
    <col min="11782" max="11782" width="14.33203125" style="133" customWidth="1"/>
    <col min="11783" max="11783" width="13.5546875" style="133" customWidth="1"/>
    <col min="11784" max="12032" width="11.5546875" style="133"/>
    <col min="12033" max="12033" width="16.6640625" style="133" customWidth="1"/>
    <col min="12034" max="12034" width="19.5546875" style="133" customWidth="1"/>
    <col min="12035" max="12036" width="11.5546875" style="133"/>
    <col min="12037" max="12037" width="13.33203125" style="133" bestFit="1" customWidth="1"/>
    <col min="12038" max="12038" width="14.33203125" style="133" customWidth="1"/>
    <col min="12039" max="12039" width="13.5546875" style="133" customWidth="1"/>
    <col min="12040" max="12288" width="11.5546875" style="133"/>
    <col min="12289" max="12289" width="16.6640625" style="133" customWidth="1"/>
    <col min="12290" max="12290" width="19.5546875" style="133" customWidth="1"/>
    <col min="12291" max="12292" width="11.5546875" style="133"/>
    <col min="12293" max="12293" width="13.33203125" style="133" bestFit="1" customWidth="1"/>
    <col min="12294" max="12294" width="14.33203125" style="133" customWidth="1"/>
    <col min="12295" max="12295" width="13.5546875" style="133" customWidth="1"/>
    <col min="12296" max="12544" width="11.5546875" style="133"/>
    <col min="12545" max="12545" width="16.6640625" style="133" customWidth="1"/>
    <col min="12546" max="12546" width="19.5546875" style="133" customWidth="1"/>
    <col min="12547" max="12548" width="11.5546875" style="133"/>
    <col min="12549" max="12549" width="13.33203125" style="133" bestFit="1" customWidth="1"/>
    <col min="12550" max="12550" width="14.33203125" style="133" customWidth="1"/>
    <col min="12551" max="12551" width="13.5546875" style="133" customWidth="1"/>
    <col min="12552" max="12800" width="11.5546875" style="133"/>
    <col min="12801" max="12801" width="16.6640625" style="133" customWidth="1"/>
    <col min="12802" max="12802" width="19.5546875" style="133" customWidth="1"/>
    <col min="12803" max="12804" width="11.5546875" style="133"/>
    <col min="12805" max="12805" width="13.33203125" style="133" bestFit="1" customWidth="1"/>
    <col min="12806" max="12806" width="14.33203125" style="133" customWidth="1"/>
    <col min="12807" max="12807" width="13.5546875" style="133" customWidth="1"/>
    <col min="12808" max="13056" width="11.5546875" style="133"/>
    <col min="13057" max="13057" width="16.6640625" style="133" customWidth="1"/>
    <col min="13058" max="13058" width="19.5546875" style="133" customWidth="1"/>
    <col min="13059" max="13060" width="11.5546875" style="133"/>
    <col min="13061" max="13061" width="13.33203125" style="133" bestFit="1" customWidth="1"/>
    <col min="13062" max="13062" width="14.33203125" style="133" customWidth="1"/>
    <col min="13063" max="13063" width="13.5546875" style="133" customWidth="1"/>
    <col min="13064" max="13312" width="11.5546875" style="133"/>
    <col min="13313" max="13313" width="16.6640625" style="133" customWidth="1"/>
    <col min="13314" max="13314" width="19.5546875" style="133" customWidth="1"/>
    <col min="13315" max="13316" width="11.5546875" style="133"/>
    <col min="13317" max="13317" width="13.33203125" style="133" bestFit="1" customWidth="1"/>
    <col min="13318" max="13318" width="14.33203125" style="133" customWidth="1"/>
    <col min="13319" max="13319" width="13.5546875" style="133" customWidth="1"/>
    <col min="13320" max="13568" width="11.5546875" style="133"/>
    <col min="13569" max="13569" width="16.6640625" style="133" customWidth="1"/>
    <col min="13570" max="13570" width="19.5546875" style="133" customWidth="1"/>
    <col min="13571" max="13572" width="11.5546875" style="133"/>
    <col min="13573" max="13573" width="13.33203125" style="133" bestFit="1" customWidth="1"/>
    <col min="13574" max="13574" width="14.33203125" style="133" customWidth="1"/>
    <col min="13575" max="13575" width="13.5546875" style="133" customWidth="1"/>
    <col min="13576" max="13824" width="11.5546875" style="133"/>
    <col min="13825" max="13825" width="16.6640625" style="133" customWidth="1"/>
    <col min="13826" max="13826" width="19.5546875" style="133" customWidth="1"/>
    <col min="13827" max="13828" width="11.5546875" style="133"/>
    <col min="13829" max="13829" width="13.33203125" style="133" bestFit="1" customWidth="1"/>
    <col min="13830" max="13830" width="14.33203125" style="133" customWidth="1"/>
    <col min="13831" max="13831" width="13.5546875" style="133" customWidth="1"/>
    <col min="13832" max="14080" width="11.5546875" style="133"/>
    <col min="14081" max="14081" width="16.6640625" style="133" customWidth="1"/>
    <col min="14082" max="14082" width="19.5546875" style="133" customWidth="1"/>
    <col min="14083" max="14084" width="11.5546875" style="133"/>
    <col min="14085" max="14085" width="13.33203125" style="133" bestFit="1" customWidth="1"/>
    <col min="14086" max="14086" width="14.33203125" style="133" customWidth="1"/>
    <col min="14087" max="14087" width="13.5546875" style="133" customWidth="1"/>
    <col min="14088" max="14336" width="11.5546875" style="133"/>
    <col min="14337" max="14337" width="16.6640625" style="133" customWidth="1"/>
    <col min="14338" max="14338" width="19.5546875" style="133" customWidth="1"/>
    <col min="14339" max="14340" width="11.5546875" style="133"/>
    <col min="14341" max="14341" width="13.33203125" style="133" bestFit="1" customWidth="1"/>
    <col min="14342" max="14342" width="14.33203125" style="133" customWidth="1"/>
    <col min="14343" max="14343" width="13.5546875" style="133" customWidth="1"/>
    <col min="14344" max="14592" width="11.5546875" style="133"/>
    <col min="14593" max="14593" width="16.6640625" style="133" customWidth="1"/>
    <col min="14594" max="14594" width="19.5546875" style="133" customWidth="1"/>
    <col min="14595" max="14596" width="11.5546875" style="133"/>
    <col min="14597" max="14597" width="13.33203125" style="133" bestFit="1" customWidth="1"/>
    <col min="14598" max="14598" width="14.33203125" style="133" customWidth="1"/>
    <col min="14599" max="14599" width="13.5546875" style="133" customWidth="1"/>
    <col min="14600" max="14848" width="11.5546875" style="133"/>
    <col min="14849" max="14849" width="16.6640625" style="133" customWidth="1"/>
    <col min="14850" max="14850" width="19.5546875" style="133" customWidth="1"/>
    <col min="14851" max="14852" width="11.5546875" style="133"/>
    <col min="14853" max="14853" width="13.33203125" style="133" bestFit="1" customWidth="1"/>
    <col min="14854" max="14854" width="14.33203125" style="133" customWidth="1"/>
    <col min="14855" max="14855" width="13.5546875" style="133" customWidth="1"/>
    <col min="14856" max="15104" width="11.5546875" style="133"/>
    <col min="15105" max="15105" width="16.6640625" style="133" customWidth="1"/>
    <col min="15106" max="15106" width="19.5546875" style="133" customWidth="1"/>
    <col min="15107" max="15108" width="11.5546875" style="133"/>
    <col min="15109" max="15109" width="13.33203125" style="133" bestFit="1" customWidth="1"/>
    <col min="15110" max="15110" width="14.33203125" style="133" customWidth="1"/>
    <col min="15111" max="15111" width="13.5546875" style="133" customWidth="1"/>
    <col min="15112" max="15360" width="11.5546875" style="133"/>
    <col min="15361" max="15361" width="16.6640625" style="133" customWidth="1"/>
    <col min="15362" max="15362" width="19.5546875" style="133" customWidth="1"/>
    <col min="15363" max="15364" width="11.5546875" style="133"/>
    <col min="15365" max="15365" width="13.33203125" style="133" bestFit="1" customWidth="1"/>
    <col min="15366" max="15366" width="14.33203125" style="133" customWidth="1"/>
    <col min="15367" max="15367" width="13.5546875" style="133" customWidth="1"/>
    <col min="15368" max="15616" width="11.5546875" style="133"/>
    <col min="15617" max="15617" width="16.6640625" style="133" customWidth="1"/>
    <col min="15618" max="15618" width="19.5546875" style="133" customWidth="1"/>
    <col min="15619" max="15620" width="11.5546875" style="133"/>
    <col min="15621" max="15621" width="13.33203125" style="133" bestFit="1" customWidth="1"/>
    <col min="15622" max="15622" width="14.33203125" style="133" customWidth="1"/>
    <col min="15623" max="15623" width="13.5546875" style="133" customWidth="1"/>
    <col min="15624" max="15872" width="11.5546875" style="133"/>
    <col min="15873" max="15873" width="16.6640625" style="133" customWidth="1"/>
    <col min="15874" max="15874" width="19.5546875" style="133" customWidth="1"/>
    <col min="15875" max="15876" width="11.5546875" style="133"/>
    <col min="15877" max="15877" width="13.33203125" style="133" bestFit="1" customWidth="1"/>
    <col min="15878" max="15878" width="14.33203125" style="133" customWidth="1"/>
    <col min="15879" max="15879" width="13.5546875" style="133" customWidth="1"/>
    <col min="15880" max="16128" width="11.5546875" style="133"/>
    <col min="16129" max="16129" width="16.6640625" style="133" customWidth="1"/>
    <col min="16130" max="16130" width="19.5546875" style="133" customWidth="1"/>
    <col min="16131" max="16132" width="11.5546875" style="133"/>
    <col min="16133" max="16133" width="13.33203125" style="133" bestFit="1" customWidth="1"/>
    <col min="16134" max="16134" width="14.33203125" style="133" customWidth="1"/>
    <col min="16135" max="16135" width="13.5546875" style="133" customWidth="1"/>
    <col min="16136" max="16384" width="11.5546875" style="133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35" customFormat="1" ht="14.25" customHeight="1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35" customFormat="1" ht="14.25" customHeight="1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35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135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35" customFormat="1" ht="15" customHeight="1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35" customFormat="1" ht="14.25" customHeight="1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35" customFormat="1" ht="14.25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35" customFormat="1" ht="14.25" customHeight="1">
      <c r="A9" s="302"/>
      <c r="B9" s="302"/>
      <c r="C9" s="302"/>
      <c r="D9" s="302"/>
      <c r="E9" s="303"/>
      <c r="F9" s="304" t="s">
        <v>90</v>
      </c>
      <c r="G9" s="304">
        <f>'Presupuesto '!A62</f>
        <v>59</v>
      </c>
      <c r="H9" s="629"/>
      <c r="I9" s="630"/>
      <c r="J9" s="630"/>
      <c r="K9" s="630"/>
      <c r="L9" s="631"/>
    </row>
    <row r="10" spans="1:13" s="246" customFormat="1" ht="14.25" customHeight="1">
      <c r="A10" s="302"/>
      <c r="B10" s="302"/>
      <c r="C10" s="302"/>
      <c r="D10" s="302"/>
      <c r="E10" s="303"/>
      <c r="F10" s="304" t="s">
        <v>28</v>
      </c>
      <c r="G10" s="304" t="str">
        <f>'Presupuesto '!C62</f>
        <v>u</v>
      </c>
      <c r="H10" s="629"/>
      <c r="I10" s="630"/>
      <c r="J10" s="630"/>
      <c r="K10" s="630"/>
      <c r="L10" s="631"/>
    </row>
    <row r="11" spans="1:13" s="246" customFormat="1" ht="14.25" customHeight="1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136" customFormat="1" ht="12.75" customHeight="1" thickBot="1">
      <c r="A12" s="644" t="str">
        <f>'Presupuesto '!B62</f>
        <v>Breker 2 polos 20-63 Amp.</v>
      </c>
      <c r="B12" s="644"/>
      <c r="C12" s="644"/>
      <c r="D12" s="644"/>
      <c r="E12" s="308"/>
      <c r="F12" s="309"/>
      <c r="G12" s="310"/>
      <c r="H12" s="632"/>
      <c r="I12" s="633"/>
      <c r="J12" s="633"/>
      <c r="K12" s="633"/>
      <c r="L12" s="634"/>
    </row>
    <row r="13" spans="1:13" s="136" customFormat="1" ht="15.6">
      <c r="A13" s="34" t="s">
        <v>3</v>
      </c>
      <c r="B13" s="35"/>
      <c r="C13" s="36"/>
      <c r="D13" s="36"/>
      <c r="E13" s="36"/>
      <c r="F13" s="36"/>
      <c r="G13" s="37"/>
      <c r="H13" s="421"/>
      <c r="I13" s="422"/>
      <c r="J13" s="422"/>
      <c r="K13" s="422"/>
      <c r="L13" s="423"/>
    </row>
    <row r="14" spans="1:13" s="136" customFormat="1" ht="62.4">
      <c r="A14" s="610" t="s">
        <v>4</v>
      </c>
      <c r="B14" s="611"/>
      <c r="C14" s="38" t="s">
        <v>5</v>
      </c>
      <c r="D14" s="143" t="s">
        <v>6</v>
      </c>
      <c r="E14" s="144" t="s">
        <v>7</v>
      </c>
      <c r="F14" s="143" t="s">
        <v>8</v>
      </c>
      <c r="G14" s="144" t="s">
        <v>9</v>
      </c>
      <c r="H14" s="424" t="s">
        <v>10</v>
      </c>
      <c r="I14" s="425" t="s">
        <v>11</v>
      </c>
      <c r="J14" s="426" t="s">
        <v>12</v>
      </c>
      <c r="K14" s="425" t="s">
        <v>13</v>
      </c>
      <c r="L14" s="427" t="s">
        <v>14</v>
      </c>
    </row>
    <row r="15" spans="1:13" s="136" customFormat="1" ht="15.6">
      <c r="A15" s="638"/>
      <c r="B15" s="639"/>
      <c r="C15" s="39" t="s">
        <v>15</v>
      </c>
      <c r="D15" s="39" t="s">
        <v>16</v>
      </c>
      <c r="E15" s="40" t="s">
        <v>17</v>
      </c>
      <c r="F15" s="41" t="s">
        <v>18</v>
      </c>
      <c r="G15" s="40" t="s">
        <v>19</v>
      </c>
      <c r="H15" s="428"/>
      <c r="I15" s="429"/>
      <c r="J15" s="430"/>
      <c r="K15" s="431"/>
      <c r="L15" s="432"/>
    </row>
    <row r="16" spans="1:13" s="136" customFormat="1" ht="15.6">
      <c r="A16" s="559"/>
      <c r="B16" s="141"/>
      <c r="C16" s="51"/>
      <c r="D16" s="51"/>
      <c r="E16" s="241"/>
      <c r="F16" s="242"/>
      <c r="G16" s="241"/>
      <c r="H16" s="428"/>
      <c r="I16" s="560"/>
      <c r="J16" s="561"/>
      <c r="K16" s="489"/>
      <c r="L16" s="432"/>
    </row>
    <row r="17" spans="1:15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0.23072000000000001</v>
      </c>
      <c r="H17" s="433">
        <f>+G17/G$47</f>
        <v>1.3071865800345833E-2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1.3071865800345832</v>
      </c>
    </row>
    <row r="18" spans="1:15" s="136" customFormat="1" ht="15.6">
      <c r="A18" s="616" t="s">
        <v>23</v>
      </c>
      <c r="B18" s="617"/>
      <c r="C18" s="145"/>
      <c r="D18" s="148"/>
      <c r="E18" s="148"/>
      <c r="F18" s="149"/>
      <c r="G18" s="129">
        <f>SUM(G17:G17)</f>
        <v>0.23072000000000001</v>
      </c>
      <c r="H18" s="437">
        <f>SUM(H17:H17)</f>
        <v>1.3071865800345833E-2</v>
      </c>
      <c r="I18" s="434"/>
      <c r="J18" s="435"/>
      <c r="K18" s="431"/>
      <c r="L18" s="447">
        <f>SUM(L17:L17)</f>
        <v>1.3071865800345832</v>
      </c>
    </row>
    <row r="19" spans="1:15" s="136" customFormat="1" ht="15.6">
      <c r="A19" s="43" t="s">
        <v>24</v>
      </c>
      <c r="B19" s="44"/>
      <c r="C19" s="45"/>
      <c r="D19" s="45"/>
      <c r="E19" s="45"/>
      <c r="F19" s="45"/>
      <c r="G19" s="46"/>
      <c r="H19" s="441"/>
      <c r="I19" s="438"/>
      <c r="J19" s="439"/>
      <c r="K19" s="440"/>
      <c r="L19" s="495"/>
    </row>
    <row r="20" spans="1:15" s="136" customFormat="1" ht="15.6">
      <c r="A20" s="610" t="s">
        <v>4</v>
      </c>
      <c r="B20" s="611"/>
      <c r="C20" s="143" t="s">
        <v>5</v>
      </c>
      <c r="D20" s="143" t="s">
        <v>25</v>
      </c>
      <c r="E20" s="144" t="s">
        <v>7</v>
      </c>
      <c r="F20" s="143" t="s">
        <v>8</v>
      </c>
      <c r="G20" s="144" t="s">
        <v>9</v>
      </c>
      <c r="H20" s="441"/>
      <c r="I20" s="442"/>
      <c r="J20" s="442"/>
      <c r="K20" s="442"/>
      <c r="L20" s="443"/>
    </row>
    <row r="21" spans="1:15" s="136" customFormat="1" ht="15.6">
      <c r="A21" s="640"/>
      <c r="B21" s="641"/>
      <c r="C21" s="39" t="s">
        <v>15</v>
      </c>
      <c r="D21" s="39" t="s">
        <v>16</v>
      </c>
      <c r="E21" s="40" t="s">
        <v>17</v>
      </c>
      <c r="F21" s="41" t="s">
        <v>18</v>
      </c>
      <c r="G21" s="40" t="s">
        <v>19</v>
      </c>
      <c r="H21" s="428"/>
      <c r="I21" s="442"/>
      <c r="J21" s="442"/>
      <c r="K21" s="442"/>
      <c r="L21" s="432"/>
    </row>
    <row r="22" spans="1:15" s="136" customFormat="1" ht="15.6">
      <c r="A22" s="239"/>
      <c r="B22" s="240"/>
      <c r="C22" s="51"/>
      <c r="D22" s="51"/>
      <c r="E22" s="241"/>
      <c r="F22" s="242"/>
      <c r="G22" s="241"/>
      <c r="H22" s="428"/>
      <c r="I22" s="429"/>
      <c r="J22" s="430"/>
      <c r="K22" s="431"/>
      <c r="L22" s="432"/>
    </row>
    <row r="23" spans="1:15" s="136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0.5</v>
      </c>
      <c r="G23" s="42">
        <f>E23*F23</f>
        <v>1.81</v>
      </c>
      <c r="H23" s="433">
        <f>+G23/G$47</f>
        <v>0.10254887785465482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10.254887785465481</v>
      </c>
    </row>
    <row r="24" spans="1:15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0.5</v>
      </c>
      <c r="G24" s="42">
        <f>E24*F24</f>
        <v>1.83</v>
      </c>
      <c r="H24" s="433">
        <f>+G24/G$47</f>
        <v>0.10368201462652944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10.368201462652944</v>
      </c>
      <c r="M24" s="137"/>
      <c r="N24" s="137"/>
      <c r="O24" s="137"/>
    </row>
    <row r="25" spans="1:15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0.24</v>
      </c>
      <c r="G25" s="42">
        <f>E25*F25</f>
        <v>0.97439999999999982</v>
      </c>
      <c r="H25" s="433">
        <f>+G25/G$47</f>
        <v>5.5206423525732393E-2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5.5206423525732395</v>
      </c>
      <c r="M25" s="136"/>
      <c r="N25" s="136"/>
      <c r="O25" s="136"/>
    </row>
    <row r="26" spans="1:15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4.6143999999999998</v>
      </c>
      <c r="H26" s="437">
        <f>SUM(H23:H25)</f>
        <v>0.26143731600691666</v>
      </c>
      <c r="I26" s="429"/>
      <c r="J26" s="430"/>
      <c r="K26" s="431"/>
      <c r="L26" s="447">
        <f>SUM(L23:L25)</f>
        <v>26.143731600691666</v>
      </c>
    </row>
    <row r="27" spans="1:15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5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5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5" s="136" customFormat="1" ht="15.6">
      <c r="A30" s="616" t="s">
        <v>175</v>
      </c>
      <c r="B30" s="617"/>
      <c r="C30" s="618"/>
      <c r="D30" s="49" t="s">
        <v>44</v>
      </c>
      <c r="E30" s="50">
        <v>1</v>
      </c>
      <c r="F30" s="50">
        <v>12.805</v>
      </c>
      <c r="G30" s="42">
        <f>E30*F30</f>
        <v>12.805</v>
      </c>
      <c r="H30" s="433">
        <f>+G30/G$47</f>
        <v>0.72549081819273742</v>
      </c>
      <c r="I30" s="434">
        <v>462110311</v>
      </c>
      <c r="J30" s="435" t="s">
        <v>30</v>
      </c>
      <c r="K30" s="431">
        <v>0</v>
      </c>
      <c r="L30" s="436">
        <f>+H30*K30</f>
        <v>0</v>
      </c>
    </row>
    <row r="31" spans="1:15" s="136" customFormat="1" ht="15.6">
      <c r="A31" s="274"/>
      <c r="B31" s="275"/>
      <c r="C31" s="276"/>
      <c r="D31" s="49"/>
      <c r="E31" s="50"/>
      <c r="F31" s="50"/>
      <c r="G31" s="42"/>
      <c r="H31" s="433"/>
      <c r="I31" s="434"/>
      <c r="J31" s="435"/>
      <c r="K31" s="431"/>
      <c r="L31" s="436"/>
    </row>
    <row r="32" spans="1:15" s="136" customFormat="1" ht="15.6">
      <c r="A32" s="274"/>
      <c r="B32" s="275"/>
      <c r="C32" s="276"/>
      <c r="D32" s="49"/>
      <c r="E32" s="50"/>
      <c r="F32" s="50"/>
      <c r="G32" s="42"/>
      <c r="H32" s="433"/>
      <c r="I32" s="434"/>
      <c r="J32" s="435"/>
      <c r="K32" s="431"/>
      <c r="L32" s="436"/>
    </row>
    <row r="33" spans="1:15" s="136" customFormat="1" ht="15.6">
      <c r="A33" s="274"/>
      <c r="B33" s="275"/>
      <c r="C33" s="276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5" s="136" customFormat="1" ht="15.6">
      <c r="A34" s="274"/>
      <c r="B34" s="275"/>
      <c r="C34" s="276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5" s="136" customFormat="1" ht="15.6">
      <c r="A35" s="274"/>
      <c r="B35" s="275"/>
      <c r="C35" s="276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5" s="136" customFormat="1" ht="15.6">
      <c r="A36" s="274"/>
      <c r="B36" s="275"/>
      <c r="C36" s="276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5" s="136" customFormat="1" ht="15.6">
      <c r="A37" s="274"/>
      <c r="B37" s="275"/>
      <c r="C37" s="276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5" s="136" customFormat="1" ht="15.6">
      <c r="A38" s="274"/>
      <c r="B38" s="275"/>
      <c r="C38" s="276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5" s="136" customFormat="1" ht="15.6">
      <c r="A39" s="274"/>
      <c r="B39" s="275"/>
      <c r="C39" s="276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5" s="136" customFormat="1" ht="15.6">
      <c r="A40" s="274"/>
      <c r="B40" s="275"/>
      <c r="C40" s="276"/>
      <c r="D40" s="49"/>
      <c r="E40" s="50"/>
      <c r="F40" s="50"/>
      <c r="G40" s="42"/>
      <c r="H40" s="433"/>
      <c r="I40" s="434"/>
      <c r="J40" s="435"/>
      <c r="K40" s="431"/>
      <c r="L40" s="436"/>
    </row>
    <row r="41" spans="1:15" s="136" customFormat="1" ht="12.75" customHeight="1">
      <c r="A41" s="619" t="s">
        <v>31</v>
      </c>
      <c r="B41" s="620"/>
      <c r="C41" s="54"/>
      <c r="D41" s="55"/>
      <c r="E41" s="55"/>
      <c r="F41" s="56"/>
      <c r="G41" s="129">
        <f>+G30</f>
        <v>12.805</v>
      </c>
      <c r="H41" s="437">
        <f>+H30</f>
        <v>0.72549081819273742</v>
      </c>
      <c r="I41" s="429"/>
      <c r="J41" s="430"/>
      <c r="K41" s="431"/>
      <c r="L41" s="447">
        <f>+L30</f>
        <v>0</v>
      </c>
      <c r="M41" s="137"/>
      <c r="N41" s="137"/>
      <c r="O41" s="137"/>
    </row>
    <row r="42" spans="1:15" s="137" customFormat="1" ht="15.6">
      <c r="A42" s="47" t="s">
        <v>32</v>
      </c>
      <c r="B42" s="44"/>
      <c r="C42" s="45"/>
      <c r="D42" s="45"/>
      <c r="E42" s="45"/>
      <c r="F42" s="45"/>
      <c r="G42" s="46"/>
      <c r="H42" s="444"/>
      <c r="I42" s="429"/>
      <c r="J42" s="430"/>
      <c r="K42" s="431"/>
      <c r="L42" s="445"/>
      <c r="M42" s="136"/>
      <c r="N42" s="136"/>
      <c r="O42" s="136"/>
    </row>
    <row r="43" spans="1:15" s="136" customFormat="1" ht="12.75" customHeight="1">
      <c r="A43" s="610" t="s">
        <v>4</v>
      </c>
      <c r="B43" s="611"/>
      <c r="C43" s="612"/>
      <c r="D43" s="143" t="s">
        <v>28</v>
      </c>
      <c r="E43" s="144" t="s">
        <v>5</v>
      </c>
      <c r="F43" s="143" t="s">
        <v>6</v>
      </c>
      <c r="G43" s="144" t="s">
        <v>9</v>
      </c>
      <c r="H43" s="444"/>
      <c r="I43" s="429"/>
      <c r="J43" s="430"/>
      <c r="K43" s="431"/>
      <c r="L43" s="445"/>
    </row>
    <row r="44" spans="1:15" s="136" customFormat="1" ht="12.75" customHeight="1">
      <c r="A44" s="613"/>
      <c r="B44" s="614"/>
      <c r="C44" s="615"/>
      <c r="D44" s="48"/>
      <c r="E44" s="39" t="s">
        <v>15</v>
      </c>
      <c r="F44" s="39" t="s">
        <v>16</v>
      </c>
      <c r="G44" s="40" t="s">
        <v>17</v>
      </c>
      <c r="H44" s="444"/>
      <c r="I44" s="446"/>
      <c r="J44" s="430"/>
      <c r="K44" s="446"/>
      <c r="L44" s="445"/>
    </row>
    <row r="45" spans="1:15" s="136" customFormat="1" ht="15.6">
      <c r="A45" s="616"/>
      <c r="B45" s="617"/>
      <c r="C45" s="618"/>
      <c r="D45" s="51"/>
      <c r="E45" s="142"/>
      <c r="F45" s="57"/>
      <c r="G45" s="42"/>
      <c r="H45" s="428"/>
      <c r="I45" s="429"/>
      <c r="J45" s="430"/>
      <c r="K45" s="431"/>
      <c r="L45" s="432"/>
    </row>
    <row r="46" spans="1:15" s="136" customFormat="1" ht="12.75" customHeight="1" thickBot="1">
      <c r="A46" s="621" t="s">
        <v>33</v>
      </c>
      <c r="B46" s="622"/>
      <c r="C46" s="58"/>
      <c r="D46" s="148"/>
      <c r="E46" s="148"/>
      <c r="F46" s="145"/>
      <c r="G46" s="460">
        <f>+G45</f>
        <v>0</v>
      </c>
      <c r="H46" s="437">
        <f>+H45</f>
        <v>0</v>
      </c>
      <c r="I46" s="448"/>
      <c r="J46" s="439"/>
      <c r="K46" s="448"/>
      <c r="L46" s="447">
        <f>+L45</f>
        <v>0</v>
      </c>
      <c r="M46" s="137"/>
      <c r="N46" s="137"/>
      <c r="O46" s="137"/>
    </row>
    <row r="47" spans="1:15" s="137" customFormat="1" ht="16.2" thickBot="1">
      <c r="A47" s="59"/>
      <c r="B47" s="60"/>
      <c r="C47" s="60"/>
      <c r="D47" s="623" t="s">
        <v>34</v>
      </c>
      <c r="E47" s="624"/>
      <c r="F47" s="624"/>
      <c r="G47" s="132">
        <f>+G46+G41+G26+G18</f>
        <v>17.650120000000001</v>
      </c>
      <c r="H47" s="449">
        <f>+H46+H41+H26+H18</f>
        <v>0.99999999999999989</v>
      </c>
      <c r="I47" s="450"/>
      <c r="J47" s="451"/>
      <c r="K47" s="450"/>
      <c r="L47" s="563">
        <f>+L46+L41+L26+L18</f>
        <v>27.450918180726248</v>
      </c>
      <c r="M47" s="136"/>
      <c r="N47" s="136"/>
      <c r="O47" s="136"/>
    </row>
    <row r="48" spans="1:15" s="136" customFormat="1" ht="12.75" customHeight="1">
      <c r="A48" s="59"/>
      <c r="B48" s="60"/>
      <c r="C48" s="60"/>
      <c r="D48" s="601" t="s">
        <v>35</v>
      </c>
      <c r="E48" s="602"/>
      <c r="F48" s="62">
        <f>+Datos!C5</f>
        <v>0.23</v>
      </c>
      <c r="G48" s="63">
        <f>+F48*G47</f>
        <v>4.0595276</v>
      </c>
      <c r="H48" s="69"/>
      <c r="I48" s="69"/>
      <c r="J48" s="69"/>
      <c r="K48" s="69"/>
      <c r="L48" s="452"/>
    </row>
    <row r="49" spans="1:12" s="136" customFormat="1" ht="13.5" customHeight="1">
      <c r="A49" s="64"/>
      <c r="B49" s="141"/>
      <c r="C49" s="65"/>
      <c r="D49" s="601" t="s">
        <v>36</v>
      </c>
      <c r="E49" s="602"/>
      <c r="F49" s="602"/>
      <c r="G49" s="63">
        <v>0</v>
      </c>
      <c r="H49" s="69"/>
      <c r="I49" s="69"/>
      <c r="J49" s="69"/>
      <c r="K49" s="69"/>
      <c r="L49" s="452"/>
    </row>
    <row r="50" spans="1:12" s="136" customFormat="1" ht="12.75" customHeight="1">
      <c r="A50" s="32"/>
      <c r="B50" s="60"/>
      <c r="C50" s="31"/>
      <c r="D50" s="601" t="s">
        <v>37</v>
      </c>
      <c r="E50" s="602"/>
      <c r="F50" s="602"/>
      <c r="G50" s="66">
        <f>+G47+G48</f>
        <v>21.7096476</v>
      </c>
      <c r="H50" s="69"/>
      <c r="I50" s="69"/>
      <c r="J50" s="69"/>
      <c r="K50" s="69"/>
      <c r="L50" s="452"/>
    </row>
    <row r="51" spans="1:12" s="136" customFormat="1" ht="12.75" customHeight="1" thickBot="1">
      <c r="A51" s="606" t="str">
        <f>'BASE DE DATOS'!D6</f>
        <v>ING. LIZARDO SEGURA M.</v>
      </c>
      <c r="B51" s="607"/>
      <c r="C51" s="69"/>
      <c r="D51" s="603" t="s">
        <v>38</v>
      </c>
      <c r="E51" s="604"/>
      <c r="F51" s="604"/>
      <c r="G51" s="66">
        <f>ROUND((G50),2)</f>
        <v>21.71</v>
      </c>
      <c r="H51" s="69"/>
      <c r="I51" s="69"/>
      <c r="J51" s="69"/>
      <c r="K51" s="69"/>
      <c r="L51" s="452"/>
    </row>
    <row r="52" spans="1:12" s="136" customFormat="1">
      <c r="A52" s="608" t="str">
        <f>'BASE DE DATOS'!F6</f>
        <v>TEC. DE PLANIFICACIÓN</v>
      </c>
      <c r="B52" s="609"/>
      <c r="C52" s="69"/>
      <c r="D52" s="69"/>
      <c r="E52" s="69"/>
      <c r="F52" s="72"/>
      <c r="G52" s="72"/>
      <c r="H52" s="31"/>
      <c r="I52" s="31"/>
      <c r="J52" s="31"/>
      <c r="K52" s="31"/>
      <c r="L52" s="461"/>
    </row>
    <row r="53" spans="1:12" s="136" customFormat="1">
      <c r="A53" s="608" t="str">
        <f>'BASE DE DATOS'!D7</f>
        <v>ESMERALDAS  - MARZO/2021</v>
      </c>
      <c r="B53" s="609"/>
      <c r="C53" s="314"/>
      <c r="D53" s="314"/>
      <c r="E53" s="314"/>
      <c r="F53" s="314"/>
      <c r="G53" s="314"/>
      <c r="H53" s="31"/>
      <c r="I53" s="31"/>
      <c r="J53" s="462"/>
      <c r="K53" s="31"/>
      <c r="L53" s="461"/>
    </row>
    <row r="54" spans="1:12">
      <c r="A54" s="73"/>
      <c r="B54" s="74"/>
      <c r="C54" s="75"/>
      <c r="D54" s="75"/>
      <c r="E54" s="75"/>
      <c r="F54" s="76"/>
      <c r="G54" s="76"/>
      <c r="H54" s="69"/>
      <c r="I54" s="69"/>
      <c r="J54" s="453"/>
      <c r="K54" s="69"/>
      <c r="L54" s="452"/>
    </row>
    <row r="55" spans="1:12">
      <c r="A55" s="170"/>
      <c r="B55" s="120"/>
      <c r="C55" s="77"/>
      <c r="D55" s="78"/>
      <c r="E55" s="78"/>
      <c r="F55" s="78"/>
      <c r="G55" s="78"/>
      <c r="H55" s="69"/>
      <c r="I55" s="69"/>
      <c r="J55" s="453"/>
      <c r="K55" s="69"/>
      <c r="L55" s="452"/>
    </row>
    <row r="56" spans="1:12">
      <c r="A56" s="79"/>
      <c r="B56" s="74"/>
      <c r="C56" s="74"/>
      <c r="D56" s="74"/>
      <c r="E56" s="74"/>
      <c r="F56" s="80"/>
      <c r="G56" s="76"/>
      <c r="H56" s="69"/>
      <c r="I56" s="69"/>
      <c r="J56" s="453"/>
      <c r="K56" s="69"/>
      <c r="L56" s="452"/>
    </row>
    <row r="57" spans="1:12">
      <c r="A57" s="73"/>
      <c r="B57" s="75"/>
      <c r="C57" s="81"/>
      <c r="D57" s="81"/>
      <c r="E57" s="81"/>
      <c r="F57" s="81"/>
      <c r="G57" s="81"/>
      <c r="H57" s="69"/>
      <c r="I57" s="69"/>
      <c r="J57" s="453"/>
      <c r="K57" s="69"/>
      <c r="L57" s="452"/>
    </row>
    <row r="58" spans="1:12" ht="13.8" thickBot="1">
      <c r="A58" s="82"/>
      <c r="B58" s="83"/>
      <c r="C58" s="84"/>
      <c r="D58" s="645"/>
      <c r="E58" s="645"/>
      <c r="F58" s="645"/>
      <c r="G58" s="84"/>
      <c r="H58" s="454"/>
      <c r="I58" s="454"/>
      <c r="J58" s="454"/>
      <c r="K58" s="454"/>
      <c r="L58" s="455"/>
    </row>
    <row r="59" spans="1:12" ht="13.8">
      <c r="A59" s="138"/>
      <c r="B59" s="138"/>
      <c r="C59" s="139"/>
      <c r="D59" s="600"/>
      <c r="E59" s="600"/>
      <c r="F59" s="600"/>
      <c r="G59" s="456">
        <v>21.71</v>
      </c>
      <c r="H59" s="69"/>
      <c r="I59" s="69"/>
      <c r="J59" s="69"/>
      <c r="K59" s="69"/>
    </row>
    <row r="60" spans="1:12">
      <c r="D60" s="600"/>
      <c r="E60" s="600"/>
      <c r="F60" s="600"/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  <row r="63" spans="1:12">
      <c r="H63" s="69"/>
      <c r="I63" s="69"/>
      <c r="J63" s="69"/>
      <c r="K63" s="69"/>
    </row>
  </sheetData>
  <mergeCells count="34">
    <mergeCell ref="A24:B24"/>
    <mergeCell ref="A1:G1"/>
    <mergeCell ref="H2:L12"/>
    <mergeCell ref="A14:B14"/>
    <mergeCell ref="A15:B15"/>
    <mergeCell ref="A17:B17"/>
    <mergeCell ref="A18:B18"/>
    <mergeCell ref="A20:B20"/>
    <mergeCell ref="A21:B21"/>
    <mergeCell ref="A23:B23"/>
    <mergeCell ref="A2:G2"/>
    <mergeCell ref="A4:G4"/>
    <mergeCell ref="A12:D12"/>
    <mergeCell ref="A51:B51"/>
    <mergeCell ref="A52:B52"/>
    <mergeCell ref="A53:B53"/>
    <mergeCell ref="D48:E48"/>
    <mergeCell ref="A25:B25"/>
    <mergeCell ref="A26:B26"/>
    <mergeCell ref="A28:C28"/>
    <mergeCell ref="A29:C29"/>
    <mergeCell ref="A30:C30"/>
    <mergeCell ref="A41:B41"/>
    <mergeCell ref="A43:C43"/>
    <mergeCell ref="A44:C44"/>
    <mergeCell ref="A45:C45"/>
    <mergeCell ref="A46:B46"/>
    <mergeCell ref="D47:F47"/>
    <mergeCell ref="D60:F60"/>
    <mergeCell ref="D49:F49"/>
    <mergeCell ref="D50:F50"/>
    <mergeCell ref="D51:F51"/>
    <mergeCell ref="D58:F58"/>
    <mergeCell ref="D59:F5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2"/>
  <sheetViews>
    <sheetView view="pageBreakPreview" topLeftCell="A28" zoomScale="90" zoomScaleNormal="100" zoomScaleSheetLayoutView="90" workbookViewId="0">
      <selection activeCell="L46" sqref="L46"/>
    </sheetView>
  </sheetViews>
  <sheetFormatPr baseColWidth="10" defaultRowHeight="13.2"/>
  <cols>
    <col min="1" max="1" width="21.33203125" style="133" customWidth="1"/>
    <col min="2" max="2" width="19.5546875" style="133" customWidth="1"/>
    <col min="3" max="4" width="11.5546875" style="133"/>
    <col min="5" max="5" width="13.33203125" style="133" bestFit="1" customWidth="1"/>
    <col min="6" max="6" width="14.33203125" style="134" customWidth="1"/>
    <col min="7" max="7" width="13.5546875" style="457" customWidth="1"/>
    <col min="8" max="12" width="11.5546875" style="420"/>
    <col min="13" max="256" width="11.5546875" style="133"/>
    <col min="257" max="257" width="16.6640625" style="133" customWidth="1"/>
    <col min="258" max="258" width="19.5546875" style="133" customWidth="1"/>
    <col min="259" max="260" width="11.5546875" style="133"/>
    <col min="261" max="261" width="13.33203125" style="133" bestFit="1" customWidth="1"/>
    <col min="262" max="262" width="14.33203125" style="133" customWidth="1"/>
    <col min="263" max="263" width="13.5546875" style="133" customWidth="1"/>
    <col min="264" max="512" width="11.5546875" style="133"/>
    <col min="513" max="513" width="16.6640625" style="133" customWidth="1"/>
    <col min="514" max="514" width="19.5546875" style="133" customWidth="1"/>
    <col min="515" max="516" width="11.5546875" style="133"/>
    <col min="517" max="517" width="13.33203125" style="133" bestFit="1" customWidth="1"/>
    <col min="518" max="518" width="14.33203125" style="133" customWidth="1"/>
    <col min="519" max="519" width="13.5546875" style="133" customWidth="1"/>
    <col min="520" max="768" width="11.5546875" style="133"/>
    <col min="769" max="769" width="16.6640625" style="133" customWidth="1"/>
    <col min="770" max="770" width="19.5546875" style="133" customWidth="1"/>
    <col min="771" max="772" width="11.5546875" style="133"/>
    <col min="773" max="773" width="13.33203125" style="133" bestFit="1" customWidth="1"/>
    <col min="774" max="774" width="14.33203125" style="133" customWidth="1"/>
    <col min="775" max="775" width="13.5546875" style="133" customWidth="1"/>
    <col min="776" max="1024" width="11.5546875" style="133"/>
    <col min="1025" max="1025" width="16.6640625" style="133" customWidth="1"/>
    <col min="1026" max="1026" width="19.5546875" style="133" customWidth="1"/>
    <col min="1027" max="1028" width="11.5546875" style="133"/>
    <col min="1029" max="1029" width="13.33203125" style="133" bestFit="1" customWidth="1"/>
    <col min="1030" max="1030" width="14.33203125" style="133" customWidth="1"/>
    <col min="1031" max="1031" width="13.5546875" style="133" customWidth="1"/>
    <col min="1032" max="1280" width="11.5546875" style="133"/>
    <col min="1281" max="1281" width="16.6640625" style="133" customWidth="1"/>
    <col min="1282" max="1282" width="19.5546875" style="133" customWidth="1"/>
    <col min="1283" max="1284" width="11.5546875" style="133"/>
    <col min="1285" max="1285" width="13.33203125" style="133" bestFit="1" customWidth="1"/>
    <col min="1286" max="1286" width="14.33203125" style="133" customWidth="1"/>
    <col min="1287" max="1287" width="13.5546875" style="133" customWidth="1"/>
    <col min="1288" max="1536" width="11.5546875" style="133"/>
    <col min="1537" max="1537" width="16.6640625" style="133" customWidth="1"/>
    <col min="1538" max="1538" width="19.5546875" style="133" customWidth="1"/>
    <col min="1539" max="1540" width="11.5546875" style="133"/>
    <col min="1541" max="1541" width="13.33203125" style="133" bestFit="1" customWidth="1"/>
    <col min="1542" max="1542" width="14.33203125" style="133" customWidth="1"/>
    <col min="1543" max="1543" width="13.5546875" style="133" customWidth="1"/>
    <col min="1544" max="1792" width="11.5546875" style="133"/>
    <col min="1793" max="1793" width="16.6640625" style="133" customWidth="1"/>
    <col min="1794" max="1794" width="19.5546875" style="133" customWidth="1"/>
    <col min="1795" max="1796" width="11.5546875" style="133"/>
    <col min="1797" max="1797" width="13.33203125" style="133" bestFit="1" customWidth="1"/>
    <col min="1798" max="1798" width="14.33203125" style="133" customWidth="1"/>
    <col min="1799" max="1799" width="13.5546875" style="133" customWidth="1"/>
    <col min="1800" max="2048" width="11.5546875" style="133"/>
    <col min="2049" max="2049" width="16.6640625" style="133" customWidth="1"/>
    <col min="2050" max="2050" width="19.5546875" style="133" customWidth="1"/>
    <col min="2051" max="2052" width="11.5546875" style="133"/>
    <col min="2053" max="2053" width="13.33203125" style="133" bestFit="1" customWidth="1"/>
    <col min="2054" max="2054" width="14.33203125" style="133" customWidth="1"/>
    <col min="2055" max="2055" width="13.5546875" style="133" customWidth="1"/>
    <col min="2056" max="2304" width="11.5546875" style="133"/>
    <col min="2305" max="2305" width="16.6640625" style="133" customWidth="1"/>
    <col min="2306" max="2306" width="19.5546875" style="133" customWidth="1"/>
    <col min="2307" max="2308" width="11.5546875" style="133"/>
    <col min="2309" max="2309" width="13.33203125" style="133" bestFit="1" customWidth="1"/>
    <col min="2310" max="2310" width="14.33203125" style="133" customWidth="1"/>
    <col min="2311" max="2311" width="13.5546875" style="133" customWidth="1"/>
    <col min="2312" max="2560" width="11.5546875" style="133"/>
    <col min="2561" max="2561" width="16.6640625" style="133" customWidth="1"/>
    <col min="2562" max="2562" width="19.5546875" style="133" customWidth="1"/>
    <col min="2563" max="2564" width="11.5546875" style="133"/>
    <col min="2565" max="2565" width="13.33203125" style="133" bestFit="1" customWidth="1"/>
    <col min="2566" max="2566" width="14.33203125" style="133" customWidth="1"/>
    <col min="2567" max="2567" width="13.5546875" style="133" customWidth="1"/>
    <col min="2568" max="2816" width="11.5546875" style="133"/>
    <col min="2817" max="2817" width="16.6640625" style="133" customWidth="1"/>
    <col min="2818" max="2818" width="19.5546875" style="133" customWidth="1"/>
    <col min="2819" max="2820" width="11.5546875" style="133"/>
    <col min="2821" max="2821" width="13.33203125" style="133" bestFit="1" customWidth="1"/>
    <col min="2822" max="2822" width="14.33203125" style="133" customWidth="1"/>
    <col min="2823" max="2823" width="13.5546875" style="133" customWidth="1"/>
    <col min="2824" max="3072" width="11.5546875" style="133"/>
    <col min="3073" max="3073" width="16.6640625" style="133" customWidth="1"/>
    <col min="3074" max="3074" width="19.5546875" style="133" customWidth="1"/>
    <col min="3075" max="3076" width="11.5546875" style="133"/>
    <col min="3077" max="3077" width="13.33203125" style="133" bestFit="1" customWidth="1"/>
    <col min="3078" max="3078" width="14.33203125" style="133" customWidth="1"/>
    <col min="3079" max="3079" width="13.5546875" style="133" customWidth="1"/>
    <col min="3080" max="3328" width="11.5546875" style="133"/>
    <col min="3329" max="3329" width="16.6640625" style="133" customWidth="1"/>
    <col min="3330" max="3330" width="19.5546875" style="133" customWidth="1"/>
    <col min="3331" max="3332" width="11.5546875" style="133"/>
    <col min="3333" max="3333" width="13.33203125" style="133" bestFit="1" customWidth="1"/>
    <col min="3334" max="3334" width="14.33203125" style="133" customWidth="1"/>
    <col min="3335" max="3335" width="13.5546875" style="133" customWidth="1"/>
    <col min="3336" max="3584" width="11.5546875" style="133"/>
    <col min="3585" max="3585" width="16.6640625" style="133" customWidth="1"/>
    <col min="3586" max="3586" width="19.5546875" style="133" customWidth="1"/>
    <col min="3587" max="3588" width="11.5546875" style="133"/>
    <col min="3589" max="3589" width="13.33203125" style="133" bestFit="1" customWidth="1"/>
    <col min="3590" max="3590" width="14.33203125" style="133" customWidth="1"/>
    <col min="3591" max="3591" width="13.5546875" style="133" customWidth="1"/>
    <col min="3592" max="3840" width="11.5546875" style="133"/>
    <col min="3841" max="3841" width="16.6640625" style="133" customWidth="1"/>
    <col min="3842" max="3842" width="19.5546875" style="133" customWidth="1"/>
    <col min="3843" max="3844" width="11.5546875" style="133"/>
    <col min="3845" max="3845" width="13.33203125" style="133" bestFit="1" customWidth="1"/>
    <col min="3846" max="3846" width="14.33203125" style="133" customWidth="1"/>
    <col min="3847" max="3847" width="13.5546875" style="133" customWidth="1"/>
    <col min="3848" max="4096" width="11.5546875" style="133"/>
    <col min="4097" max="4097" width="16.6640625" style="133" customWidth="1"/>
    <col min="4098" max="4098" width="19.5546875" style="133" customWidth="1"/>
    <col min="4099" max="4100" width="11.5546875" style="133"/>
    <col min="4101" max="4101" width="13.33203125" style="133" bestFit="1" customWidth="1"/>
    <col min="4102" max="4102" width="14.33203125" style="133" customWidth="1"/>
    <col min="4103" max="4103" width="13.5546875" style="133" customWidth="1"/>
    <col min="4104" max="4352" width="11.5546875" style="133"/>
    <col min="4353" max="4353" width="16.6640625" style="133" customWidth="1"/>
    <col min="4354" max="4354" width="19.5546875" style="133" customWidth="1"/>
    <col min="4355" max="4356" width="11.5546875" style="133"/>
    <col min="4357" max="4357" width="13.33203125" style="133" bestFit="1" customWidth="1"/>
    <col min="4358" max="4358" width="14.33203125" style="133" customWidth="1"/>
    <col min="4359" max="4359" width="13.5546875" style="133" customWidth="1"/>
    <col min="4360" max="4608" width="11.5546875" style="133"/>
    <col min="4609" max="4609" width="16.6640625" style="133" customWidth="1"/>
    <col min="4610" max="4610" width="19.5546875" style="133" customWidth="1"/>
    <col min="4611" max="4612" width="11.5546875" style="133"/>
    <col min="4613" max="4613" width="13.33203125" style="133" bestFit="1" customWidth="1"/>
    <col min="4614" max="4614" width="14.33203125" style="133" customWidth="1"/>
    <col min="4615" max="4615" width="13.5546875" style="133" customWidth="1"/>
    <col min="4616" max="4864" width="11.5546875" style="133"/>
    <col min="4865" max="4865" width="16.6640625" style="133" customWidth="1"/>
    <col min="4866" max="4866" width="19.5546875" style="133" customWidth="1"/>
    <col min="4867" max="4868" width="11.5546875" style="133"/>
    <col min="4869" max="4869" width="13.33203125" style="133" bestFit="1" customWidth="1"/>
    <col min="4870" max="4870" width="14.33203125" style="133" customWidth="1"/>
    <col min="4871" max="4871" width="13.5546875" style="133" customWidth="1"/>
    <col min="4872" max="5120" width="11.5546875" style="133"/>
    <col min="5121" max="5121" width="16.6640625" style="133" customWidth="1"/>
    <col min="5122" max="5122" width="19.5546875" style="133" customWidth="1"/>
    <col min="5123" max="5124" width="11.5546875" style="133"/>
    <col min="5125" max="5125" width="13.33203125" style="133" bestFit="1" customWidth="1"/>
    <col min="5126" max="5126" width="14.33203125" style="133" customWidth="1"/>
    <col min="5127" max="5127" width="13.5546875" style="133" customWidth="1"/>
    <col min="5128" max="5376" width="11.5546875" style="133"/>
    <col min="5377" max="5377" width="16.6640625" style="133" customWidth="1"/>
    <col min="5378" max="5378" width="19.5546875" style="133" customWidth="1"/>
    <col min="5379" max="5380" width="11.5546875" style="133"/>
    <col min="5381" max="5381" width="13.33203125" style="133" bestFit="1" customWidth="1"/>
    <col min="5382" max="5382" width="14.33203125" style="133" customWidth="1"/>
    <col min="5383" max="5383" width="13.5546875" style="133" customWidth="1"/>
    <col min="5384" max="5632" width="11.5546875" style="133"/>
    <col min="5633" max="5633" width="16.6640625" style="133" customWidth="1"/>
    <col min="5634" max="5634" width="19.5546875" style="133" customWidth="1"/>
    <col min="5635" max="5636" width="11.5546875" style="133"/>
    <col min="5637" max="5637" width="13.33203125" style="133" bestFit="1" customWidth="1"/>
    <col min="5638" max="5638" width="14.33203125" style="133" customWidth="1"/>
    <col min="5639" max="5639" width="13.5546875" style="133" customWidth="1"/>
    <col min="5640" max="5888" width="11.5546875" style="133"/>
    <col min="5889" max="5889" width="16.6640625" style="133" customWidth="1"/>
    <col min="5890" max="5890" width="19.5546875" style="133" customWidth="1"/>
    <col min="5891" max="5892" width="11.5546875" style="133"/>
    <col min="5893" max="5893" width="13.33203125" style="133" bestFit="1" customWidth="1"/>
    <col min="5894" max="5894" width="14.33203125" style="133" customWidth="1"/>
    <col min="5895" max="5895" width="13.5546875" style="133" customWidth="1"/>
    <col min="5896" max="6144" width="11.5546875" style="133"/>
    <col min="6145" max="6145" width="16.6640625" style="133" customWidth="1"/>
    <col min="6146" max="6146" width="19.5546875" style="133" customWidth="1"/>
    <col min="6147" max="6148" width="11.5546875" style="133"/>
    <col min="6149" max="6149" width="13.33203125" style="133" bestFit="1" customWidth="1"/>
    <col min="6150" max="6150" width="14.33203125" style="133" customWidth="1"/>
    <col min="6151" max="6151" width="13.5546875" style="133" customWidth="1"/>
    <col min="6152" max="6400" width="11.5546875" style="133"/>
    <col min="6401" max="6401" width="16.6640625" style="133" customWidth="1"/>
    <col min="6402" max="6402" width="19.5546875" style="133" customWidth="1"/>
    <col min="6403" max="6404" width="11.5546875" style="133"/>
    <col min="6405" max="6405" width="13.33203125" style="133" bestFit="1" customWidth="1"/>
    <col min="6406" max="6406" width="14.33203125" style="133" customWidth="1"/>
    <col min="6407" max="6407" width="13.5546875" style="133" customWidth="1"/>
    <col min="6408" max="6656" width="11.5546875" style="133"/>
    <col min="6657" max="6657" width="16.6640625" style="133" customWidth="1"/>
    <col min="6658" max="6658" width="19.5546875" style="133" customWidth="1"/>
    <col min="6659" max="6660" width="11.5546875" style="133"/>
    <col min="6661" max="6661" width="13.33203125" style="133" bestFit="1" customWidth="1"/>
    <col min="6662" max="6662" width="14.33203125" style="133" customWidth="1"/>
    <col min="6663" max="6663" width="13.5546875" style="133" customWidth="1"/>
    <col min="6664" max="6912" width="11.5546875" style="133"/>
    <col min="6913" max="6913" width="16.6640625" style="133" customWidth="1"/>
    <col min="6914" max="6914" width="19.5546875" style="133" customWidth="1"/>
    <col min="6915" max="6916" width="11.5546875" style="133"/>
    <col min="6917" max="6917" width="13.33203125" style="133" bestFit="1" customWidth="1"/>
    <col min="6918" max="6918" width="14.33203125" style="133" customWidth="1"/>
    <col min="6919" max="6919" width="13.5546875" style="133" customWidth="1"/>
    <col min="6920" max="7168" width="11.5546875" style="133"/>
    <col min="7169" max="7169" width="16.6640625" style="133" customWidth="1"/>
    <col min="7170" max="7170" width="19.5546875" style="133" customWidth="1"/>
    <col min="7171" max="7172" width="11.5546875" style="133"/>
    <col min="7173" max="7173" width="13.33203125" style="133" bestFit="1" customWidth="1"/>
    <col min="7174" max="7174" width="14.33203125" style="133" customWidth="1"/>
    <col min="7175" max="7175" width="13.5546875" style="133" customWidth="1"/>
    <col min="7176" max="7424" width="11.5546875" style="133"/>
    <col min="7425" max="7425" width="16.6640625" style="133" customWidth="1"/>
    <col min="7426" max="7426" width="19.5546875" style="133" customWidth="1"/>
    <col min="7427" max="7428" width="11.5546875" style="133"/>
    <col min="7429" max="7429" width="13.33203125" style="133" bestFit="1" customWidth="1"/>
    <col min="7430" max="7430" width="14.33203125" style="133" customWidth="1"/>
    <col min="7431" max="7431" width="13.5546875" style="133" customWidth="1"/>
    <col min="7432" max="7680" width="11.5546875" style="133"/>
    <col min="7681" max="7681" width="16.6640625" style="133" customWidth="1"/>
    <col min="7682" max="7682" width="19.5546875" style="133" customWidth="1"/>
    <col min="7683" max="7684" width="11.5546875" style="133"/>
    <col min="7685" max="7685" width="13.33203125" style="133" bestFit="1" customWidth="1"/>
    <col min="7686" max="7686" width="14.33203125" style="133" customWidth="1"/>
    <col min="7687" max="7687" width="13.5546875" style="133" customWidth="1"/>
    <col min="7688" max="7936" width="11.5546875" style="133"/>
    <col min="7937" max="7937" width="16.6640625" style="133" customWidth="1"/>
    <col min="7938" max="7938" width="19.5546875" style="133" customWidth="1"/>
    <col min="7939" max="7940" width="11.5546875" style="133"/>
    <col min="7941" max="7941" width="13.33203125" style="133" bestFit="1" customWidth="1"/>
    <col min="7942" max="7942" width="14.33203125" style="133" customWidth="1"/>
    <col min="7943" max="7943" width="13.5546875" style="133" customWidth="1"/>
    <col min="7944" max="8192" width="11.5546875" style="133"/>
    <col min="8193" max="8193" width="16.6640625" style="133" customWidth="1"/>
    <col min="8194" max="8194" width="19.5546875" style="133" customWidth="1"/>
    <col min="8195" max="8196" width="11.5546875" style="133"/>
    <col min="8197" max="8197" width="13.33203125" style="133" bestFit="1" customWidth="1"/>
    <col min="8198" max="8198" width="14.33203125" style="133" customWidth="1"/>
    <col min="8199" max="8199" width="13.5546875" style="133" customWidth="1"/>
    <col min="8200" max="8448" width="11.5546875" style="133"/>
    <col min="8449" max="8449" width="16.6640625" style="133" customWidth="1"/>
    <col min="8450" max="8450" width="19.5546875" style="133" customWidth="1"/>
    <col min="8451" max="8452" width="11.5546875" style="133"/>
    <col min="8453" max="8453" width="13.33203125" style="133" bestFit="1" customWidth="1"/>
    <col min="8454" max="8454" width="14.33203125" style="133" customWidth="1"/>
    <col min="8455" max="8455" width="13.5546875" style="133" customWidth="1"/>
    <col min="8456" max="8704" width="11.5546875" style="133"/>
    <col min="8705" max="8705" width="16.6640625" style="133" customWidth="1"/>
    <col min="8706" max="8706" width="19.5546875" style="133" customWidth="1"/>
    <col min="8707" max="8708" width="11.5546875" style="133"/>
    <col min="8709" max="8709" width="13.33203125" style="133" bestFit="1" customWidth="1"/>
    <col min="8710" max="8710" width="14.33203125" style="133" customWidth="1"/>
    <col min="8711" max="8711" width="13.5546875" style="133" customWidth="1"/>
    <col min="8712" max="8960" width="11.5546875" style="133"/>
    <col min="8961" max="8961" width="16.6640625" style="133" customWidth="1"/>
    <col min="8962" max="8962" width="19.5546875" style="133" customWidth="1"/>
    <col min="8963" max="8964" width="11.5546875" style="133"/>
    <col min="8965" max="8965" width="13.33203125" style="133" bestFit="1" customWidth="1"/>
    <col min="8966" max="8966" width="14.33203125" style="133" customWidth="1"/>
    <col min="8967" max="8967" width="13.5546875" style="133" customWidth="1"/>
    <col min="8968" max="9216" width="11.5546875" style="133"/>
    <col min="9217" max="9217" width="16.6640625" style="133" customWidth="1"/>
    <col min="9218" max="9218" width="19.5546875" style="133" customWidth="1"/>
    <col min="9219" max="9220" width="11.5546875" style="133"/>
    <col min="9221" max="9221" width="13.33203125" style="133" bestFit="1" customWidth="1"/>
    <col min="9222" max="9222" width="14.33203125" style="133" customWidth="1"/>
    <col min="9223" max="9223" width="13.5546875" style="133" customWidth="1"/>
    <col min="9224" max="9472" width="11.5546875" style="133"/>
    <col min="9473" max="9473" width="16.6640625" style="133" customWidth="1"/>
    <col min="9474" max="9474" width="19.5546875" style="133" customWidth="1"/>
    <col min="9475" max="9476" width="11.5546875" style="133"/>
    <col min="9477" max="9477" width="13.33203125" style="133" bestFit="1" customWidth="1"/>
    <col min="9478" max="9478" width="14.33203125" style="133" customWidth="1"/>
    <col min="9479" max="9479" width="13.5546875" style="133" customWidth="1"/>
    <col min="9480" max="9728" width="11.5546875" style="133"/>
    <col min="9729" max="9729" width="16.6640625" style="133" customWidth="1"/>
    <col min="9730" max="9730" width="19.5546875" style="133" customWidth="1"/>
    <col min="9731" max="9732" width="11.5546875" style="133"/>
    <col min="9733" max="9733" width="13.33203125" style="133" bestFit="1" customWidth="1"/>
    <col min="9734" max="9734" width="14.33203125" style="133" customWidth="1"/>
    <col min="9735" max="9735" width="13.5546875" style="133" customWidth="1"/>
    <col min="9736" max="9984" width="11.5546875" style="133"/>
    <col min="9985" max="9985" width="16.6640625" style="133" customWidth="1"/>
    <col min="9986" max="9986" width="19.5546875" style="133" customWidth="1"/>
    <col min="9987" max="9988" width="11.5546875" style="133"/>
    <col min="9989" max="9989" width="13.33203125" style="133" bestFit="1" customWidth="1"/>
    <col min="9990" max="9990" width="14.33203125" style="133" customWidth="1"/>
    <col min="9991" max="9991" width="13.5546875" style="133" customWidth="1"/>
    <col min="9992" max="10240" width="11.5546875" style="133"/>
    <col min="10241" max="10241" width="16.6640625" style="133" customWidth="1"/>
    <col min="10242" max="10242" width="19.5546875" style="133" customWidth="1"/>
    <col min="10243" max="10244" width="11.5546875" style="133"/>
    <col min="10245" max="10245" width="13.33203125" style="133" bestFit="1" customWidth="1"/>
    <col min="10246" max="10246" width="14.33203125" style="133" customWidth="1"/>
    <col min="10247" max="10247" width="13.5546875" style="133" customWidth="1"/>
    <col min="10248" max="10496" width="11.5546875" style="133"/>
    <col min="10497" max="10497" width="16.6640625" style="133" customWidth="1"/>
    <col min="10498" max="10498" width="19.5546875" style="133" customWidth="1"/>
    <col min="10499" max="10500" width="11.5546875" style="133"/>
    <col min="10501" max="10501" width="13.33203125" style="133" bestFit="1" customWidth="1"/>
    <col min="10502" max="10502" width="14.33203125" style="133" customWidth="1"/>
    <col min="10503" max="10503" width="13.5546875" style="133" customWidth="1"/>
    <col min="10504" max="10752" width="11.5546875" style="133"/>
    <col min="10753" max="10753" width="16.6640625" style="133" customWidth="1"/>
    <col min="10754" max="10754" width="19.5546875" style="133" customWidth="1"/>
    <col min="10755" max="10756" width="11.5546875" style="133"/>
    <col min="10757" max="10757" width="13.33203125" style="133" bestFit="1" customWidth="1"/>
    <col min="10758" max="10758" width="14.33203125" style="133" customWidth="1"/>
    <col min="10759" max="10759" width="13.5546875" style="133" customWidth="1"/>
    <col min="10760" max="11008" width="11.5546875" style="133"/>
    <col min="11009" max="11009" width="16.6640625" style="133" customWidth="1"/>
    <col min="11010" max="11010" width="19.5546875" style="133" customWidth="1"/>
    <col min="11011" max="11012" width="11.5546875" style="133"/>
    <col min="11013" max="11013" width="13.33203125" style="133" bestFit="1" customWidth="1"/>
    <col min="11014" max="11014" width="14.33203125" style="133" customWidth="1"/>
    <col min="11015" max="11015" width="13.5546875" style="133" customWidth="1"/>
    <col min="11016" max="11264" width="11.5546875" style="133"/>
    <col min="11265" max="11265" width="16.6640625" style="133" customWidth="1"/>
    <col min="11266" max="11266" width="19.5546875" style="133" customWidth="1"/>
    <col min="11267" max="11268" width="11.5546875" style="133"/>
    <col min="11269" max="11269" width="13.33203125" style="133" bestFit="1" customWidth="1"/>
    <col min="11270" max="11270" width="14.33203125" style="133" customWidth="1"/>
    <col min="11271" max="11271" width="13.5546875" style="133" customWidth="1"/>
    <col min="11272" max="11520" width="11.5546875" style="133"/>
    <col min="11521" max="11521" width="16.6640625" style="133" customWidth="1"/>
    <col min="11522" max="11522" width="19.5546875" style="133" customWidth="1"/>
    <col min="11523" max="11524" width="11.5546875" style="133"/>
    <col min="11525" max="11525" width="13.33203125" style="133" bestFit="1" customWidth="1"/>
    <col min="11526" max="11526" width="14.33203125" style="133" customWidth="1"/>
    <col min="11527" max="11527" width="13.5546875" style="133" customWidth="1"/>
    <col min="11528" max="11776" width="11.5546875" style="133"/>
    <col min="11777" max="11777" width="16.6640625" style="133" customWidth="1"/>
    <col min="11778" max="11778" width="19.5546875" style="133" customWidth="1"/>
    <col min="11779" max="11780" width="11.5546875" style="133"/>
    <col min="11781" max="11781" width="13.33203125" style="133" bestFit="1" customWidth="1"/>
    <col min="11782" max="11782" width="14.33203125" style="133" customWidth="1"/>
    <col min="11783" max="11783" width="13.5546875" style="133" customWidth="1"/>
    <col min="11784" max="12032" width="11.5546875" style="133"/>
    <col min="12033" max="12033" width="16.6640625" style="133" customWidth="1"/>
    <col min="12034" max="12034" width="19.5546875" style="133" customWidth="1"/>
    <col min="12035" max="12036" width="11.5546875" style="133"/>
    <col min="12037" max="12037" width="13.33203125" style="133" bestFit="1" customWidth="1"/>
    <col min="12038" max="12038" width="14.33203125" style="133" customWidth="1"/>
    <col min="12039" max="12039" width="13.5546875" style="133" customWidth="1"/>
    <col min="12040" max="12288" width="11.5546875" style="133"/>
    <col min="12289" max="12289" width="16.6640625" style="133" customWidth="1"/>
    <col min="12290" max="12290" width="19.5546875" style="133" customWidth="1"/>
    <col min="12291" max="12292" width="11.5546875" style="133"/>
    <col min="12293" max="12293" width="13.33203125" style="133" bestFit="1" customWidth="1"/>
    <col min="12294" max="12294" width="14.33203125" style="133" customWidth="1"/>
    <col min="12295" max="12295" width="13.5546875" style="133" customWidth="1"/>
    <col min="12296" max="12544" width="11.5546875" style="133"/>
    <col min="12545" max="12545" width="16.6640625" style="133" customWidth="1"/>
    <col min="12546" max="12546" width="19.5546875" style="133" customWidth="1"/>
    <col min="12547" max="12548" width="11.5546875" style="133"/>
    <col min="12549" max="12549" width="13.33203125" style="133" bestFit="1" customWidth="1"/>
    <col min="12550" max="12550" width="14.33203125" style="133" customWidth="1"/>
    <col min="12551" max="12551" width="13.5546875" style="133" customWidth="1"/>
    <col min="12552" max="12800" width="11.5546875" style="133"/>
    <col min="12801" max="12801" width="16.6640625" style="133" customWidth="1"/>
    <col min="12802" max="12802" width="19.5546875" style="133" customWidth="1"/>
    <col min="12803" max="12804" width="11.5546875" style="133"/>
    <col min="12805" max="12805" width="13.33203125" style="133" bestFit="1" customWidth="1"/>
    <col min="12806" max="12806" width="14.33203125" style="133" customWidth="1"/>
    <col min="12807" max="12807" width="13.5546875" style="133" customWidth="1"/>
    <col min="12808" max="13056" width="11.5546875" style="133"/>
    <col min="13057" max="13057" width="16.6640625" style="133" customWidth="1"/>
    <col min="13058" max="13058" width="19.5546875" style="133" customWidth="1"/>
    <col min="13059" max="13060" width="11.5546875" style="133"/>
    <col min="13061" max="13061" width="13.33203125" style="133" bestFit="1" customWidth="1"/>
    <col min="13062" max="13062" width="14.33203125" style="133" customWidth="1"/>
    <col min="13063" max="13063" width="13.5546875" style="133" customWidth="1"/>
    <col min="13064" max="13312" width="11.5546875" style="133"/>
    <col min="13313" max="13313" width="16.6640625" style="133" customWidth="1"/>
    <col min="13314" max="13314" width="19.5546875" style="133" customWidth="1"/>
    <col min="13315" max="13316" width="11.5546875" style="133"/>
    <col min="13317" max="13317" width="13.33203125" style="133" bestFit="1" customWidth="1"/>
    <col min="13318" max="13318" width="14.33203125" style="133" customWidth="1"/>
    <col min="13319" max="13319" width="13.5546875" style="133" customWidth="1"/>
    <col min="13320" max="13568" width="11.5546875" style="133"/>
    <col min="13569" max="13569" width="16.6640625" style="133" customWidth="1"/>
    <col min="13570" max="13570" width="19.5546875" style="133" customWidth="1"/>
    <col min="13571" max="13572" width="11.5546875" style="133"/>
    <col min="13573" max="13573" width="13.33203125" style="133" bestFit="1" customWidth="1"/>
    <col min="13574" max="13574" width="14.33203125" style="133" customWidth="1"/>
    <col min="13575" max="13575" width="13.5546875" style="133" customWidth="1"/>
    <col min="13576" max="13824" width="11.5546875" style="133"/>
    <col min="13825" max="13825" width="16.6640625" style="133" customWidth="1"/>
    <col min="13826" max="13826" width="19.5546875" style="133" customWidth="1"/>
    <col min="13827" max="13828" width="11.5546875" style="133"/>
    <col min="13829" max="13829" width="13.33203125" style="133" bestFit="1" customWidth="1"/>
    <col min="13830" max="13830" width="14.33203125" style="133" customWidth="1"/>
    <col min="13831" max="13831" width="13.5546875" style="133" customWidth="1"/>
    <col min="13832" max="14080" width="11.5546875" style="133"/>
    <col min="14081" max="14081" width="16.6640625" style="133" customWidth="1"/>
    <col min="14082" max="14082" width="19.5546875" style="133" customWidth="1"/>
    <col min="14083" max="14084" width="11.5546875" style="133"/>
    <col min="14085" max="14085" width="13.33203125" style="133" bestFit="1" customWidth="1"/>
    <col min="14086" max="14086" width="14.33203125" style="133" customWidth="1"/>
    <col min="14087" max="14087" width="13.5546875" style="133" customWidth="1"/>
    <col min="14088" max="14336" width="11.5546875" style="133"/>
    <col min="14337" max="14337" width="16.6640625" style="133" customWidth="1"/>
    <col min="14338" max="14338" width="19.5546875" style="133" customWidth="1"/>
    <col min="14339" max="14340" width="11.5546875" style="133"/>
    <col min="14341" max="14341" width="13.33203125" style="133" bestFit="1" customWidth="1"/>
    <col min="14342" max="14342" width="14.33203125" style="133" customWidth="1"/>
    <col min="14343" max="14343" width="13.5546875" style="133" customWidth="1"/>
    <col min="14344" max="14592" width="11.5546875" style="133"/>
    <col min="14593" max="14593" width="16.6640625" style="133" customWidth="1"/>
    <col min="14594" max="14594" width="19.5546875" style="133" customWidth="1"/>
    <col min="14595" max="14596" width="11.5546875" style="133"/>
    <col min="14597" max="14597" width="13.33203125" style="133" bestFit="1" customWidth="1"/>
    <col min="14598" max="14598" width="14.33203125" style="133" customWidth="1"/>
    <col min="14599" max="14599" width="13.5546875" style="133" customWidth="1"/>
    <col min="14600" max="14848" width="11.5546875" style="133"/>
    <col min="14849" max="14849" width="16.6640625" style="133" customWidth="1"/>
    <col min="14850" max="14850" width="19.5546875" style="133" customWidth="1"/>
    <col min="14851" max="14852" width="11.5546875" style="133"/>
    <col min="14853" max="14853" width="13.33203125" style="133" bestFit="1" customWidth="1"/>
    <col min="14854" max="14854" width="14.33203125" style="133" customWidth="1"/>
    <col min="14855" max="14855" width="13.5546875" style="133" customWidth="1"/>
    <col min="14856" max="15104" width="11.5546875" style="133"/>
    <col min="15105" max="15105" width="16.6640625" style="133" customWidth="1"/>
    <col min="15106" max="15106" width="19.5546875" style="133" customWidth="1"/>
    <col min="15107" max="15108" width="11.5546875" style="133"/>
    <col min="15109" max="15109" width="13.33203125" style="133" bestFit="1" customWidth="1"/>
    <col min="15110" max="15110" width="14.33203125" style="133" customWidth="1"/>
    <col min="15111" max="15111" width="13.5546875" style="133" customWidth="1"/>
    <col min="15112" max="15360" width="11.5546875" style="133"/>
    <col min="15361" max="15361" width="16.6640625" style="133" customWidth="1"/>
    <col min="15362" max="15362" width="19.5546875" style="133" customWidth="1"/>
    <col min="15363" max="15364" width="11.5546875" style="133"/>
    <col min="15365" max="15365" width="13.33203125" style="133" bestFit="1" customWidth="1"/>
    <col min="15366" max="15366" width="14.33203125" style="133" customWidth="1"/>
    <col min="15367" max="15367" width="13.5546875" style="133" customWidth="1"/>
    <col min="15368" max="15616" width="11.5546875" style="133"/>
    <col min="15617" max="15617" width="16.6640625" style="133" customWidth="1"/>
    <col min="15618" max="15618" width="19.5546875" style="133" customWidth="1"/>
    <col min="15619" max="15620" width="11.5546875" style="133"/>
    <col min="15621" max="15621" width="13.33203125" style="133" bestFit="1" customWidth="1"/>
    <col min="15622" max="15622" width="14.33203125" style="133" customWidth="1"/>
    <col min="15623" max="15623" width="13.5546875" style="133" customWidth="1"/>
    <col min="15624" max="15872" width="11.5546875" style="133"/>
    <col min="15873" max="15873" width="16.6640625" style="133" customWidth="1"/>
    <col min="15874" max="15874" width="19.5546875" style="133" customWidth="1"/>
    <col min="15875" max="15876" width="11.5546875" style="133"/>
    <col min="15877" max="15877" width="13.33203125" style="133" bestFit="1" customWidth="1"/>
    <col min="15878" max="15878" width="14.33203125" style="133" customWidth="1"/>
    <col min="15879" max="15879" width="13.5546875" style="133" customWidth="1"/>
    <col min="15880" max="16128" width="11.5546875" style="133"/>
    <col min="16129" max="16129" width="16.6640625" style="133" customWidth="1"/>
    <col min="16130" max="16130" width="19.5546875" style="133" customWidth="1"/>
    <col min="16131" max="16132" width="11.5546875" style="133"/>
    <col min="16133" max="16133" width="13.33203125" style="133" bestFit="1" customWidth="1"/>
    <col min="16134" max="16134" width="14.33203125" style="133" customWidth="1"/>
    <col min="16135" max="16135" width="13.5546875" style="133" customWidth="1"/>
    <col min="16136" max="16384" width="11.5546875" style="133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35" customFormat="1" ht="14.25" customHeight="1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35" customFormat="1" ht="14.25" customHeight="1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35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135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35" customFormat="1" ht="15" customHeight="1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35" customFormat="1" ht="14.25" customHeight="1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35" customFormat="1" ht="14.25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35" customFormat="1" ht="14.25" customHeight="1">
      <c r="A9" s="302"/>
      <c r="B9" s="302"/>
      <c r="C9" s="302"/>
      <c r="D9" s="302"/>
      <c r="E9" s="303"/>
      <c r="F9" s="304" t="s">
        <v>90</v>
      </c>
      <c r="G9" s="304">
        <f>'Presupuesto '!A63</f>
        <v>60</v>
      </c>
      <c r="H9" s="629"/>
      <c r="I9" s="630"/>
      <c r="J9" s="630"/>
      <c r="K9" s="630"/>
      <c r="L9" s="631"/>
    </row>
    <row r="10" spans="1:13" s="246" customFormat="1" ht="14.25" customHeight="1">
      <c r="A10" s="302"/>
      <c r="B10" s="302"/>
      <c r="C10" s="302"/>
      <c r="D10" s="302"/>
      <c r="E10" s="303"/>
      <c r="F10" s="304" t="s">
        <v>28</v>
      </c>
      <c r="G10" s="304" t="str">
        <f>'Presupuesto '!C63</f>
        <v>u</v>
      </c>
      <c r="H10" s="629"/>
      <c r="I10" s="630"/>
      <c r="J10" s="630"/>
      <c r="K10" s="630"/>
      <c r="L10" s="631"/>
    </row>
    <row r="11" spans="1:13" s="246" customFormat="1" ht="14.25" customHeight="1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4.25" customHeight="1">
      <c r="A12" s="644" t="str">
        <f>'Presupuesto '!B63</f>
        <v>Breker 3 polos 20-50 Amp.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.75" customHeight="1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5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0.31570000000000004</v>
      </c>
      <c r="H17" s="433">
        <f>+G17/G$46</f>
        <v>7.4230478935896575E-3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0.74230478935896571</v>
      </c>
    </row>
    <row r="18" spans="1:15" s="136" customFormat="1" ht="15.6">
      <c r="A18" s="616" t="s">
        <v>23</v>
      </c>
      <c r="B18" s="617"/>
      <c r="C18" s="145"/>
      <c r="D18" s="148"/>
      <c r="E18" s="148"/>
      <c r="F18" s="149"/>
      <c r="G18" s="129">
        <f>SUM(G17:G17)</f>
        <v>0.31570000000000004</v>
      </c>
      <c r="H18" s="437">
        <f>SUM(H17:H17)</f>
        <v>7.4230478935896575E-3</v>
      </c>
      <c r="I18" s="434"/>
      <c r="J18" s="435"/>
      <c r="K18" s="431"/>
      <c r="L18" s="447">
        <f>SUM(L17:L17)</f>
        <v>0.74230478935896571</v>
      </c>
    </row>
    <row r="19" spans="1:15" s="136" customFormat="1" ht="15.6">
      <c r="A19" s="43" t="s">
        <v>24</v>
      </c>
      <c r="B19" s="44"/>
      <c r="C19" s="45"/>
      <c r="D19" s="45"/>
      <c r="E19" s="45"/>
      <c r="F19" s="45"/>
      <c r="G19" s="46"/>
      <c r="H19" s="441"/>
      <c r="I19" s="438"/>
      <c r="J19" s="439"/>
      <c r="K19" s="440"/>
      <c r="L19" s="495"/>
    </row>
    <row r="20" spans="1:15" s="136" customFormat="1" ht="15.6">
      <c r="A20" s="610" t="s">
        <v>4</v>
      </c>
      <c r="B20" s="611"/>
      <c r="C20" s="143" t="s">
        <v>5</v>
      </c>
      <c r="D20" s="143" t="s">
        <v>25</v>
      </c>
      <c r="E20" s="144" t="s">
        <v>7</v>
      </c>
      <c r="F20" s="143" t="s">
        <v>8</v>
      </c>
      <c r="G20" s="144" t="s">
        <v>9</v>
      </c>
      <c r="H20" s="441"/>
      <c r="I20" s="442"/>
      <c r="J20" s="442"/>
      <c r="K20" s="442"/>
      <c r="L20" s="443"/>
    </row>
    <row r="21" spans="1:15" s="136" customFormat="1" ht="15.6">
      <c r="A21" s="640"/>
      <c r="B21" s="641"/>
      <c r="C21" s="39" t="s">
        <v>15</v>
      </c>
      <c r="D21" s="39" t="s">
        <v>16</v>
      </c>
      <c r="E21" s="40" t="s">
        <v>17</v>
      </c>
      <c r="F21" s="41" t="s">
        <v>18</v>
      </c>
      <c r="G21" s="40" t="s">
        <v>19</v>
      </c>
      <c r="H21" s="428"/>
      <c r="I21" s="442"/>
      <c r="J21" s="442"/>
      <c r="K21" s="442"/>
      <c r="L21" s="432"/>
    </row>
    <row r="22" spans="1:15" s="136" customFormat="1" ht="15.6">
      <c r="A22" s="239"/>
      <c r="B22" s="240"/>
      <c r="C22" s="51"/>
      <c r="D22" s="51"/>
      <c r="E22" s="241"/>
      <c r="F22" s="242"/>
      <c r="G22" s="241"/>
      <c r="H22" s="428"/>
      <c r="I22" s="429"/>
      <c r="J22" s="430"/>
      <c r="K22" s="431"/>
      <c r="L22" s="432"/>
    </row>
    <row r="23" spans="1:15" s="136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0.7</v>
      </c>
      <c r="G23" s="42">
        <f>E23*F23</f>
        <v>2.5339999999999998</v>
      </c>
      <c r="H23" s="433">
        <f>+G23/G$46</f>
        <v>5.958189218357994E-2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5.9581892183579939</v>
      </c>
    </row>
    <row r="24" spans="1:15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0.7</v>
      </c>
      <c r="G24" s="42">
        <f>E24*F24</f>
        <v>2.5619999999999998</v>
      </c>
      <c r="H24" s="433">
        <f>+G24/G$46</f>
        <v>6.0240255633122262E-2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6.0240255633122262</v>
      </c>
      <c r="M24" s="137"/>
      <c r="N24" s="137"/>
      <c r="O24" s="137"/>
    </row>
    <row r="25" spans="1:15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0.3</v>
      </c>
      <c r="G25" s="42">
        <f>E25*F25</f>
        <v>1.2179999999999997</v>
      </c>
      <c r="H25" s="433">
        <f>+G25/G$46</f>
        <v>2.8638810055090908E-2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2.8638810055090906</v>
      </c>
      <c r="M25" s="136"/>
      <c r="N25" s="136"/>
      <c r="O25" s="136"/>
    </row>
    <row r="26" spans="1:15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6.3140000000000001</v>
      </c>
      <c r="H26" s="437">
        <f>SUM(H23:H25)</f>
        <v>0.14846095787179311</v>
      </c>
      <c r="I26" s="429"/>
      <c r="J26" s="430"/>
      <c r="K26" s="431"/>
      <c r="L26" s="447">
        <f>SUM(L23:L25)</f>
        <v>14.84609578717931</v>
      </c>
    </row>
    <row r="27" spans="1:15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5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5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5" s="136" customFormat="1" ht="15.6">
      <c r="A30" s="616" t="s">
        <v>176</v>
      </c>
      <c r="B30" s="617"/>
      <c r="C30" s="618"/>
      <c r="D30" s="49" t="s">
        <v>44</v>
      </c>
      <c r="E30" s="50">
        <v>1</v>
      </c>
      <c r="F30" s="50">
        <v>35.9</v>
      </c>
      <c r="G30" s="42">
        <f>E30*F30</f>
        <v>35.9</v>
      </c>
      <c r="H30" s="433">
        <f>+G30/G$46</f>
        <v>0.84411599423461725</v>
      </c>
      <c r="I30" s="434">
        <v>462110311</v>
      </c>
      <c r="J30" s="435" t="s">
        <v>30</v>
      </c>
      <c r="K30" s="431">
        <v>0</v>
      </c>
      <c r="L30" s="436">
        <f>+H30*K30</f>
        <v>0</v>
      </c>
    </row>
    <row r="31" spans="1:15" s="136" customFormat="1" ht="15.6">
      <c r="A31" s="274"/>
      <c r="B31" s="275"/>
      <c r="C31" s="276"/>
      <c r="D31" s="49"/>
      <c r="E31" s="50"/>
      <c r="F31" s="50"/>
      <c r="G31" s="42"/>
      <c r="H31" s="433"/>
      <c r="I31" s="434"/>
      <c r="J31" s="435"/>
      <c r="K31" s="431"/>
      <c r="L31" s="436"/>
    </row>
    <row r="32" spans="1:15" s="136" customFormat="1" ht="15.6">
      <c r="A32" s="274"/>
      <c r="B32" s="275"/>
      <c r="C32" s="276"/>
      <c r="D32" s="49"/>
      <c r="E32" s="50"/>
      <c r="F32" s="50"/>
      <c r="G32" s="42"/>
      <c r="H32" s="433"/>
      <c r="I32" s="434"/>
      <c r="J32" s="435"/>
      <c r="K32" s="431"/>
      <c r="L32" s="436"/>
    </row>
    <row r="33" spans="1:15" s="136" customFormat="1" ht="15.6">
      <c r="A33" s="274"/>
      <c r="B33" s="275"/>
      <c r="C33" s="276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5" s="136" customFormat="1" ht="15.6">
      <c r="A34" s="274"/>
      <c r="B34" s="275"/>
      <c r="C34" s="276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5" s="136" customFormat="1" ht="15.6">
      <c r="A35" s="274"/>
      <c r="B35" s="275"/>
      <c r="C35" s="276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5" s="136" customFormat="1" ht="15.6">
      <c r="A36" s="274"/>
      <c r="B36" s="275"/>
      <c r="C36" s="276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5" s="136" customFormat="1" ht="15.6">
      <c r="A37" s="274"/>
      <c r="B37" s="275"/>
      <c r="C37" s="276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5" s="136" customFormat="1" ht="15.6">
      <c r="A38" s="274"/>
      <c r="B38" s="275"/>
      <c r="C38" s="276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5" s="136" customFormat="1" ht="15.6">
      <c r="A39" s="274"/>
      <c r="B39" s="275"/>
      <c r="C39" s="276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5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+G30</f>
        <v>35.9</v>
      </c>
      <c r="H40" s="437">
        <f>+H30</f>
        <v>0.84411599423461725</v>
      </c>
      <c r="I40" s="429"/>
      <c r="J40" s="430"/>
      <c r="K40" s="431"/>
      <c r="L40" s="447">
        <f>+L30</f>
        <v>0</v>
      </c>
      <c r="M40" s="137"/>
      <c r="N40" s="137"/>
      <c r="O40" s="137"/>
    </row>
    <row r="41" spans="1:15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  <c r="M41" s="136"/>
      <c r="N41" s="136"/>
      <c r="O41" s="136"/>
    </row>
    <row r="42" spans="1:15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5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5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5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  <c r="M45" s="137"/>
      <c r="N45" s="137"/>
      <c r="O45" s="137"/>
    </row>
    <row r="46" spans="1:15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+G45+G40+G26+G18</f>
        <v>42.529699999999998</v>
      </c>
      <c r="H46" s="449">
        <f>+H45+H40+H26+H18</f>
        <v>1</v>
      </c>
      <c r="I46" s="450"/>
      <c r="J46" s="451"/>
      <c r="K46" s="450"/>
      <c r="L46" s="563">
        <f>+L45+L40+L26+L18</f>
        <v>15.588400576538277</v>
      </c>
      <c r="M46" s="136"/>
      <c r="N46" s="136"/>
      <c r="O46" s="136"/>
    </row>
    <row r="47" spans="1:15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9.7818310000000004</v>
      </c>
      <c r="H47" s="69"/>
      <c r="I47" s="69"/>
      <c r="J47" s="69"/>
      <c r="K47" s="69"/>
      <c r="L47" s="452"/>
    </row>
    <row r="48" spans="1:15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52.311531000000002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52.31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52.31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34">
    <mergeCell ref="A24:B24"/>
    <mergeCell ref="A1:G1"/>
    <mergeCell ref="H2:L13"/>
    <mergeCell ref="A15:B15"/>
    <mergeCell ref="A16:B16"/>
    <mergeCell ref="A17:B17"/>
    <mergeCell ref="A18:B18"/>
    <mergeCell ref="A20:B20"/>
    <mergeCell ref="A21:B21"/>
    <mergeCell ref="A23:B23"/>
    <mergeCell ref="A2:G2"/>
    <mergeCell ref="A4:G4"/>
    <mergeCell ref="A12:D12"/>
    <mergeCell ref="A50:B50"/>
    <mergeCell ref="A51:B51"/>
    <mergeCell ref="A52:B52"/>
    <mergeCell ref="D47:E47"/>
    <mergeCell ref="A25:B25"/>
    <mergeCell ref="A26:B26"/>
    <mergeCell ref="A28:C28"/>
    <mergeCell ref="A29:C29"/>
    <mergeCell ref="A30:C30"/>
    <mergeCell ref="A40:B40"/>
    <mergeCell ref="A42:C42"/>
    <mergeCell ref="A43:C43"/>
    <mergeCell ref="A44:C44"/>
    <mergeCell ref="A45:B45"/>
    <mergeCell ref="D46:F46"/>
    <mergeCell ref="D59:F59"/>
    <mergeCell ref="D48:F48"/>
    <mergeCell ref="D49:F49"/>
    <mergeCell ref="D50:F50"/>
    <mergeCell ref="D57:F57"/>
    <mergeCell ref="D58:F5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0">
    <tabColor rgb="FF00FF00"/>
  </sheetPr>
  <dimension ref="A1:M62"/>
  <sheetViews>
    <sheetView view="pageBreakPreview" topLeftCell="A28" zoomScaleNormal="100" zoomScaleSheetLayoutView="100" workbookViewId="0">
      <selection activeCell="L46" sqref="L46"/>
    </sheetView>
  </sheetViews>
  <sheetFormatPr baseColWidth="10" defaultRowHeight="13.2"/>
  <cols>
    <col min="1" max="1" width="24.109375" customWidth="1"/>
    <col min="2" max="2" width="19.5546875" customWidth="1"/>
    <col min="5" max="5" width="13.33203125" bestFit="1" customWidth="1"/>
    <col min="6" max="6" width="14.33203125" style="6" customWidth="1"/>
    <col min="7" max="7" width="13.5546875" style="457" customWidth="1"/>
    <col min="8" max="12" width="11.5546875" style="420"/>
    <col min="257" max="257" width="16.6640625" customWidth="1"/>
    <col min="258" max="258" width="19.5546875" customWidth="1"/>
    <col min="261" max="261" width="13.33203125" bestFit="1" customWidth="1"/>
    <col min="262" max="262" width="14.33203125" customWidth="1"/>
    <col min="263" max="263" width="13.5546875" customWidth="1"/>
    <col min="513" max="513" width="16.6640625" customWidth="1"/>
    <col min="514" max="514" width="19.5546875" customWidth="1"/>
    <col min="517" max="517" width="13.33203125" bestFit="1" customWidth="1"/>
    <col min="518" max="518" width="14.33203125" customWidth="1"/>
    <col min="519" max="519" width="13.5546875" customWidth="1"/>
    <col min="769" max="769" width="16.6640625" customWidth="1"/>
    <col min="770" max="770" width="19.5546875" customWidth="1"/>
    <col min="773" max="773" width="13.33203125" bestFit="1" customWidth="1"/>
    <col min="774" max="774" width="14.33203125" customWidth="1"/>
    <col min="775" max="775" width="13.5546875" customWidth="1"/>
    <col min="1025" max="1025" width="16.6640625" customWidth="1"/>
    <col min="1026" max="1026" width="19.5546875" customWidth="1"/>
    <col min="1029" max="1029" width="13.33203125" bestFit="1" customWidth="1"/>
    <col min="1030" max="1030" width="14.33203125" customWidth="1"/>
    <col min="1031" max="1031" width="13.5546875" customWidth="1"/>
    <col min="1281" max="1281" width="16.6640625" customWidth="1"/>
    <col min="1282" max="1282" width="19.5546875" customWidth="1"/>
    <col min="1285" max="1285" width="13.33203125" bestFit="1" customWidth="1"/>
    <col min="1286" max="1286" width="14.33203125" customWidth="1"/>
    <col min="1287" max="1287" width="13.5546875" customWidth="1"/>
    <col min="1537" max="1537" width="16.6640625" customWidth="1"/>
    <col min="1538" max="1538" width="19.5546875" customWidth="1"/>
    <col min="1541" max="1541" width="13.33203125" bestFit="1" customWidth="1"/>
    <col min="1542" max="1542" width="14.33203125" customWidth="1"/>
    <col min="1543" max="1543" width="13.5546875" customWidth="1"/>
    <col min="1793" max="1793" width="16.6640625" customWidth="1"/>
    <col min="1794" max="1794" width="19.5546875" customWidth="1"/>
    <col min="1797" max="1797" width="13.33203125" bestFit="1" customWidth="1"/>
    <col min="1798" max="1798" width="14.33203125" customWidth="1"/>
    <col min="1799" max="1799" width="13.5546875" customWidth="1"/>
    <col min="2049" max="2049" width="16.6640625" customWidth="1"/>
    <col min="2050" max="2050" width="19.5546875" customWidth="1"/>
    <col min="2053" max="2053" width="13.33203125" bestFit="1" customWidth="1"/>
    <col min="2054" max="2054" width="14.33203125" customWidth="1"/>
    <col min="2055" max="2055" width="13.5546875" customWidth="1"/>
    <col min="2305" max="2305" width="16.6640625" customWidth="1"/>
    <col min="2306" max="2306" width="19.5546875" customWidth="1"/>
    <col min="2309" max="2309" width="13.33203125" bestFit="1" customWidth="1"/>
    <col min="2310" max="2310" width="14.33203125" customWidth="1"/>
    <col min="2311" max="2311" width="13.5546875" customWidth="1"/>
    <col min="2561" max="2561" width="16.6640625" customWidth="1"/>
    <col min="2562" max="2562" width="19.5546875" customWidth="1"/>
    <col min="2565" max="2565" width="13.33203125" bestFit="1" customWidth="1"/>
    <col min="2566" max="2566" width="14.33203125" customWidth="1"/>
    <col min="2567" max="2567" width="13.5546875" customWidth="1"/>
    <col min="2817" max="2817" width="16.6640625" customWidth="1"/>
    <col min="2818" max="2818" width="19.5546875" customWidth="1"/>
    <col min="2821" max="2821" width="13.33203125" bestFit="1" customWidth="1"/>
    <col min="2822" max="2822" width="14.33203125" customWidth="1"/>
    <col min="2823" max="2823" width="13.5546875" customWidth="1"/>
    <col min="3073" max="3073" width="16.6640625" customWidth="1"/>
    <col min="3074" max="3074" width="19.5546875" customWidth="1"/>
    <col min="3077" max="3077" width="13.33203125" bestFit="1" customWidth="1"/>
    <col min="3078" max="3078" width="14.33203125" customWidth="1"/>
    <col min="3079" max="3079" width="13.5546875" customWidth="1"/>
    <col min="3329" max="3329" width="16.6640625" customWidth="1"/>
    <col min="3330" max="3330" width="19.5546875" customWidth="1"/>
    <col min="3333" max="3333" width="13.33203125" bestFit="1" customWidth="1"/>
    <col min="3334" max="3334" width="14.33203125" customWidth="1"/>
    <col min="3335" max="3335" width="13.5546875" customWidth="1"/>
    <col min="3585" max="3585" width="16.6640625" customWidth="1"/>
    <col min="3586" max="3586" width="19.5546875" customWidth="1"/>
    <col min="3589" max="3589" width="13.33203125" bestFit="1" customWidth="1"/>
    <col min="3590" max="3590" width="14.33203125" customWidth="1"/>
    <col min="3591" max="3591" width="13.5546875" customWidth="1"/>
    <col min="3841" max="3841" width="16.6640625" customWidth="1"/>
    <col min="3842" max="3842" width="19.5546875" customWidth="1"/>
    <col min="3845" max="3845" width="13.33203125" bestFit="1" customWidth="1"/>
    <col min="3846" max="3846" width="14.33203125" customWidth="1"/>
    <col min="3847" max="3847" width="13.5546875" customWidth="1"/>
    <col min="4097" max="4097" width="16.6640625" customWidth="1"/>
    <col min="4098" max="4098" width="19.5546875" customWidth="1"/>
    <col min="4101" max="4101" width="13.33203125" bestFit="1" customWidth="1"/>
    <col min="4102" max="4102" width="14.33203125" customWidth="1"/>
    <col min="4103" max="4103" width="13.5546875" customWidth="1"/>
    <col min="4353" max="4353" width="16.6640625" customWidth="1"/>
    <col min="4354" max="4354" width="19.5546875" customWidth="1"/>
    <col min="4357" max="4357" width="13.33203125" bestFit="1" customWidth="1"/>
    <col min="4358" max="4358" width="14.33203125" customWidth="1"/>
    <col min="4359" max="4359" width="13.5546875" customWidth="1"/>
    <col min="4609" max="4609" width="16.6640625" customWidth="1"/>
    <col min="4610" max="4610" width="19.5546875" customWidth="1"/>
    <col min="4613" max="4613" width="13.33203125" bestFit="1" customWidth="1"/>
    <col min="4614" max="4614" width="14.33203125" customWidth="1"/>
    <col min="4615" max="4615" width="13.5546875" customWidth="1"/>
    <col min="4865" max="4865" width="16.6640625" customWidth="1"/>
    <col min="4866" max="4866" width="19.5546875" customWidth="1"/>
    <col min="4869" max="4869" width="13.33203125" bestFit="1" customWidth="1"/>
    <col min="4870" max="4870" width="14.33203125" customWidth="1"/>
    <col min="4871" max="4871" width="13.5546875" customWidth="1"/>
    <col min="5121" max="5121" width="16.6640625" customWidth="1"/>
    <col min="5122" max="5122" width="19.5546875" customWidth="1"/>
    <col min="5125" max="5125" width="13.33203125" bestFit="1" customWidth="1"/>
    <col min="5126" max="5126" width="14.33203125" customWidth="1"/>
    <col min="5127" max="5127" width="13.5546875" customWidth="1"/>
    <col min="5377" max="5377" width="16.6640625" customWidth="1"/>
    <col min="5378" max="5378" width="19.5546875" customWidth="1"/>
    <col min="5381" max="5381" width="13.33203125" bestFit="1" customWidth="1"/>
    <col min="5382" max="5382" width="14.33203125" customWidth="1"/>
    <col min="5383" max="5383" width="13.5546875" customWidth="1"/>
    <col min="5633" max="5633" width="16.6640625" customWidth="1"/>
    <col min="5634" max="5634" width="19.5546875" customWidth="1"/>
    <col min="5637" max="5637" width="13.33203125" bestFit="1" customWidth="1"/>
    <col min="5638" max="5638" width="14.33203125" customWidth="1"/>
    <col min="5639" max="5639" width="13.5546875" customWidth="1"/>
    <col min="5889" max="5889" width="16.6640625" customWidth="1"/>
    <col min="5890" max="5890" width="19.5546875" customWidth="1"/>
    <col min="5893" max="5893" width="13.33203125" bestFit="1" customWidth="1"/>
    <col min="5894" max="5894" width="14.33203125" customWidth="1"/>
    <col min="5895" max="5895" width="13.5546875" customWidth="1"/>
    <col min="6145" max="6145" width="16.6640625" customWidth="1"/>
    <col min="6146" max="6146" width="19.5546875" customWidth="1"/>
    <col min="6149" max="6149" width="13.33203125" bestFit="1" customWidth="1"/>
    <col min="6150" max="6150" width="14.33203125" customWidth="1"/>
    <col min="6151" max="6151" width="13.5546875" customWidth="1"/>
    <col min="6401" max="6401" width="16.6640625" customWidth="1"/>
    <col min="6402" max="6402" width="19.5546875" customWidth="1"/>
    <col min="6405" max="6405" width="13.33203125" bestFit="1" customWidth="1"/>
    <col min="6406" max="6406" width="14.33203125" customWidth="1"/>
    <col min="6407" max="6407" width="13.5546875" customWidth="1"/>
    <col min="6657" max="6657" width="16.6640625" customWidth="1"/>
    <col min="6658" max="6658" width="19.5546875" customWidth="1"/>
    <col min="6661" max="6661" width="13.33203125" bestFit="1" customWidth="1"/>
    <col min="6662" max="6662" width="14.33203125" customWidth="1"/>
    <col min="6663" max="6663" width="13.5546875" customWidth="1"/>
    <col min="6913" max="6913" width="16.6640625" customWidth="1"/>
    <col min="6914" max="6914" width="19.5546875" customWidth="1"/>
    <col min="6917" max="6917" width="13.33203125" bestFit="1" customWidth="1"/>
    <col min="6918" max="6918" width="14.33203125" customWidth="1"/>
    <col min="6919" max="6919" width="13.5546875" customWidth="1"/>
    <col min="7169" max="7169" width="16.6640625" customWidth="1"/>
    <col min="7170" max="7170" width="19.5546875" customWidth="1"/>
    <col min="7173" max="7173" width="13.33203125" bestFit="1" customWidth="1"/>
    <col min="7174" max="7174" width="14.33203125" customWidth="1"/>
    <col min="7175" max="7175" width="13.5546875" customWidth="1"/>
    <col min="7425" max="7425" width="16.6640625" customWidth="1"/>
    <col min="7426" max="7426" width="19.5546875" customWidth="1"/>
    <col min="7429" max="7429" width="13.33203125" bestFit="1" customWidth="1"/>
    <col min="7430" max="7430" width="14.33203125" customWidth="1"/>
    <col min="7431" max="7431" width="13.5546875" customWidth="1"/>
    <col min="7681" max="7681" width="16.6640625" customWidth="1"/>
    <col min="7682" max="7682" width="19.5546875" customWidth="1"/>
    <col min="7685" max="7685" width="13.33203125" bestFit="1" customWidth="1"/>
    <col min="7686" max="7686" width="14.33203125" customWidth="1"/>
    <col min="7687" max="7687" width="13.5546875" customWidth="1"/>
    <col min="7937" max="7937" width="16.6640625" customWidth="1"/>
    <col min="7938" max="7938" width="19.5546875" customWidth="1"/>
    <col min="7941" max="7941" width="13.33203125" bestFit="1" customWidth="1"/>
    <col min="7942" max="7942" width="14.33203125" customWidth="1"/>
    <col min="7943" max="7943" width="13.5546875" customWidth="1"/>
    <col min="8193" max="8193" width="16.6640625" customWidth="1"/>
    <col min="8194" max="8194" width="19.5546875" customWidth="1"/>
    <col min="8197" max="8197" width="13.33203125" bestFit="1" customWidth="1"/>
    <col min="8198" max="8198" width="14.33203125" customWidth="1"/>
    <col min="8199" max="8199" width="13.5546875" customWidth="1"/>
    <col min="8449" max="8449" width="16.6640625" customWidth="1"/>
    <col min="8450" max="8450" width="19.5546875" customWidth="1"/>
    <col min="8453" max="8453" width="13.33203125" bestFit="1" customWidth="1"/>
    <col min="8454" max="8454" width="14.33203125" customWidth="1"/>
    <col min="8455" max="8455" width="13.5546875" customWidth="1"/>
    <col min="8705" max="8705" width="16.6640625" customWidth="1"/>
    <col min="8706" max="8706" width="19.5546875" customWidth="1"/>
    <col min="8709" max="8709" width="13.33203125" bestFit="1" customWidth="1"/>
    <col min="8710" max="8710" width="14.33203125" customWidth="1"/>
    <col min="8711" max="8711" width="13.5546875" customWidth="1"/>
    <col min="8961" max="8961" width="16.6640625" customWidth="1"/>
    <col min="8962" max="8962" width="19.5546875" customWidth="1"/>
    <col min="8965" max="8965" width="13.33203125" bestFit="1" customWidth="1"/>
    <col min="8966" max="8966" width="14.33203125" customWidth="1"/>
    <col min="8967" max="8967" width="13.5546875" customWidth="1"/>
    <col min="9217" max="9217" width="16.6640625" customWidth="1"/>
    <col min="9218" max="9218" width="19.5546875" customWidth="1"/>
    <col min="9221" max="9221" width="13.33203125" bestFit="1" customWidth="1"/>
    <col min="9222" max="9222" width="14.33203125" customWidth="1"/>
    <col min="9223" max="9223" width="13.5546875" customWidth="1"/>
    <col min="9473" max="9473" width="16.6640625" customWidth="1"/>
    <col min="9474" max="9474" width="19.5546875" customWidth="1"/>
    <col min="9477" max="9477" width="13.33203125" bestFit="1" customWidth="1"/>
    <col min="9478" max="9478" width="14.33203125" customWidth="1"/>
    <col min="9479" max="9479" width="13.5546875" customWidth="1"/>
    <col min="9729" max="9729" width="16.6640625" customWidth="1"/>
    <col min="9730" max="9730" width="19.5546875" customWidth="1"/>
    <col min="9733" max="9733" width="13.33203125" bestFit="1" customWidth="1"/>
    <col min="9734" max="9734" width="14.33203125" customWidth="1"/>
    <col min="9735" max="9735" width="13.5546875" customWidth="1"/>
    <col min="9985" max="9985" width="16.6640625" customWidth="1"/>
    <col min="9986" max="9986" width="19.5546875" customWidth="1"/>
    <col min="9989" max="9989" width="13.33203125" bestFit="1" customWidth="1"/>
    <col min="9990" max="9990" width="14.33203125" customWidth="1"/>
    <col min="9991" max="9991" width="13.5546875" customWidth="1"/>
    <col min="10241" max="10241" width="16.6640625" customWidth="1"/>
    <col min="10242" max="10242" width="19.5546875" customWidth="1"/>
    <col min="10245" max="10245" width="13.33203125" bestFit="1" customWidth="1"/>
    <col min="10246" max="10246" width="14.33203125" customWidth="1"/>
    <col min="10247" max="10247" width="13.5546875" customWidth="1"/>
    <col min="10497" max="10497" width="16.6640625" customWidth="1"/>
    <col min="10498" max="10498" width="19.5546875" customWidth="1"/>
    <col min="10501" max="10501" width="13.33203125" bestFit="1" customWidth="1"/>
    <col min="10502" max="10502" width="14.33203125" customWidth="1"/>
    <col min="10503" max="10503" width="13.5546875" customWidth="1"/>
    <col min="10753" max="10753" width="16.6640625" customWidth="1"/>
    <col min="10754" max="10754" width="19.5546875" customWidth="1"/>
    <col min="10757" max="10757" width="13.33203125" bestFit="1" customWidth="1"/>
    <col min="10758" max="10758" width="14.33203125" customWidth="1"/>
    <col min="10759" max="10759" width="13.5546875" customWidth="1"/>
    <col min="11009" max="11009" width="16.6640625" customWidth="1"/>
    <col min="11010" max="11010" width="19.5546875" customWidth="1"/>
    <col min="11013" max="11013" width="13.33203125" bestFit="1" customWidth="1"/>
    <col min="11014" max="11014" width="14.33203125" customWidth="1"/>
    <col min="11015" max="11015" width="13.5546875" customWidth="1"/>
    <col min="11265" max="11265" width="16.6640625" customWidth="1"/>
    <col min="11266" max="11266" width="19.5546875" customWidth="1"/>
    <col min="11269" max="11269" width="13.33203125" bestFit="1" customWidth="1"/>
    <col min="11270" max="11270" width="14.33203125" customWidth="1"/>
    <col min="11271" max="11271" width="13.5546875" customWidth="1"/>
    <col min="11521" max="11521" width="16.6640625" customWidth="1"/>
    <col min="11522" max="11522" width="19.5546875" customWidth="1"/>
    <col min="11525" max="11525" width="13.33203125" bestFit="1" customWidth="1"/>
    <col min="11526" max="11526" width="14.33203125" customWidth="1"/>
    <col min="11527" max="11527" width="13.5546875" customWidth="1"/>
    <col min="11777" max="11777" width="16.6640625" customWidth="1"/>
    <col min="11778" max="11778" width="19.5546875" customWidth="1"/>
    <col min="11781" max="11781" width="13.33203125" bestFit="1" customWidth="1"/>
    <col min="11782" max="11782" width="14.33203125" customWidth="1"/>
    <col min="11783" max="11783" width="13.5546875" customWidth="1"/>
    <col min="12033" max="12033" width="16.6640625" customWidth="1"/>
    <col min="12034" max="12034" width="19.5546875" customWidth="1"/>
    <col min="12037" max="12037" width="13.33203125" bestFit="1" customWidth="1"/>
    <col min="12038" max="12038" width="14.33203125" customWidth="1"/>
    <col min="12039" max="12039" width="13.5546875" customWidth="1"/>
    <col min="12289" max="12289" width="16.6640625" customWidth="1"/>
    <col min="12290" max="12290" width="19.5546875" customWidth="1"/>
    <col min="12293" max="12293" width="13.33203125" bestFit="1" customWidth="1"/>
    <col min="12294" max="12294" width="14.33203125" customWidth="1"/>
    <col min="12295" max="12295" width="13.5546875" customWidth="1"/>
    <col min="12545" max="12545" width="16.6640625" customWidth="1"/>
    <col min="12546" max="12546" width="19.5546875" customWidth="1"/>
    <col min="12549" max="12549" width="13.33203125" bestFit="1" customWidth="1"/>
    <col min="12550" max="12550" width="14.33203125" customWidth="1"/>
    <col min="12551" max="12551" width="13.5546875" customWidth="1"/>
    <col min="12801" max="12801" width="16.6640625" customWidth="1"/>
    <col min="12802" max="12802" width="19.5546875" customWidth="1"/>
    <col min="12805" max="12805" width="13.33203125" bestFit="1" customWidth="1"/>
    <col min="12806" max="12806" width="14.33203125" customWidth="1"/>
    <col min="12807" max="12807" width="13.5546875" customWidth="1"/>
    <col min="13057" max="13057" width="16.6640625" customWidth="1"/>
    <col min="13058" max="13058" width="19.5546875" customWidth="1"/>
    <col min="13061" max="13061" width="13.33203125" bestFit="1" customWidth="1"/>
    <col min="13062" max="13062" width="14.33203125" customWidth="1"/>
    <col min="13063" max="13063" width="13.5546875" customWidth="1"/>
    <col min="13313" max="13313" width="16.6640625" customWidth="1"/>
    <col min="13314" max="13314" width="19.5546875" customWidth="1"/>
    <col min="13317" max="13317" width="13.33203125" bestFit="1" customWidth="1"/>
    <col min="13318" max="13318" width="14.33203125" customWidth="1"/>
    <col min="13319" max="13319" width="13.5546875" customWidth="1"/>
    <col min="13569" max="13569" width="16.6640625" customWidth="1"/>
    <col min="13570" max="13570" width="19.5546875" customWidth="1"/>
    <col min="13573" max="13573" width="13.33203125" bestFit="1" customWidth="1"/>
    <col min="13574" max="13574" width="14.33203125" customWidth="1"/>
    <col min="13575" max="13575" width="13.5546875" customWidth="1"/>
    <col min="13825" max="13825" width="16.6640625" customWidth="1"/>
    <col min="13826" max="13826" width="19.5546875" customWidth="1"/>
    <col min="13829" max="13829" width="13.33203125" bestFit="1" customWidth="1"/>
    <col min="13830" max="13830" width="14.33203125" customWidth="1"/>
    <col min="13831" max="13831" width="13.5546875" customWidth="1"/>
    <col min="14081" max="14081" width="16.6640625" customWidth="1"/>
    <col min="14082" max="14082" width="19.5546875" customWidth="1"/>
    <col min="14085" max="14085" width="13.33203125" bestFit="1" customWidth="1"/>
    <col min="14086" max="14086" width="14.33203125" customWidth="1"/>
    <col min="14087" max="14087" width="13.5546875" customWidth="1"/>
    <col min="14337" max="14337" width="16.6640625" customWidth="1"/>
    <col min="14338" max="14338" width="19.5546875" customWidth="1"/>
    <col min="14341" max="14341" width="13.33203125" bestFit="1" customWidth="1"/>
    <col min="14342" max="14342" width="14.33203125" customWidth="1"/>
    <col min="14343" max="14343" width="13.5546875" customWidth="1"/>
    <col min="14593" max="14593" width="16.6640625" customWidth="1"/>
    <col min="14594" max="14594" width="19.5546875" customWidth="1"/>
    <col min="14597" max="14597" width="13.33203125" bestFit="1" customWidth="1"/>
    <col min="14598" max="14598" width="14.33203125" customWidth="1"/>
    <col min="14599" max="14599" width="13.5546875" customWidth="1"/>
    <col min="14849" max="14849" width="16.6640625" customWidth="1"/>
    <col min="14850" max="14850" width="19.5546875" customWidth="1"/>
    <col min="14853" max="14853" width="13.33203125" bestFit="1" customWidth="1"/>
    <col min="14854" max="14854" width="14.33203125" customWidth="1"/>
    <col min="14855" max="14855" width="13.5546875" customWidth="1"/>
    <col min="15105" max="15105" width="16.6640625" customWidth="1"/>
    <col min="15106" max="15106" width="19.5546875" customWidth="1"/>
    <col min="15109" max="15109" width="13.33203125" bestFit="1" customWidth="1"/>
    <col min="15110" max="15110" width="14.33203125" customWidth="1"/>
    <col min="15111" max="15111" width="13.5546875" customWidth="1"/>
    <col min="15361" max="15361" width="16.6640625" customWidth="1"/>
    <col min="15362" max="15362" width="19.5546875" customWidth="1"/>
    <col min="15365" max="15365" width="13.33203125" bestFit="1" customWidth="1"/>
    <col min="15366" max="15366" width="14.33203125" customWidth="1"/>
    <col min="15367" max="15367" width="13.5546875" customWidth="1"/>
    <col min="15617" max="15617" width="16.6640625" customWidth="1"/>
    <col min="15618" max="15618" width="19.5546875" customWidth="1"/>
    <col min="15621" max="15621" width="13.33203125" bestFit="1" customWidth="1"/>
    <col min="15622" max="15622" width="14.33203125" customWidth="1"/>
    <col min="15623" max="15623" width="13.5546875" customWidth="1"/>
    <col min="15873" max="15873" width="16.6640625" customWidth="1"/>
    <col min="15874" max="15874" width="19.5546875" customWidth="1"/>
    <col min="15877" max="15877" width="13.33203125" bestFit="1" customWidth="1"/>
    <col min="15878" max="15878" width="14.33203125" customWidth="1"/>
    <col min="15879" max="15879" width="13.5546875" customWidth="1"/>
    <col min="16129" max="16129" width="16.6640625" customWidth="1"/>
    <col min="16130" max="16130" width="19.5546875" customWidth="1"/>
    <col min="16133" max="16133" width="13.33203125" bestFit="1" customWidth="1"/>
    <col min="16134" max="16134" width="14.33203125" customWidth="1"/>
    <col min="16135" max="16135" width="13.5546875" customWidth="1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7"/>
    </row>
    <row r="5" spans="1:13" s="1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" customFormat="1" ht="13.8">
      <c r="A9" s="302"/>
      <c r="B9" s="302"/>
      <c r="C9" s="302"/>
      <c r="D9" s="302"/>
      <c r="E9" s="303"/>
      <c r="F9" s="304" t="s">
        <v>90</v>
      </c>
      <c r="G9" s="304">
        <f>'Presupuesto '!A64</f>
        <v>61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'!C64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'!B64</f>
        <v>Punto 220V-A.A 3x12 AWG de 9000-24000 BTU 20A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2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2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2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2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3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1.558395</v>
      </c>
      <c r="H17" s="433">
        <f>+G17/G$46</f>
        <v>9.8006164962249689E-3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0.98006164962249687</v>
      </c>
    </row>
    <row r="18" spans="1:12" s="137" customFormat="1" ht="15.6">
      <c r="A18" s="196"/>
      <c r="B18" s="197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2" customFormat="1" ht="15.6">
      <c r="A19" s="616" t="s">
        <v>23</v>
      </c>
      <c r="B19" s="617"/>
      <c r="C19" s="145"/>
      <c r="D19" s="148"/>
      <c r="E19" s="148"/>
      <c r="F19" s="149"/>
      <c r="G19" s="129">
        <f>SUM(G17)</f>
        <v>1.558395</v>
      </c>
      <c r="H19" s="437">
        <f>SUM(H17:H17)</f>
        <v>9.8006164962249689E-3</v>
      </c>
      <c r="I19" s="438"/>
      <c r="J19" s="439"/>
      <c r="K19" s="440"/>
      <c r="L19" s="447">
        <f>SUM(L17:L17)</f>
        <v>0.98006164962249687</v>
      </c>
    </row>
    <row r="20" spans="1:12" s="2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2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2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2" customFormat="1" ht="15.6">
      <c r="A23" s="597" t="str">
        <f>'BASE DE DATOS'!F14</f>
        <v>Ayudante de electricista (Est. Ocp.E2)</v>
      </c>
      <c r="B23" s="598"/>
      <c r="C23" s="145">
        <v>2</v>
      </c>
      <c r="D23" s="145">
        <f>'BASE DE DATOS'!G14</f>
        <v>3.62</v>
      </c>
      <c r="E23" s="146">
        <f>IF(D23&gt;0,ROUND(D23*C23,2),"")</f>
        <v>7.24</v>
      </c>
      <c r="F23" s="147">
        <v>2.5</v>
      </c>
      <c r="G23" s="42">
        <f>E23*F23</f>
        <v>18.100000000000001</v>
      </c>
      <c r="H23" s="433">
        <f>+G23/G$46</f>
        <v>0.11382939407638754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11.382939407638753</v>
      </c>
    </row>
    <row r="24" spans="1:12" s="2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2.5</v>
      </c>
      <c r="G24" s="42">
        <f>E24*F24</f>
        <v>9.15</v>
      </c>
      <c r="H24" s="433">
        <f>+G24/G$46</f>
        <v>5.7543588718173812E-2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5.7543588718173808</v>
      </c>
    </row>
    <row r="25" spans="1:12" s="3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0.96499999999999997</v>
      </c>
      <c r="G25" s="42">
        <f>E25*F25</f>
        <v>3.9178999999999995</v>
      </c>
      <c r="H25" s="433">
        <f>+G25/G$46</f>
        <v>2.4639347129938045E-2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2.4639347129938045</v>
      </c>
    </row>
    <row r="26" spans="1:12" s="2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31.167899999999999</v>
      </c>
      <c r="H26" s="437">
        <f>SUM(H23:H25)</f>
        <v>0.19601232992449938</v>
      </c>
      <c r="I26" s="429"/>
      <c r="J26" s="430"/>
      <c r="K26" s="431"/>
      <c r="L26" s="447">
        <f>SUM(L23:L25)</f>
        <v>19.601232992449937</v>
      </c>
    </row>
    <row r="27" spans="1:12" s="2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2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2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2" customFormat="1" ht="15.6">
      <c r="A30" s="616" t="s">
        <v>54</v>
      </c>
      <c r="B30" s="617"/>
      <c r="C30" s="618"/>
      <c r="D30" s="49" t="s">
        <v>44</v>
      </c>
      <c r="E30" s="50">
        <v>1</v>
      </c>
      <c r="F30" s="50">
        <f>0.8+(0.8*0.312)</f>
        <v>1.0496000000000001</v>
      </c>
      <c r="G30" s="42">
        <f>E30*F30</f>
        <v>1.0496000000000001</v>
      </c>
      <c r="H30" s="433">
        <f t="shared" ref="H30:H37" si="0">+G30/G$46</f>
        <v>6.6008470730705175E-3</v>
      </c>
      <c r="I30" s="434">
        <v>412740021</v>
      </c>
      <c r="J30" s="435" t="s">
        <v>324</v>
      </c>
      <c r="K30" s="431">
        <v>40</v>
      </c>
      <c r="L30" s="436">
        <f t="shared" ref="L30:L37" si="1">+H30*K30</f>
        <v>0.26403388292282071</v>
      </c>
    </row>
    <row r="31" spans="1:12" s="2" customFormat="1" ht="12.75" customHeight="1">
      <c r="A31" s="616" t="s">
        <v>203</v>
      </c>
      <c r="B31" s="617"/>
      <c r="C31" s="618"/>
      <c r="D31" s="51" t="s">
        <v>41</v>
      </c>
      <c r="E31" s="52">
        <v>40</v>
      </c>
      <c r="F31" s="53">
        <v>2.15</v>
      </c>
      <c r="G31" s="42">
        <f t="shared" ref="G31:G37" si="2">E31*F31</f>
        <v>86</v>
      </c>
      <c r="H31" s="433">
        <f t="shared" si="0"/>
        <v>0.54084684478283573</v>
      </c>
      <c r="I31" s="434">
        <v>463400120</v>
      </c>
      <c r="J31" s="435" t="s">
        <v>324</v>
      </c>
      <c r="K31" s="431">
        <v>40</v>
      </c>
      <c r="L31" s="436">
        <f t="shared" si="1"/>
        <v>21.63387379131343</v>
      </c>
    </row>
    <row r="32" spans="1:12" s="3" customFormat="1" ht="15.6">
      <c r="A32" s="616" t="s">
        <v>56</v>
      </c>
      <c r="B32" s="617"/>
      <c r="C32" s="618"/>
      <c r="D32" s="51" t="s">
        <v>46</v>
      </c>
      <c r="E32" s="52">
        <v>0.5</v>
      </c>
      <c r="F32" s="53">
        <v>1.1000000000000001</v>
      </c>
      <c r="G32" s="42">
        <f t="shared" si="2"/>
        <v>0.55000000000000004</v>
      </c>
      <c r="H32" s="433">
        <f t="shared" si="0"/>
        <v>3.4589042398902293E-3</v>
      </c>
      <c r="I32" s="434">
        <v>369200011</v>
      </c>
      <c r="J32" s="435" t="s">
        <v>30</v>
      </c>
      <c r="K32" s="431">
        <v>0</v>
      </c>
      <c r="L32" s="436">
        <f t="shared" si="1"/>
        <v>0</v>
      </c>
    </row>
    <row r="33" spans="1:13" s="2" customFormat="1" ht="12.75" customHeight="1">
      <c r="A33" s="616" t="s">
        <v>53</v>
      </c>
      <c r="B33" s="617"/>
      <c r="C33" s="618"/>
      <c r="D33" s="49" t="s">
        <v>45</v>
      </c>
      <c r="E33" s="50">
        <v>0.3</v>
      </c>
      <c r="F33" s="50">
        <f>2.5+(2.5*0.312)</f>
        <v>3.2800000000000002</v>
      </c>
      <c r="G33" s="42">
        <f>E33*F33</f>
        <v>0.98399999999999999</v>
      </c>
      <c r="H33" s="433">
        <f t="shared" si="0"/>
        <v>6.1882941310036094E-3</v>
      </c>
      <c r="I33" s="434">
        <v>412630030</v>
      </c>
      <c r="J33" s="435" t="s">
        <v>324</v>
      </c>
      <c r="K33" s="431">
        <v>40</v>
      </c>
      <c r="L33" s="436">
        <f t="shared" si="1"/>
        <v>0.24753176524014436</v>
      </c>
    </row>
    <row r="34" spans="1:13" s="2" customFormat="1" ht="12.75" customHeight="1">
      <c r="A34" s="616" t="s">
        <v>65</v>
      </c>
      <c r="B34" s="617"/>
      <c r="C34" s="618"/>
      <c r="D34" s="51" t="s">
        <v>44</v>
      </c>
      <c r="E34" s="52">
        <v>6</v>
      </c>
      <c r="F34" s="53">
        <v>0.3</v>
      </c>
      <c r="G34" s="42">
        <f t="shared" si="2"/>
        <v>1.7999999999999998</v>
      </c>
      <c r="H34" s="433">
        <f t="shared" si="0"/>
        <v>1.1320050239640748E-2</v>
      </c>
      <c r="I34" s="434">
        <v>412740021</v>
      </c>
      <c r="J34" s="435" t="s">
        <v>324</v>
      </c>
      <c r="K34" s="431">
        <v>40</v>
      </c>
      <c r="L34" s="436">
        <f t="shared" si="1"/>
        <v>0.45280200958562994</v>
      </c>
    </row>
    <row r="35" spans="1:13" s="2" customFormat="1" ht="12.75" customHeight="1">
      <c r="A35" s="616" t="s">
        <v>66</v>
      </c>
      <c r="B35" s="617"/>
      <c r="C35" s="618"/>
      <c r="D35" s="51" t="s">
        <v>44</v>
      </c>
      <c r="E35" s="52">
        <v>6</v>
      </c>
      <c r="F35" s="53">
        <v>0.5</v>
      </c>
      <c r="G35" s="42">
        <f t="shared" si="2"/>
        <v>3</v>
      </c>
      <c r="H35" s="433">
        <f t="shared" si="0"/>
        <v>1.886675039940125E-2</v>
      </c>
      <c r="I35" s="434">
        <v>412740021</v>
      </c>
      <c r="J35" s="435" t="s">
        <v>324</v>
      </c>
      <c r="K35" s="431">
        <v>40</v>
      </c>
      <c r="L35" s="436">
        <f t="shared" si="1"/>
        <v>0.75467001597604999</v>
      </c>
    </row>
    <row r="36" spans="1:13" s="2" customFormat="1" ht="12.75" customHeight="1">
      <c r="A36" s="616" t="s">
        <v>58</v>
      </c>
      <c r="B36" s="617"/>
      <c r="C36" s="618"/>
      <c r="D36" s="51" t="s">
        <v>41</v>
      </c>
      <c r="E36" s="52">
        <v>20</v>
      </c>
      <c r="F36" s="53">
        <v>1.42</v>
      </c>
      <c r="G36" s="42">
        <f t="shared" si="2"/>
        <v>28.4</v>
      </c>
      <c r="H36" s="433">
        <f t="shared" si="0"/>
        <v>0.17860523711433179</v>
      </c>
      <c r="I36" s="434">
        <v>412740021</v>
      </c>
      <c r="J36" s="435" t="s">
        <v>324</v>
      </c>
      <c r="K36" s="431">
        <v>40</v>
      </c>
      <c r="L36" s="436">
        <f t="shared" si="1"/>
        <v>7.1442094845732722</v>
      </c>
    </row>
    <row r="37" spans="1:13" s="2" customFormat="1" ht="12.75" customHeight="1">
      <c r="A37" s="616" t="s">
        <v>67</v>
      </c>
      <c r="B37" s="617"/>
      <c r="C37" s="618"/>
      <c r="D37" s="51" t="s">
        <v>44</v>
      </c>
      <c r="E37" s="52">
        <v>1</v>
      </c>
      <c r="F37" s="53">
        <v>4.5</v>
      </c>
      <c r="G37" s="42">
        <f t="shared" si="2"/>
        <v>4.5</v>
      </c>
      <c r="H37" s="433">
        <f t="shared" si="0"/>
        <v>2.8300125599101871E-2</v>
      </c>
      <c r="I37" s="434">
        <v>462110319</v>
      </c>
      <c r="J37" s="435" t="s">
        <v>30</v>
      </c>
      <c r="K37" s="431">
        <v>0</v>
      </c>
      <c r="L37" s="436">
        <f t="shared" si="1"/>
        <v>0</v>
      </c>
    </row>
    <row r="38" spans="1:13" s="136" customFormat="1" ht="12.75" customHeight="1">
      <c r="A38" s="274"/>
      <c r="B38" s="275"/>
      <c r="C38" s="276"/>
      <c r="D38" s="51"/>
      <c r="E38" s="52"/>
      <c r="F38" s="53"/>
      <c r="G38" s="42"/>
      <c r="H38" s="433"/>
      <c r="I38" s="434"/>
      <c r="J38" s="496"/>
      <c r="K38" s="431"/>
      <c r="L38" s="436"/>
    </row>
    <row r="39" spans="1:13" s="136" customFormat="1" ht="12.75" customHeight="1">
      <c r="A39" s="274"/>
      <c r="B39" s="275"/>
      <c r="C39" s="276"/>
      <c r="D39" s="51"/>
      <c r="E39" s="52"/>
      <c r="F39" s="53"/>
      <c r="G39" s="42"/>
      <c r="H39" s="433"/>
      <c r="I39" s="434"/>
      <c r="J39" s="496"/>
      <c r="K39" s="431"/>
      <c r="L39" s="436"/>
    </row>
    <row r="40" spans="1:13" s="2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SUM(G30:G37)</f>
        <v>126.28359999999998</v>
      </c>
      <c r="H40" s="437">
        <f>SUM(H30:H37)</f>
        <v>0.79418705357927577</v>
      </c>
      <c r="I40" s="429"/>
      <c r="J40" s="430"/>
      <c r="K40" s="431"/>
      <c r="L40" s="447">
        <f>SUM(L30:L37)</f>
        <v>30.497120949611343</v>
      </c>
    </row>
    <row r="41" spans="1:13" s="2" customFormat="1" ht="12.75" customHeight="1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  <c r="M41" s="3"/>
    </row>
    <row r="42" spans="1:13" s="2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3" s="2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3" s="2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3" s="2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3" s="3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+G45+G40+G26+G19</f>
        <v>159.00989499999997</v>
      </c>
      <c r="H46" s="449">
        <f>+H45+H40+H26+H19</f>
        <v>1</v>
      </c>
      <c r="I46" s="450"/>
      <c r="J46" s="451"/>
      <c r="K46" s="450"/>
      <c r="L46" s="563">
        <f>+L45+L40+L26+L19</f>
        <v>51.078415591683779</v>
      </c>
      <c r="M46" s="2"/>
    </row>
    <row r="47" spans="1:13" s="2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36.572275849999997</v>
      </c>
      <c r="H47" s="69"/>
      <c r="I47" s="69"/>
      <c r="J47" s="69"/>
      <c r="K47" s="69"/>
      <c r="L47" s="452"/>
    </row>
    <row r="48" spans="1:13" s="2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2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195.58217084999995</v>
      </c>
      <c r="H49" s="69"/>
      <c r="I49" s="69"/>
      <c r="J49" s="69"/>
      <c r="K49" s="69"/>
      <c r="L49" s="452"/>
    </row>
    <row r="50" spans="1:12" s="2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195.58</v>
      </c>
      <c r="H50" s="69"/>
      <c r="I50" s="69"/>
      <c r="J50" s="69"/>
      <c r="K50" s="69"/>
      <c r="L50" s="452"/>
    </row>
    <row r="51" spans="1:12" s="2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2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31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4"/>
      <c r="B58" s="4"/>
      <c r="C58" s="5"/>
      <c r="D58" s="600"/>
      <c r="E58" s="600"/>
      <c r="F58" s="600"/>
      <c r="G58" s="456">
        <v>195.58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1">
    <mergeCell ref="A50:B50"/>
    <mergeCell ref="A51:B51"/>
    <mergeCell ref="A52:B52"/>
    <mergeCell ref="D57:F57"/>
    <mergeCell ref="D58:F58"/>
    <mergeCell ref="D59:F59"/>
    <mergeCell ref="D46:F46"/>
    <mergeCell ref="D47:E47"/>
    <mergeCell ref="D48:F48"/>
    <mergeCell ref="D49:F49"/>
    <mergeCell ref="D50:F50"/>
    <mergeCell ref="A45:B45"/>
    <mergeCell ref="A31:C31"/>
    <mergeCell ref="A32:C32"/>
    <mergeCell ref="A33:C33"/>
    <mergeCell ref="A34:C34"/>
    <mergeCell ref="A35:C35"/>
    <mergeCell ref="A36:C36"/>
    <mergeCell ref="A37:C37"/>
    <mergeCell ref="A40:B40"/>
    <mergeCell ref="A42:C42"/>
    <mergeCell ref="A43:C43"/>
    <mergeCell ref="A44:C44"/>
    <mergeCell ref="A30:C30"/>
    <mergeCell ref="A16:B16"/>
    <mergeCell ref="A17:B17"/>
    <mergeCell ref="A19:B19"/>
    <mergeCell ref="A21:B21"/>
    <mergeCell ref="A22:B22"/>
    <mergeCell ref="A23:B23"/>
    <mergeCell ref="A24:B24"/>
    <mergeCell ref="A25:B25"/>
    <mergeCell ref="A26:B26"/>
    <mergeCell ref="A28:C28"/>
    <mergeCell ref="A29:C29"/>
    <mergeCell ref="A15:B15"/>
    <mergeCell ref="A1:G1"/>
    <mergeCell ref="H2:L13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portrait" r:id="rId1"/>
  <headerFooter>
    <oddHeader>&amp;C&amp;G</oddHeader>
    <oddFooter>&amp;C&amp;G</oddFooter>
  </headerFooter>
  <legacyDrawingHF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1">
    <tabColor rgb="FF00FF00"/>
  </sheetPr>
  <dimension ref="A1:M62"/>
  <sheetViews>
    <sheetView view="pageBreakPreview" topLeftCell="A22" zoomScale="90" zoomScaleNormal="100" zoomScaleSheetLayoutView="90" workbookViewId="0">
      <selection activeCell="I37" sqref="I37"/>
    </sheetView>
  </sheetViews>
  <sheetFormatPr baseColWidth="10" defaultRowHeight="13.2"/>
  <cols>
    <col min="1" max="1" width="21.5546875" customWidth="1"/>
    <col min="2" max="2" width="19.5546875" customWidth="1"/>
    <col min="5" max="5" width="13.33203125" bestFit="1" customWidth="1"/>
    <col min="6" max="6" width="14.33203125" style="6" customWidth="1"/>
    <col min="7" max="7" width="13.5546875" style="457" customWidth="1"/>
    <col min="8" max="12" width="11.5546875" style="420"/>
    <col min="257" max="257" width="16.6640625" customWidth="1"/>
    <col min="258" max="258" width="19.5546875" customWidth="1"/>
    <col min="261" max="261" width="13.33203125" bestFit="1" customWidth="1"/>
    <col min="262" max="262" width="14.33203125" customWidth="1"/>
    <col min="263" max="263" width="13.5546875" customWidth="1"/>
    <col min="513" max="513" width="16.6640625" customWidth="1"/>
    <col min="514" max="514" width="19.5546875" customWidth="1"/>
    <col min="517" max="517" width="13.33203125" bestFit="1" customWidth="1"/>
    <col min="518" max="518" width="14.33203125" customWidth="1"/>
    <col min="519" max="519" width="13.5546875" customWidth="1"/>
    <col min="769" max="769" width="16.6640625" customWidth="1"/>
    <col min="770" max="770" width="19.5546875" customWidth="1"/>
    <col min="773" max="773" width="13.33203125" bestFit="1" customWidth="1"/>
    <col min="774" max="774" width="14.33203125" customWidth="1"/>
    <col min="775" max="775" width="13.5546875" customWidth="1"/>
    <col min="1025" max="1025" width="16.6640625" customWidth="1"/>
    <col min="1026" max="1026" width="19.5546875" customWidth="1"/>
    <col min="1029" max="1029" width="13.33203125" bestFit="1" customWidth="1"/>
    <col min="1030" max="1030" width="14.33203125" customWidth="1"/>
    <col min="1031" max="1031" width="13.5546875" customWidth="1"/>
    <col min="1281" max="1281" width="16.6640625" customWidth="1"/>
    <col min="1282" max="1282" width="19.5546875" customWidth="1"/>
    <col min="1285" max="1285" width="13.33203125" bestFit="1" customWidth="1"/>
    <col min="1286" max="1286" width="14.33203125" customWidth="1"/>
    <col min="1287" max="1287" width="13.5546875" customWidth="1"/>
    <col min="1537" max="1537" width="16.6640625" customWidth="1"/>
    <col min="1538" max="1538" width="19.5546875" customWidth="1"/>
    <col min="1541" max="1541" width="13.33203125" bestFit="1" customWidth="1"/>
    <col min="1542" max="1542" width="14.33203125" customWidth="1"/>
    <col min="1543" max="1543" width="13.5546875" customWidth="1"/>
    <col min="1793" max="1793" width="16.6640625" customWidth="1"/>
    <col min="1794" max="1794" width="19.5546875" customWidth="1"/>
    <col min="1797" max="1797" width="13.33203125" bestFit="1" customWidth="1"/>
    <col min="1798" max="1798" width="14.33203125" customWidth="1"/>
    <col min="1799" max="1799" width="13.5546875" customWidth="1"/>
    <col min="2049" max="2049" width="16.6640625" customWidth="1"/>
    <col min="2050" max="2050" width="19.5546875" customWidth="1"/>
    <col min="2053" max="2053" width="13.33203125" bestFit="1" customWidth="1"/>
    <col min="2054" max="2054" width="14.33203125" customWidth="1"/>
    <col min="2055" max="2055" width="13.5546875" customWidth="1"/>
    <col min="2305" max="2305" width="16.6640625" customWidth="1"/>
    <col min="2306" max="2306" width="19.5546875" customWidth="1"/>
    <col min="2309" max="2309" width="13.33203125" bestFit="1" customWidth="1"/>
    <col min="2310" max="2310" width="14.33203125" customWidth="1"/>
    <col min="2311" max="2311" width="13.5546875" customWidth="1"/>
    <col min="2561" max="2561" width="16.6640625" customWidth="1"/>
    <col min="2562" max="2562" width="19.5546875" customWidth="1"/>
    <col min="2565" max="2565" width="13.33203125" bestFit="1" customWidth="1"/>
    <col min="2566" max="2566" width="14.33203125" customWidth="1"/>
    <col min="2567" max="2567" width="13.5546875" customWidth="1"/>
    <col min="2817" max="2817" width="16.6640625" customWidth="1"/>
    <col min="2818" max="2818" width="19.5546875" customWidth="1"/>
    <col min="2821" max="2821" width="13.33203125" bestFit="1" customWidth="1"/>
    <col min="2822" max="2822" width="14.33203125" customWidth="1"/>
    <col min="2823" max="2823" width="13.5546875" customWidth="1"/>
    <col min="3073" max="3073" width="16.6640625" customWidth="1"/>
    <col min="3074" max="3074" width="19.5546875" customWidth="1"/>
    <col min="3077" max="3077" width="13.33203125" bestFit="1" customWidth="1"/>
    <col min="3078" max="3078" width="14.33203125" customWidth="1"/>
    <col min="3079" max="3079" width="13.5546875" customWidth="1"/>
    <col min="3329" max="3329" width="16.6640625" customWidth="1"/>
    <col min="3330" max="3330" width="19.5546875" customWidth="1"/>
    <col min="3333" max="3333" width="13.33203125" bestFit="1" customWidth="1"/>
    <col min="3334" max="3334" width="14.33203125" customWidth="1"/>
    <col min="3335" max="3335" width="13.5546875" customWidth="1"/>
    <col min="3585" max="3585" width="16.6640625" customWidth="1"/>
    <col min="3586" max="3586" width="19.5546875" customWidth="1"/>
    <col min="3589" max="3589" width="13.33203125" bestFit="1" customWidth="1"/>
    <col min="3590" max="3590" width="14.33203125" customWidth="1"/>
    <col min="3591" max="3591" width="13.5546875" customWidth="1"/>
    <col min="3841" max="3841" width="16.6640625" customWidth="1"/>
    <col min="3842" max="3842" width="19.5546875" customWidth="1"/>
    <col min="3845" max="3845" width="13.33203125" bestFit="1" customWidth="1"/>
    <col min="3846" max="3846" width="14.33203125" customWidth="1"/>
    <col min="3847" max="3847" width="13.5546875" customWidth="1"/>
    <col min="4097" max="4097" width="16.6640625" customWidth="1"/>
    <col min="4098" max="4098" width="19.5546875" customWidth="1"/>
    <col min="4101" max="4101" width="13.33203125" bestFit="1" customWidth="1"/>
    <col min="4102" max="4102" width="14.33203125" customWidth="1"/>
    <col min="4103" max="4103" width="13.5546875" customWidth="1"/>
    <col min="4353" max="4353" width="16.6640625" customWidth="1"/>
    <col min="4354" max="4354" width="19.5546875" customWidth="1"/>
    <col min="4357" max="4357" width="13.33203125" bestFit="1" customWidth="1"/>
    <col min="4358" max="4358" width="14.33203125" customWidth="1"/>
    <col min="4359" max="4359" width="13.5546875" customWidth="1"/>
    <col min="4609" max="4609" width="16.6640625" customWidth="1"/>
    <col min="4610" max="4610" width="19.5546875" customWidth="1"/>
    <col min="4613" max="4613" width="13.33203125" bestFit="1" customWidth="1"/>
    <col min="4614" max="4614" width="14.33203125" customWidth="1"/>
    <col min="4615" max="4615" width="13.5546875" customWidth="1"/>
    <col min="4865" max="4865" width="16.6640625" customWidth="1"/>
    <col min="4866" max="4866" width="19.5546875" customWidth="1"/>
    <col min="4869" max="4869" width="13.33203125" bestFit="1" customWidth="1"/>
    <col min="4870" max="4870" width="14.33203125" customWidth="1"/>
    <col min="4871" max="4871" width="13.5546875" customWidth="1"/>
    <col min="5121" max="5121" width="16.6640625" customWidth="1"/>
    <col min="5122" max="5122" width="19.5546875" customWidth="1"/>
    <col min="5125" max="5125" width="13.33203125" bestFit="1" customWidth="1"/>
    <col min="5126" max="5126" width="14.33203125" customWidth="1"/>
    <col min="5127" max="5127" width="13.5546875" customWidth="1"/>
    <col min="5377" max="5377" width="16.6640625" customWidth="1"/>
    <col min="5378" max="5378" width="19.5546875" customWidth="1"/>
    <col min="5381" max="5381" width="13.33203125" bestFit="1" customWidth="1"/>
    <col min="5382" max="5382" width="14.33203125" customWidth="1"/>
    <col min="5383" max="5383" width="13.5546875" customWidth="1"/>
    <col min="5633" max="5633" width="16.6640625" customWidth="1"/>
    <col min="5634" max="5634" width="19.5546875" customWidth="1"/>
    <col min="5637" max="5637" width="13.33203125" bestFit="1" customWidth="1"/>
    <col min="5638" max="5638" width="14.33203125" customWidth="1"/>
    <col min="5639" max="5639" width="13.5546875" customWidth="1"/>
    <col min="5889" max="5889" width="16.6640625" customWidth="1"/>
    <col min="5890" max="5890" width="19.5546875" customWidth="1"/>
    <col min="5893" max="5893" width="13.33203125" bestFit="1" customWidth="1"/>
    <col min="5894" max="5894" width="14.33203125" customWidth="1"/>
    <col min="5895" max="5895" width="13.5546875" customWidth="1"/>
    <col min="6145" max="6145" width="16.6640625" customWidth="1"/>
    <col min="6146" max="6146" width="19.5546875" customWidth="1"/>
    <col min="6149" max="6149" width="13.33203125" bestFit="1" customWidth="1"/>
    <col min="6150" max="6150" width="14.33203125" customWidth="1"/>
    <col min="6151" max="6151" width="13.5546875" customWidth="1"/>
    <col min="6401" max="6401" width="16.6640625" customWidth="1"/>
    <col min="6402" max="6402" width="19.5546875" customWidth="1"/>
    <col min="6405" max="6405" width="13.33203125" bestFit="1" customWidth="1"/>
    <col min="6406" max="6406" width="14.33203125" customWidth="1"/>
    <col min="6407" max="6407" width="13.5546875" customWidth="1"/>
    <col min="6657" max="6657" width="16.6640625" customWidth="1"/>
    <col min="6658" max="6658" width="19.5546875" customWidth="1"/>
    <col min="6661" max="6661" width="13.33203125" bestFit="1" customWidth="1"/>
    <col min="6662" max="6662" width="14.33203125" customWidth="1"/>
    <col min="6663" max="6663" width="13.5546875" customWidth="1"/>
    <col min="6913" max="6913" width="16.6640625" customWidth="1"/>
    <col min="6914" max="6914" width="19.5546875" customWidth="1"/>
    <col min="6917" max="6917" width="13.33203125" bestFit="1" customWidth="1"/>
    <col min="6918" max="6918" width="14.33203125" customWidth="1"/>
    <col min="6919" max="6919" width="13.5546875" customWidth="1"/>
    <col min="7169" max="7169" width="16.6640625" customWidth="1"/>
    <col min="7170" max="7170" width="19.5546875" customWidth="1"/>
    <col min="7173" max="7173" width="13.33203125" bestFit="1" customWidth="1"/>
    <col min="7174" max="7174" width="14.33203125" customWidth="1"/>
    <col min="7175" max="7175" width="13.5546875" customWidth="1"/>
    <col min="7425" max="7425" width="16.6640625" customWidth="1"/>
    <col min="7426" max="7426" width="19.5546875" customWidth="1"/>
    <col min="7429" max="7429" width="13.33203125" bestFit="1" customWidth="1"/>
    <col min="7430" max="7430" width="14.33203125" customWidth="1"/>
    <col min="7431" max="7431" width="13.5546875" customWidth="1"/>
    <col min="7681" max="7681" width="16.6640625" customWidth="1"/>
    <col min="7682" max="7682" width="19.5546875" customWidth="1"/>
    <col min="7685" max="7685" width="13.33203125" bestFit="1" customWidth="1"/>
    <col min="7686" max="7686" width="14.33203125" customWidth="1"/>
    <col min="7687" max="7687" width="13.5546875" customWidth="1"/>
    <col min="7937" max="7937" width="16.6640625" customWidth="1"/>
    <col min="7938" max="7938" width="19.5546875" customWidth="1"/>
    <col min="7941" max="7941" width="13.33203125" bestFit="1" customWidth="1"/>
    <col min="7942" max="7942" width="14.33203125" customWidth="1"/>
    <col min="7943" max="7943" width="13.5546875" customWidth="1"/>
    <col min="8193" max="8193" width="16.6640625" customWidth="1"/>
    <col min="8194" max="8194" width="19.5546875" customWidth="1"/>
    <col min="8197" max="8197" width="13.33203125" bestFit="1" customWidth="1"/>
    <col min="8198" max="8198" width="14.33203125" customWidth="1"/>
    <col min="8199" max="8199" width="13.5546875" customWidth="1"/>
    <col min="8449" max="8449" width="16.6640625" customWidth="1"/>
    <col min="8450" max="8450" width="19.5546875" customWidth="1"/>
    <col min="8453" max="8453" width="13.33203125" bestFit="1" customWidth="1"/>
    <col min="8454" max="8454" width="14.33203125" customWidth="1"/>
    <col min="8455" max="8455" width="13.5546875" customWidth="1"/>
    <col min="8705" max="8705" width="16.6640625" customWidth="1"/>
    <col min="8706" max="8706" width="19.5546875" customWidth="1"/>
    <col min="8709" max="8709" width="13.33203125" bestFit="1" customWidth="1"/>
    <col min="8710" max="8710" width="14.33203125" customWidth="1"/>
    <col min="8711" max="8711" width="13.5546875" customWidth="1"/>
    <col min="8961" max="8961" width="16.6640625" customWidth="1"/>
    <col min="8962" max="8962" width="19.5546875" customWidth="1"/>
    <col min="8965" max="8965" width="13.33203125" bestFit="1" customWidth="1"/>
    <col min="8966" max="8966" width="14.33203125" customWidth="1"/>
    <col min="8967" max="8967" width="13.5546875" customWidth="1"/>
    <col min="9217" max="9217" width="16.6640625" customWidth="1"/>
    <col min="9218" max="9218" width="19.5546875" customWidth="1"/>
    <col min="9221" max="9221" width="13.33203125" bestFit="1" customWidth="1"/>
    <col min="9222" max="9222" width="14.33203125" customWidth="1"/>
    <col min="9223" max="9223" width="13.5546875" customWidth="1"/>
    <col min="9473" max="9473" width="16.6640625" customWidth="1"/>
    <col min="9474" max="9474" width="19.5546875" customWidth="1"/>
    <col min="9477" max="9477" width="13.33203125" bestFit="1" customWidth="1"/>
    <col min="9478" max="9478" width="14.33203125" customWidth="1"/>
    <col min="9479" max="9479" width="13.5546875" customWidth="1"/>
    <col min="9729" max="9729" width="16.6640625" customWidth="1"/>
    <col min="9730" max="9730" width="19.5546875" customWidth="1"/>
    <col min="9733" max="9733" width="13.33203125" bestFit="1" customWidth="1"/>
    <col min="9734" max="9734" width="14.33203125" customWidth="1"/>
    <col min="9735" max="9735" width="13.5546875" customWidth="1"/>
    <col min="9985" max="9985" width="16.6640625" customWidth="1"/>
    <col min="9986" max="9986" width="19.5546875" customWidth="1"/>
    <col min="9989" max="9989" width="13.33203125" bestFit="1" customWidth="1"/>
    <col min="9990" max="9990" width="14.33203125" customWidth="1"/>
    <col min="9991" max="9991" width="13.5546875" customWidth="1"/>
    <col min="10241" max="10241" width="16.6640625" customWidth="1"/>
    <col min="10242" max="10242" width="19.5546875" customWidth="1"/>
    <col min="10245" max="10245" width="13.33203125" bestFit="1" customWidth="1"/>
    <col min="10246" max="10246" width="14.33203125" customWidth="1"/>
    <col min="10247" max="10247" width="13.5546875" customWidth="1"/>
    <col min="10497" max="10497" width="16.6640625" customWidth="1"/>
    <col min="10498" max="10498" width="19.5546875" customWidth="1"/>
    <col min="10501" max="10501" width="13.33203125" bestFit="1" customWidth="1"/>
    <col min="10502" max="10502" width="14.33203125" customWidth="1"/>
    <col min="10503" max="10503" width="13.5546875" customWidth="1"/>
    <col min="10753" max="10753" width="16.6640625" customWidth="1"/>
    <col min="10754" max="10754" width="19.5546875" customWidth="1"/>
    <col min="10757" max="10757" width="13.33203125" bestFit="1" customWidth="1"/>
    <col min="10758" max="10758" width="14.33203125" customWidth="1"/>
    <col min="10759" max="10759" width="13.5546875" customWidth="1"/>
    <col min="11009" max="11009" width="16.6640625" customWidth="1"/>
    <col min="11010" max="11010" width="19.5546875" customWidth="1"/>
    <col min="11013" max="11013" width="13.33203125" bestFit="1" customWidth="1"/>
    <col min="11014" max="11014" width="14.33203125" customWidth="1"/>
    <col min="11015" max="11015" width="13.5546875" customWidth="1"/>
    <col min="11265" max="11265" width="16.6640625" customWidth="1"/>
    <col min="11266" max="11266" width="19.5546875" customWidth="1"/>
    <col min="11269" max="11269" width="13.33203125" bestFit="1" customWidth="1"/>
    <col min="11270" max="11270" width="14.33203125" customWidth="1"/>
    <col min="11271" max="11271" width="13.5546875" customWidth="1"/>
    <col min="11521" max="11521" width="16.6640625" customWidth="1"/>
    <col min="11522" max="11522" width="19.5546875" customWidth="1"/>
    <col min="11525" max="11525" width="13.33203125" bestFit="1" customWidth="1"/>
    <col min="11526" max="11526" width="14.33203125" customWidth="1"/>
    <col min="11527" max="11527" width="13.5546875" customWidth="1"/>
    <col min="11777" max="11777" width="16.6640625" customWidth="1"/>
    <col min="11778" max="11778" width="19.5546875" customWidth="1"/>
    <col min="11781" max="11781" width="13.33203125" bestFit="1" customWidth="1"/>
    <col min="11782" max="11782" width="14.33203125" customWidth="1"/>
    <col min="11783" max="11783" width="13.5546875" customWidth="1"/>
    <col min="12033" max="12033" width="16.6640625" customWidth="1"/>
    <col min="12034" max="12034" width="19.5546875" customWidth="1"/>
    <col min="12037" max="12037" width="13.33203125" bestFit="1" customWidth="1"/>
    <col min="12038" max="12038" width="14.33203125" customWidth="1"/>
    <col min="12039" max="12039" width="13.5546875" customWidth="1"/>
    <col min="12289" max="12289" width="16.6640625" customWidth="1"/>
    <col min="12290" max="12290" width="19.5546875" customWidth="1"/>
    <col min="12293" max="12293" width="13.33203125" bestFit="1" customWidth="1"/>
    <col min="12294" max="12294" width="14.33203125" customWidth="1"/>
    <col min="12295" max="12295" width="13.5546875" customWidth="1"/>
    <col min="12545" max="12545" width="16.6640625" customWidth="1"/>
    <col min="12546" max="12546" width="19.5546875" customWidth="1"/>
    <col min="12549" max="12549" width="13.33203125" bestFit="1" customWidth="1"/>
    <col min="12550" max="12550" width="14.33203125" customWidth="1"/>
    <col min="12551" max="12551" width="13.5546875" customWidth="1"/>
    <col min="12801" max="12801" width="16.6640625" customWidth="1"/>
    <col min="12802" max="12802" width="19.5546875" customWidth="1"/>
    <col min="12805" max="12805" width="13.33203125" bestFit="1" customWidth="1"/>
    <col min="12806" max="12806" width="14.33203125" customWidth="1"/>
    <col min="12807" max="12807" width="13.5546875" customWidth="1"/>
    <col min="13057" max="13057" width="16.6640625" customWidth="1"/>
    <col min="13058" max="13058" width="19.5546875" customWidth="1"/>
    <col min="13061" max="13061" width="13.33203125" bestFit="1" customWidth="1"/>
    <col min="13062" max="13062" width="14.33203125" customWidth="1"/>
    <col min="13063" max="13063" width="13.5546875" customWidth="1"/>
    <col min="13313" max="13313" width="16.6640625" customWidth="1"/>
    <col min="13314" max="13314" width="19.5546875" customWidth="1"/>
    <col min="13317" max="13317" width="13.33203125" bestFit="1" customWidth="1"/>
    <col min="13318" max="13318" width="14.33203125" customWidth="1"/>
    <col min="13319" max="13319" width="13.5546875" customWidth="1"/>
    <col min="13569" max="13569" width="16.6640625" customWidth="1"/>
    <col min="13570" max="13570" width="19.5546875" customWidth="1"/>
    <col min="13573" max="13573" width="13.33203125" bestFit="1" customWidth="1"/>
    <col min="13574" max="13574" width="14.33203125" customWidth="1"/>
    <col min="13575" max="13575" width="13.5546875" customWidth="1"/>
    <col min="13825" max="13825" width="16.6640625" customWidth="1"/>
    <col min="13826" max="13826" width="19.5546875" customWidth="1"/>
    <col min="13829" max="13829" width="13.33203125" bestFit="1" customWidth="1"/>
    <col min="13830" max="13830" width="14.33203125" customWidth="1"/>
    <col min="13831" max="13831" width="13.5546875" customWidth="1"/>
    <col min="14081" max="14081" width="16.6640625" customWidth="1"/>
    <col min="14082" max="14082" width="19.5546875" customWidth="1"/>
    <col min="14085" max="14085" width="13.33203125" bestFit="1" customWidth="1"/>
    <col min="14086" max="14086" width="14.33203125" customWidth="1"/>
    <col min="14087" max="14087" width="13.5546875" customWidth="1"/>
    <col min="14337" max="14337" width="16.6640625" customWidth="1"/>
    <col min="14338" max="14338" width="19.5546875" customWidth="1"/>
    <col min="14341" max="14341" width="13.33203125" bestFit="1" customWidth="1"/>
    <col min="14342" max="14342" width="14.33203125" customWidth="1"/>
    <col min="14343" max="14343" width="13.5546875" customWidth="1"/>
    <col min="14593" max="14593" width="16.6640625" customWidth="1"/>
    <col min="14594" max="14594" width="19.5546875" customWidth="1"/>
    <col min="14597" max="14597" width="13.33203125" bestFit="1" customWidth="1"/>
    <col min="14598" max="14598" width="14.33203125" customWidth="1"/>
    <col min="14599" max="14599" width="13.5546875" customWidth="1"/>
    <col min="14849" max="14849" width="16.6640625" customWidth="1"/>
    <col min="14850" max="14850" width="19.5546875" customWidth="1"/>
    <col min="14853" max="14853" width="13.33203125" bestFit="1" customWidth="1"/>
    <col min="14854" max="14854" width="14.33203125" customWidth="1"/>
    <col min="14855" max="14855" width="13.5546875" customWidth="1"/>
    <col min="15105" max="15105" width="16.6640625" customWidth="1"/>
    <col min="15106" max="15106" width="19.5546875" customWidth="1"/>
    <col min="15109" max="15109" width="13.33203125" bestFit="1" customWidth="1"/>
    <col min="15110" max="15110" width="14.33203125" customWidth="1"/>
    <col min="15111" max="15111" width="13.5546875" customWidth="1"/>
    <col min="15361" max="15361" width="16.6640625" customWidth="1"/>
    <col min="15362" max="15362" width="19.5546875" customWidth="1"/>
    <col min="15365" max="15365" width="13.33203125" bestFit="1" customWidth="1"/>
    <col min="15366" max="15366" width="14.33203125" customWidth="1"/>
    <col min="15367" max="15367" width="13.5546875" customWidth="1"/>
    <col min="15617" max="15617" width="16.6640625" customWidth="1"/>
    <col min="15618" max="15618" width="19.5546875" customWidth="1"/>
    <col min="15621" max="15621" width="13.33203125" bestFit="1" customWidth="1"/>
    <col min="15622" max="15622" width="14.33203125" customWidth="1"/>
    <col min="15623" max="15623" width="13.5546875" customWidth="1"/>
    <col min="15873" max="15873" width="16.6640625" customWidth="1"/>
    <col min="15874" max="15874" width="19.5546875" customWidth="1"/>
    <col min="15877" max="15877" width="13.33203125" bestFit="1" customWidth="1"/>
    <col min="15878" max="15878" width="14.33203125" customWidth="1"/>
    <col min="15879" max="15879" width="13.5546875" customWidth="1"/>
    <col min="16129" max="16129" width="16.6640625" customWidth="1"/>
    <col min="16130" max="16130" width="19.5546875" customWidth="1"/>
    <col min="16133" max="16133" width="13.33203125" bestFit="1" customWidth="1"/>
    <col min="16134" max="16134" width="14.33203125" customWidth="1"/>
    <col min="16135" max="16135" width="13.5546875" customWidth="1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" customFormat="1" ht="14.25" customHeight="1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" customFormat="1" ht="14.25" customHeight="1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7"/>
    </row>
    <row r="5" spans="1:13" s="1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" customFormat="1" ht="15" customHeight="1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" customFormat="1" ht="14.25" customHeight="1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" customFormat="1" ht="14.25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" customFormat="1" ht="14.25" customHeight="1">
      <c r="A9" s="302"/>
      <c r="B9" s="302"/>
      <c r="C9" s="302"/>
      <c r="D9" s="302"/>
      <c r="E9" s="303"/>
      <c r="F9" s="304" t="s">
        <v>90</v>
      </c>
      <c r="G9" s="304">
        <f>'Presupuesto '!A65</f>
        <v>62</v>
      </c>
      <c r="H9" s="629"/>
      <c r="I9" s="630"/>
      <c r="J9" s="630"/>
      <c r="K9" s="630"/>
      <c r="L9" s="631"/>
    </row>
    <row r="10" spans="1:13" s="246" customFormat="1" ht="14.25" customHeight="1">
      <c r="A10" s="302"/>
      <c r="B10" s="302"/>
      <c r="C10" s="302"/>
      <c r="D10" s="302"/>
      <c r="E10" s="303"/>
      <c r="F10" s="304" t="s">
        <v>28</v>
      </c>
      <c r="G10" s="304" t="str">
        <f>'Presupuesto '!C65</f>
        <v>u</v>
      </c>
      <c r="H10" s="629"/>
      <c r="I10" s="630"/>
      <c r="J10" s="630"/>
      <c r="K10" s="630"/>
      <c r="L10" s="631"/>
    </row>
    <row r="11" spans="1:13" s="246" customFormat="1" ht="14.25" customHeight="1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4.25" customHeight="1">
      <c r="A12" s="644" t="str">
        <f>'Presupuesto '!B65</f>
        <v>Punto 220V-A.A 2#8+1#12 AWG de 36000-60000 BTU 60A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2" customFormat="1" ht="12.75" customHeight="1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2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2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2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3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1.6091450000000003</v>
      </c>
      <c r="H17" s="433">
        <f>+G17/G$46</f>
        <v>7.4436923733938671E-3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0.74436923733938676</v>
      </c>
    </row>
    <row r="18" spans="1:12" s="137" customFormat="1" ht="15.6">
      <c r="A18" s="196"/>
      <c r="B18" s="197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2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1.6091450000000003</v>
      </c>
      <c r="H19" s="437">
        <f>SUM(H17:H17)</f>
        <v>7.4436923733938671E-3</v>
      </c>
      <c r="I19" s="438"/>
      <c r="J19" s="439"/>
      <c r="K19" s="440"/>
      <c r="L19" s="447">
        <f>SUM(L17:L17)</f>
        <v>0.74436923733938676</v>
      </c>
    </row>
    <row r="20" spans="1:12" s="2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2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2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2" customFormat="1" ht="15.6">
      <c r="A23" s="597" t="str">
        <f>'BASE DE DATOS'!F14</f>
        <v>Ayudante de electricista (Est. Ocp.E2)</v>
      </c>
      <c r="B23" s="598"/>
      <c r="C23" s="145">
        <v>2</v>
      </c>
      <c r="D23" s="145">
        <f>'BASE DE DATOS'!G14</f>
        <v>3.62</v>
      </c>
      <c r="E23" s="146">
        <f>IF(D23&gt;0,ROUND(D23*C23,2),"")</f>
        <v>7.24</v>
      </c>
      <c r="F23" s="147">
        <v>2.5</v>
      </c>
      <c r="G23" s="42">
        <f>E23*F23</f>
        <v>18.100000000000001</v>
      </c>
      <c r="H23" s="433">
        <f>+G23/G$46</f>
        <v>8.3728210918487131E-2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8.3728210918487136</v>
      </c>
    </row>
    <row r="24" spans="1:12" s="2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2.5</v>
      </c>
      <c r="G24" s="42">
        <f>E24*F24</f>
        <v>9.15</v>
      </c>
      <c r="H24" s="433">
        <f>+G24/G$46</f>
        <v>4.2326692259898192E-2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4.2326692259898193</v>
      </c>
    </row>
    <row r="25" spans="1:12" s="3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1.2150000000000001</v>
      </c>
      <c r="G25" s="42">
        <f>E25*F25</f>
        <v>4.9329000000000001</v>
      </c>
      <c r="H25" s="433">
        <f>+G25/G$46</f>
        <v>2.2818944289491997E-2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2.2818944289491996</v>
      </c>
    </row>
    <row r="26" spans="1:12" s="2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32.182900000000004</v>
      </c>
      <c r="H26" s="437">
        <f>SUM(H23:H25)</f>
        <v>0.14887384746787732</v>
      </c>
      <c r="I26" s="438"/>
      <c r="J26" s="439"/>
      <c r="K26" s="440"/>
      <c r="L26" s="447">
        <f>SUM(L23:L25)</f>
        <v>14.887384746787733</v>
      </c>
    </row>
    <row r="27" spans="1:12" s="2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2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2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2" customFormat="1" ht="15.6">
      <c r="A30" s="616" t="s">
        <v>54</v>
      </c>
      <c r="B30" s="617"/>
      <c r="C30" s="618"/>
      <c r="D30" s="49" t="s">
        <v>44</v>
      </c>
      <c r="E30" s="50">
        <v>1</v>
      </c>
      <c r="F30" s="50">
        <f>0.8+(0.8*0.312)</f>
        <v>1.0496000000000001</v>
      </c>
      <c r="G30" s="42">
        <f>E30*F30</f>
        <v>1.0496000000000001</v>
      </c>
      <c r="H30" s="433">
        <f t="shared" ref="H30:H38" si="0">+G30/G$46</f>
        <v>4.8553110596709446E-3</v>
      </c>
      <c r="I30" s="434">
        <v>412740021</v>
      </c>
      <c r="J30" s="435" t="s">
        <v>324</v>
      </c>
      <c r="K30" s="431">
        <v>40</v>
      </c>
      <c r="L30" s="436">
        <f t="shared" ref="L30:L38" si="1">+H30*K30</f>
        <v>0.19421244238683777</v>
      </c>
    </row>
    <row r="31" spans="1:12" s="2" customFormat="1" ht="12.75" customHeight="1">
      <c r="A31" s="616" t="s">
        <v>205</v>
      </c>
      <c r="B31" s="617"/>
      <c r="C31" s="618"/>
      <c r="D31" s="51" t="s">
        <v>41</v>
      </c>
      <c r="E31" s="52">
        <v>40</v>
      </c>
      <c r="F31" s="53">
        <v>0.4</v>
      </c>
      <c r="G31" s="42">
        <f t="shared" ref="G31:G37" si="2">E31*F31</f>
        <v>16</v>
      </c>
      <c r="H31" s="433">
        <f t="shared" si="0"/>
        <v>7.4013888104740008E-2</v>
      </c>
      <c r="I31" s="434">
        <v>463400120</v>
      </c>
      <c r="J31" s="435" t="s">
        <v>324</v>
      </c>
      <c r="K31" s="431">
        <v>40</v>
      </c>
      <c r="L31" s="436">
        <f t="shared" si="1"/>
        <v>2.9605555241896004</v>
      </c>
    </row>
    <row r="32" spans="1:12" s="3" customFormat="1" ht="15.6">
      <c r="A32" s="616" t="s">
        <v>56</v>
      </c>
      <c r="B32" s="617"/>
      <c r="C32" s="618"/>
      <c r="D32" s="51" t="s">
        <v>46</v>
      </c>
      <c r="E32" s="52">
        <v>0.25</v>
      </c>
      <c r="F32" s="53">
        <v>1</v>
      </c>
      <c r="G32" s="42">
        <f t="shared" si="2"/>
        <v>0.25</v>
      </c>
      <c r="H32" s="433">
        <f t="shared" si="0"/>
        <v>1.1564670016365626E-3</v>
      </c>
      <c r="I32" s="434">
        <v>369200011</v>
      </c>
      <c r="J32" s="435" t="s">
        <v>30</v>
      </c>
      <c r="K32" s="431">
        <v>0</v>
      </c>
      <c r="L32" s="436">
        <f t="shared" si="1"/>
        <v>0</v>
      </c>
    </row>
    <row r="33" spans="1:12" s="2" customFormat="1" ht="12.75" customHeight="1">
      <c r="A33" s="616" t="s">
        <v>204</v>
      </c>
      <c r="B33" s="617"/>
      <c r="C33" s="618"/>
      <c r="D33" s="51" t="s">
        <v>41</v>
      </c>
      <c r="E33" s="52">
        <v>80</v>
      </c>
      <c r="F33" s="53">
        <v>1.4</v>
      </c>
      <c r="G33" s="42">
        <f t="shared" si="2"/>
        <v>112</v>
      </c>
      <c r="H33" s="433">
        <f t="shared" si="0"/>
        <v>0.51809721673317999</v>
      </c>
      <c r="I33" s="434">
        <v>463400120</v>
      </c>
      <c r="J33" s="435" t="s">
        <v>324</v>
      </c>
      <c r="K33" s="431">
        <v>40</v>
      </c>
      <c r="L33" s="436">
        <f t="shared" si="1"/>
        <v>20.723888669327199</v>
      </c>
    </row>
    <row r="34" spans="1:12" s="2" customFormat="1" ht="12.75" customHeight="1">
      <c r="A34" s="616" t="s">
        <v>65</v>
      </c>
      <c r="B34" s="617"/>
      <c r="C34" s="618"/>
      <c r="D34" s="51" t="s">
        <v>44</v>
      </c>
      <c r="E34" s="52">
        <v>7</v>
      </c>
      <c r="F34" s="53">
        <v>0.3</v>
      </c>
      <c r="G34" s="42">
        <f t="shared" si="2"/>
        <v>2.1</v>
      </c>
      <c r="H34" s="433">
        <f t="shared" si="0"/>
        <v>9.7143228137471262E-3</v>
      </c>
      <c r="I34" s="434">
        <v>412740021</v>
      </c>
      <c r="J34" s="435" t="s">
        <v>324</v>
      </c>
      <c r="K34" s="431">
        <v>40</v>
      </c>
      <c r="L34" s="436">
        <f t="shared" si="1"/>
        <v>0.38857291254988502</v>
      </c>
    </row>
    <row r="35" spans="1:12" s="2" customFormat="1" ht="12.75" customHeight="1">
      <c r="A35" s="616" t="s">
        <v>66</v>
      </c>
      <c r="B35" s="617"/>
      <c r="C35" s="618"/>
      <c r="D35" s="51" t="s">
        <v>44</v>
      </c>
      <c r="E35" s="52">
        <v>7</v>
      </c>
      <c r="F35" s="53">
        <v>0.5</v>
      </c>
      <c r="G35" s="42">
        <f t="shared" si="2"/>
        <v>3.5</v>
      </c>
      <c r="H35" s="433">
        <f t="shared" si="0"/>
        <v>1.6190538022911875E-2</v>
      </c>
      <c r="I35" s="434">
        <v>412740021</v>
      </c>
      <c r="J35" s="435" t="s">
        <v>324</v>
      </c>
      <c r="K35" s="431">
        <v>40</v>
      </c>
      <c r="L35" s="436">
        <f t="shared" si="1"/>
        <v>0.64762152091647496</v>
      </c>
    </row>
    <row r="36" spans="1:12" s="2" customFormat="1" ht="12.75" customHeight="1">
      <c r="A36" s="616" t="s">
        <v>58</v>
      </c>
      <c r="B36" s="617"/>
      <c r="C36" s="618"/>
      <c r="D36" s="51" t="s">
        <v>41</v>
      </c>
      <c r="E36" s="52">
        <v>25</v>
      </c>
      <c r="F36" s="53">
        <v>1.7</v>
      </c>
      <c r="G36" s="42">
        <f t="shared" si="2"/>
        <v>42.5</v>
      </c>
      <c r="H36" s="433">
        <f t="shared" si="0"/>
        <v>0.19659939027821563</v>
      </c>
      <c r="I36" s="434">
        <v>412740021</v>
      </c>
      <c r="J36" s="435" t="s">
        <v>324</v>
      </c>
      <c r="K36" s="431">
        <v>40</v>
      </c>
      <c r="L36" s="436">
        <f t="shared" si="1"/>
        <v>7.863975611128625</v>
      </c>
    </row>
    <row r="37" spans="1:12" s="2" customFormat="1" ht="12.75" customHeight="1">
      <c r="A37" s="616" t="s">
        <v>67</v>
      </c>
      <c r="B37" s="617"/>
      <c r="C37" s="618"/>
      <c r="D37" s="51" t="s">
        <v>44</v>
      </c>
      <c r="E37" s="52">
        <v>1</v>
      </c>
      <c r="F37" s="53">
        <v>4</v>
      </c>
      <c r="G37" s="42">
        <f t="shared" si="2"/>
        <v>4</v>
      </c>
      <c r="H37" s="433">
        <f t="shared" si="0"/>
        <v>1.8503472026185002E-2</v>
      </c>
      <c r="I37" s="434">
        <v>462110319</v>
      </c>
      <c r="J37" s="435" t="s">
        <v>30</v>
      </c>
      <c r="K37" s="431">
        <v>0</v>
      </c>
      <c r="L37" s="436">
        <f t="shared" si="1"/>
        <v>0</v>
      </c>
    </row>
    <row r="38" spans="1:12" s="2" customFormat="1" ht="12.75" customHeight="1">
      <c r="A38" s="616" t="s">
        <v>53</v>
      </c>
      <c r="B38" s="617"/>
      <c r="C38" s="618"/>
      <c r="D38" s="49" t="s">
        <v>45</v>
      </c>
      <c r="E38" s="50">
        <v>0.3</v>
      </c>
      <c r="F38" s="50">
        <f>2.5+(2.5*0.312)</f>
        <v>3.2800000000000002</v>
      </c>
      <c r="G38" s="42">
        <f>E38*F38</f>
        <v>0.98399999999999999</v>
      </c>
      <c r="H38" s="433">
        <f t="shared" si="0"/>
        <v>4.5518541184415102E-3</v>
      </c>
      <c r="I38" s="434">
        <v>412630030</v>
      </c>
      <c r="J38" s="435" t="s">
        <v>324</v>
      </c>
      <c r="K38" s="431">
        <v>40</v>
      </c>
      <c r="L38" s="436">
        <f t="shared" si="1"/>
        <v>0.18207416473766042</v>
      </c>
    </row>
    <row r="39" spans="1:12" s="136" customFormat="1" ht="12.75" customHeight="1">
      <c r="A39" s="274"/>
      <c r="B39" s="275"/>
      <c r="C39" s="276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2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SUM(G30:G38)</f>
        <v>182.3836</v>
      </c>
      <c r="H40" s="437">
        <f>SUM(H30:H38)</f>
        <v>0.84368246015872872</v>
      </c>
      <c r="I40" s="438"/>
      <c r="J40" s="439"/>
      <c r="K40" s="440"/>
      <c r="L40" s="447">
        <f>SUM(L30:L38)</f>
        <v>32.960900845236289</v>
      </c>
    </row>
    <row r="41" spans="1:12" s="2" customFormat="1" ht="12.75" customHeight="1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2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2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2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2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3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+G45+G40+G26+G19</f>
        <v>216.17564500000003</v>
      </c>
      <c r="H46" s="449">
        <f>+H45+H40+H26+H19</f>
        <v>0.99999999999999989</v>
      </c>
      <c r="I46" s="450"/>
      <c r="J46" s="451"/>
      <c r="K46" s="450"/>
      <c r="L46" s="563">
        <f>+L45+L40+L26+L19</f>
        <v>48.592654829363404</v>
      </c>
    </row>
    <row r="47" spans="1:12" s="2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49.720398350000011</v>
      </c>
      <c r="H47" s="69"/>
      <c r="I47" s="69"/>
      <c r="J47" s="69"/>
      <c r="K47" s="69"/>
      <c r="L47" s="452"/>
    </row>
    <row r="48" spans="1:12" s="2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2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265.89604335000001</v>
      </c>
      <c r="H49" s="69"/>
      <c r="I49" s="69"/>
      <c r="J49" s="69"/>
      <c r="K49" s="69"/>
      <c r="L49" s="452"/>
    </row>
    <row r="50" spans="1:12" s="2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265.89999999999998</v>
      </c>
      <c r="H50" s="69"/>
      <c r="I50" s="69"/>
      <c r="J50" s="69"/>
      <c r="K50" s="69"/>
      <c r="L50" s="452"/>
    </row>
    <row r="51" spans="1:12" s="2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2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4"/>
      <c r="B58" s="4"/>
      <c r="C58" s="5"/>
      <c r="D58" s="600"/>
      <c r="E58" s="600"/>
      <c r="F58" s="600"/>
      <c r="G58" s="456">
        <v>265.89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2">
    <mergeCell ref="D57:F57"/>
    <mergeCell ref="D58:F58"/>
    <mergeCell ref="D59:F59"/>
    <mergeCell ref="A45:B45"/>
    <mergeCell ref="D46:F46"/>
    <mergeCell ref="D47:E47"/>
    <mergeCell ref="D48:F48"/>
    <mergeCell ref="D49:F49"/>
    <mergeCell ref="D50:F50"/>
    <mergeCell ref="A50:B50"/>
    <mergeCell ref="A51:B51"/>
    <mergeCell ref="A52:B52"/>
    <mergeCell ref="A44:C44"/>
    <mergeCell ref="A31:C31"/>
    <mergeCell ref="A32:C32"/>
    <mergeCell ref="A33:C33"/>
    <mergeCell ref="A34:C34"/>
    <mergeCell ref="A35:C35"/>
    <mergeCell ref="A36:C36"/>
    <mergeCell ref="A37:C37"/>
    <mergeCell ref="A38:C38"/>
    <mergeCell ref="A40:B40"/>
    <mergeCell ref="A42:C42"/>
    <mergeCell ref="A43:C43"/>
    <mergeCell ref="A30:C30"/>
    <mergeCell ref="A16:B16"/>
    <mergeCell ref="A17:B17"/>
    <mergeCell ref="A19:B19"/>
    <mergeCell ref="A21:B21"/>
    <mergeCell ref="A22:B22"/>
    <mergeCell ref="A23:B23"/>
    <mergeCell ref="A24:B24"/>
    <mergeCell ref="A25:B25"/>
    <mergeCell ref="A26:B26"/>
    <mergeCell ref="A28:C28"/>
    <mergeCell ref="A29:C29"/>
    <mergeCell ref="A15:B15"/>
    <mergeCell ref="A1:G1"/>
    <mergeCell ref="H2:L13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34" zoomScale="90" zoomScaleNormal="100" zoomScaleSheetLayoutView="90" workbookViewId="0">
      <selection activeCell="L46" sqref="L46"/>
    </sheetView>
  </sheetViews>
  <sheetFormatPr baseColWidth="10" defaultRowHeight="13.2"/>
  <cols>
    <col min="1" max="1" width="24.10937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246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'!A66</f>
        <v>63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'!C66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'!B66</f>
        <v>Punto 220V-A.A unidad externa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1.0156280000000002</v>
      </c>
      <c r="H17" s="433">
        <f>+G17/G$46</f>
        <v>8.1288616030473528E-3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0.81288616030473526</v>
      </c>
    </row>
    <row r="18" spans="1:12" s="137" customFormat="1" ht="15.6">
      <c r="A18" s="243"/>
      <c r="B18" s="244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SUM(G17)</f>
        <v>1.0156280000000002</v>
      </c>
      <c r="H19" s="437">
        <f>SUM(H17:H17)</f>
        <v>8.1288616030473528E-3</v>
      </c>
      <c r="I19" s="438"/>
      <c r="J19" s="439"/>
      <c r="K19" s="440"/>
      <c r="L19" s="447">
        <f>SUM(L17:L17)</f>
        <v>0.81288616030473526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2</v>
      </c>
      <c r="D23" s="145">
        <f>'BASE DE DATOS'!G14</f>
        <v>3.62</v>
      </c>
      <c r="E23" s="146">
        <f>IF(D23&gt;0,ROUND(D23*C23,2),"")</f>
        <v>7.24</v>
      </c>
      <c r="F23" s="147">
        <v>1.5</v>
      </c>
      <c r="G23" s="42">
        <f>E23*F23</f>
        <v>10.86</v>
      </c>
      <c r="H23" s="433">
        <f>+G23/G$46</f>
        <v>8.6921035072973801E-2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8.6921035072973805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1.5</v>
      </c>
      <c r="G24" s="42">
        <f>E24*F24</f>
        <v>5.49</v>
      </c>
      <c r="H24" s="433">
        <f>+G24/G$46</f>
        <v>4.3940744249597256E-2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4.3940744249597259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0.97599999999999998</v>
      </c>
      <c r="G25" s="42">
        <f>E25*F25</f>
        <v>3.9625599999999994</v>
      </c>
      <c r="H25" s="433">
        <f>+G25/G$46</f>
        <v>3.171545273837597E-2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3.1715452738375971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20.312560000000001</v>
      </c>
      <c r="H26" s="437">
        <f>SUM(H23:H25)</f>
        <v>0.16257723206094704</v>
      </c>
      <c r="I26" s="429"/>
      <c r="J26" s="430"/>
      <c r="K26" s="431"/>
      <c r="L26" s="447">
        <f>SUM(L23:L25)</f>
        <v>16.257723206094703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16" t="s">
        <v>54</v>
      </c>
      <c r="B30" s="617"/>
      <c r="C30" s="618"/>
      <c r="D30" s="49" t="s">
        <v>44</v>
      </c>
      <c r="E30" s="50">
        <v>1</v>
      </c>
      <c r="F30" s="50">
        <f>0.8+(0.8*0.312)</f>
        <v>1.0496000000000001</v>
      </c>
      <c r="G30" s="42">
        <f>E30*F30</f>
        <v>1.0496000000000001</v>
      </c>
      <c r="H30" s="433">
        <f t="shared" ref="H30:H36" si="0">+G30/G$46</f>
        <v>8.400765968010435E-3</v>
      </c>
      <c r="I30" s="434">
        <v>412740021</v>
      </c>
      <c r="J30" s="435" t="s">
        <v>324</v>
      </c>
      <c r="K30" s="431">
        <v>40</v>
      </c>
      <c r="L30" s="436">
        <f t="shared" ref="L30:L36" si="1">+H30*K30</f>
        <v>0.33603063872041739</v>
      </c>
    </row>
    <row r="31" spans="1:12" s="136" customFormat="1" ht="12.75" customHeight="1">
      <c r="A31" s="616" t="s">
        <v>203</v>
      </c>
      <c r="B31" s="617"/>
      <c r="C31" s="618"/>
      <c r="D31" s="51" t="s">
        <v>41</v>
      </c>
      <c r="E31" s="52">
        <v>34</v>
      </c>
      <c r="F31" s="53">
        <v>2.15</v>
      </c>
      <c r="G31" s="42">
        <f t="shared" ref="G31:G36" si="2">E31*F31</f>
        <v>73.099999999999994</v>
      </c>
      <c r="H31" s="433">
        <f t="shared" si="0"/>
        <v>0.58507621213944616</v>
      </c>
      <c r="I31" s="434">
        <v>463400120</v>
      </c>
      <c r="J31" s="435" t="s">
        <v>324</v>
      </c>
      <c r="K31" s="431">
        <v>40</v>
      </c>
      <c r="L31" s="436">
        <f t="shared" si="1"/>
        <v>23.403048485577848</v>
      </c>
    </row>
    <row r="32" spans="1:12" s="137" customFormat="1" ht="15.6">
      <c r="A32" s="616" t="s">
        <v>56</v>
      </c>
      <c r="B32" s="617"/>
      <c r="C32" s="618"/>
      <c r="D32" s="51" t="s">
        <v>46</v>
      </c>
      <c r="E32" s="52">
        <v>0.5</v>
      </c>
      <c r="F32" s="53">
        <v>1</v>
      </c>
      <c r="G32" s="42">
        <f t="shared" si="2"/>
        <v>0.5</v>
      </c>
      <c r="H32" s="433">
        <f t="shared" si="0"/>
        <v>4.0018892759196047E-3</v>
      </c>
      <c r="I32" s="434">
        <v>369200011</v>
      </c>
      <c r="J32" s="435" t="s">
        <v>30</v>
      </c>
      <c r="K32" s="431">
        <v>0</v>
      </c>
      <c r="L32" s="436">
        <f t="shared" si="1"/>
        <v>0</v>
      </c>
    </row>
    <row r="33" spans="1:13" s="136" customFormat="1" ht="12.75" customHeight="1">
      <c r="A33" s="616" t="s">
        <v>53</v>
      </c>
      <c r="B33" s="617"/>
      <c r="C33" s="618"/>
      <c r="D33" s="49" t="s">
        <v>45</v>
      </c>
      <c r="E33" s="50">
        <v>0.44</v>
      </c>
      <c r="F33" s="50">
        <f>2.5+(2.5*0.312)</f>
        <v>3.2800000000000002</v>
      </c>
      <c r="G33" s="42">
        <f>E33*F33</f>
        <v>1.4432</v>
      </c>
      <c r="H33" s="433">
        <f t="shared" si="0"/>
        <v>1.1551053206014347E-2</v>
      </c>
      <c r="I33" s="434">
        <v>412630030</v>
      </c>
      <c r="J33" s="435" t="s">
        <v>324</v>
      </c>
      <c r="K33" s="431">
        <v>40</v>
      </c>
      <c r="L33" s="436">
        <f t="shared" si="1"/>
        <v>0.46204212824057389</v>
      </c>
    </row>
    <row r="34" spans="1:13" s="136" customFormat="1" ht="12.75" customHeight="1">
      <c r="A34" s="616" t="s">
        <v>65</v>
      </c>
      <c r="B34" s="617"/>
      <c r="C34" s="618"/>
      <c r="D34" s="51" t="s">
        <v>44</v>
      </c>
      <c r="E34" s="52">
        <v>6</v>
      </c>
      <c r="F34" s="53">
        <v>0.3</v>
      </c>
      <c r="G34" s="42">
        <f t="shared" si="2"/>
        <v>1.7999999999999998</v>
      </c>
      <c r="H34" s="433">
        <f t="shared" si="0"/>
        <v>1.4406801393310574E-2</v>
      </c>
      <c r="I34" s="434">
        <v>412740021</v>
      </c>
      <c r="J34" s="435" t="s">
        <v>324</v>
      </c>
      <c r="K34" s="431">
        <v>40</v>
      </c>
      <c r="L34" s="436">
        <f t="shared" si="1"/>
        <v>0.57627205573242291</v>
      </c>
    </row>
    <row r="35" spans="1:13" s="136" customFormat="1" ht="12.75" customHeight="1">
      <c r="A35" s="616" t="s">
        <v>66</v>
      </c>
      <c r="B35" s="617"/>
      <c r="C35" s="618"/>
      <c r="D35" s="51" t="s">
        <v>44</v>
      </c>
      <c r="E35" s="52">
        <v>6</v>
      </c>
      <c r="F35" s="53">
        <v>0.5</v>
      </c>
      <c r="G35" s="42">
        <f t="shared" si="2"/>
        <v>3</v>
      </c>
      <c r="H35" s="433">
        <f t="shared" si="0"/>
        <v>2.4011335655517628E-2</v>
      </c>
      <c r="I35" s="434">
        <v>412740021</v>
      </c>
      <c r="J35" s="435" t="s">
        <v>324</v>
      </c>
      <c r="K35" s="431">
        <v>40</v>
      </c>
      <c r="L35" s="436">
        <f t="shared" si="1"/>
        <v>0.96045342622070518</v>
      </c>
    </row>
    <row r="36" spans="1:13" s="136" customFormat="1" ht="12.75" customHeight="1">
      <c r="A36" s="616" t="s">
        <v>58</v>
      </c>
      <c r="B36" s="617"/>
      <c r="C36" s="618"/>
      <c r="D36" s="51" t="s">
        <v>41</v>
      </c>
      <c r="E36" s="52">
        <v>16</v>
      </c>
      <c r="F36" s="53">
        <v>1.42</v>
      </c>
      <c r="G36" s="42">
        <f t="shared" si="2"/>
        <v>22.72</v>
      </c>
      <c r="H36" s="433">
        <f t="shared" si="0"/>
        <v>0.1818458486977868</v>
      </c>
      <c r="I36" s="434">
        <v>412740021</v>
      </c>
      <c r="J36" s="435" t="s">
        <v>324</v>
      </c>
      <c r="K36" s="431">
        <v>40</v>
      </c>
      <c r="L36" s="436">
        <f t="shared" si="1"/>
        <v>7.2738339479114718</v>
      </c>
    </row>
    <row r="37" spans="1:13" s="136" customFormat="1" ht="12.75" customHeight="1">
      <c r="A37" s="616"/>
      <c r="B37" s="617"/>
      <c r="C37" s="618"/>
      <c r="D37" s="51"/>
      <c r="E37" s="52"/>
      <c r="F37" s="53"/>
      <c r="G37" s="42"/>
      <c r="H37" s="433"/>
      <c r="I37" s="434"/>
      <c r="J37" s="496"/>
      <c r="K37" s="431"/>
      <c r="L37" s="436"/>
    </row>
    <row r="38" spans="1:13" s="136" customFormat="1" ht="12.75" customHeight="1">
      <c r="A38" s="274"/>
      <c r="B38" s="275"/>
      <c r="C38" s="276"/>
      <c r="D38" s="51"/>
      <c r="E38" s="52"/>
      <c r="F38" s="53"/>
      <c r="G38" s="42"/>
      <c r="H38" s="433"/>
      <c r="I38" s="434"/>
      <c r="J38" s="496"/>
      <c r="K38" s="431"/>
      <c r="L38" s="436"/>
    </row>
    <row r="39" spans="1:13" s="136" customFormat="1" ht="12.75" customHeight="1">
      <c r="A39" s="274"/>
      <c r="B39" s="275"/>
      <c r="C39" s="276"/>
      <c r="D39" s="51"/>
      <c r="E39" s="52"/>
      <c r="F39" s="53"/>
      <c r="G39" s="42"/>
      <c r="H39" s="433"/>
      <c r="I39" s="434"/>
      <c r="J39" s="496"/>
      <c r="K39" s="431"/>
      <c r="L39" s="436"/>
    </row>
    <row r="40" spans="1:13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SUM(G30:G37)</f>
        <v>103.61279999999999</v>
      </c>
      <c r="H40" s="437">
        <f>SUM(H30:H37)</f>
        <v>0.82929390633600542</v>
      </c>
      <c r="I40" s="429"/>
      <c r="J40" s="430"/>
      <c r="K40" s="431"/>
      <c r="L40" s="447">
        <f>SUM(L30:L37)</f>
        <v>33.011680682403437</v>
      </c>
    </row>
    <row r="41" spans="1:13" s="136" customFormat="1" ht="12.75" customHeight="1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  <c r="M41" s="137"/>
    </row>
    <row r="42" spans="1:13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3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3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3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3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+G45+G40+G26+G19</f>
        <v>124.940988</v>
      </c>
      <c r="H46" s="449">
        <f>+H45+H40+H26+H19</f>
        <v>0.99999999999999989</v>
      </c>
      <c r="I46" s="450"/>
      <c r="J46" s="451"/>
      <c r="K46" s="450"/>
      <c r="L46" s="563">
        <f>+L45+L40+L26+L19</f>
        <v>50.082290048802875</v>
      </c>
      <c r="M46" s="136"/>
    </row>
    <row r="47" spans="1:13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28.736427240000001</v>
      </c>
      <c r="H47" s="69"/>
      <c r="I47" s="69"/>
      <c r="J47" s="69"/>
      <c r="K47" s="69"/>
      <c r="L47" s="452"/>
    </row>
    <row r="48" spans="1:13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153.67741524000002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153.68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31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153.68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1">
    <mergeCell ref="A16:B16"/>
    <mergeCell ref="A1:G1"/>
    <mergeCell ref="H2:L13"/>
    <mergeCell ref="A15:B15"/>
    <mergeCell ref="A2:G2"/>
    <mergeCell ref="A4:G4"/>
    <mergeCell ref="A12:D12"/>
    <mergeCell ref="A31:C31"/>
    <mergeCell ref="A17:B17"/>
    <mergeCell ref="A19:B19"/>
    <mergeCell ref="A21:B21"/>
    <mergeCell ref="A22:B22"/>
    <mergeCell ref="A23:B23"/>
    <mergeCell ref="A24:B24"/>
    <mergeCell ref="A25:B25"/>
    <mergeCell ref="A26:B26"/>
    <mergeCell ref="A28:C28"/>
    <mergeCell ref="A29:C29"/>
    <mergeCell ref="A30:C30"/>
    <mergeCell ref="A50:B50"/>
    <mergeCell ref="A51:B51"/>
    <mergeCell ref="A52:B52"/>
    <mergeCell ref="D46:F46"/>
    <mergeCell ref="A32:C32"/>
    <mergeCell ref="A33:C33"/>
    <mergeCell ref="A34:C34"/>
    <mergeCell ref="A35:C35"/>
    <mergeCell ref="A36:C36"/>
    <mergeCell ref="A37:C37"/>
    <mergeCell ref="A40:B40"/>
    <mergeCell ref="A42:C42"/>
    <mergeCell ref="A43:C43"/>
    <mergeCell ref="A44:C44"/>
    <mergeCell ref="A45:B45"/>
    <mergeCell ref="D58:F58"/>
    <mergeCell ref="D59:F59"/>
    <mergeCell ref="D47:E47"/>
    <mergeCell ref="D48:F48"/>
    <mergeCell ref="D49:F49"/>
    <mergeCell ref="D50:F50"/>
    <mergeCell ref="D57:F5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portrait" r:id="rId1"/>
  <headerFooter>
    <oddHeader>&amp;C&amp;G</oddHeader>
    <oddFooter>&amp;C&amp;G</oddFooter>
  </headerFooter>
  <legacyDrawingHF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3">
    <tabColor rgb="FF00FF00"/>
  </sheetPr>
  <dimension ref="A1:M62"/>
  <sheetViews>
    <sheetView view="pageBreakPreview" topLeftCell="A16" zoomScale="90" zoomScaleNormal="100" zoomScaleSheetLayoutView="90" workbookViewId="0">
      <selection activeCell="I30" sqref="I30"/>
    </sheetView>
  </sheetViews>
  <sheetFormatPr baseColWidth="10" defaultRowHeight="13.2"/>
  <cols>
    <col min="1" max="1" width="16.6640625" style="9" customWidth="1"/>
    <col min="2" max="2" width="19.5546875" style="9" customWidth="1"/>
    <col min="3" max="4" width="11.44140625" style="9"/>
    <col min="5" max="5" width="13.33203125" style="9" bestFit="1" customWidth="1"/>
    <col min="6" max="6" width="14.33203125" style="16" customWidth="1"/>
    <col min="7" max="7" width="13.5546875" style="538" customWidth="1"/>
    <col min="8" max="12" width="11.44140625" style="497"/>
    <col min="13" max="256" width="11.44140625" style="9"/>
    <col min="257" max="257" width="16.6640625" style="9" customWidth="1"/>
    <col min="258" max="258" width="19.5546875" style="9" customWidth="1"/>
    <col min="259" max="260" width="11.44140625" style="9"/>
    <col min="261" max="261" width="13.33203125" style="9" bestFit="1" customWidth="1"/>
    <col min="262" max="262" width="14.33203125" style="9" customWidth="1"/>
    <col min="263" max="263" width="13.5546875" style="9" customWidth="1"/>
    <col min="264" max="512" width="11.44140625" style="9"/>
    <col min="513" max="513" width="16.6640625" style="9" customWidth="1"/>
    <col min="514" max="514" width="19.5546875" style="9" customWidth="1"/>
    <col min="515" max="516" width="11.44140625" style="9"/>
    <col min="517" max="517" width="13.33203125" style="9" bestFit="1" customWidth="1"/>
    <col min="518" max="518" width="14.33203125" style="9" customWidth="1"/>
    <col min="519" max="519" width="13.5546875" style="9" customWidth="1"/>
    <col min="520" max="768" width="11.44140625" style="9"/>
    <col min="769" max="769" width="16.6640625" style="9" customWidth="1"/>
    <col min="770" max="770" width="19.5546875" style="9" customWidth="1"/>
    <col min="771" max="772" width="11.44140625" style="9"/>
    <col min="773" max="773" width="13.33203125" style="9" bestFit="1" customWidth="1"/>
    <col min="774" max="774" width="14.33203125" style="9" customWidth="1"/>
    <col min="775" max="775" width="13.5546875" style="9" customWidth="1"/>
    <col min="776" max="1024" width="11.44140625" style="9"/>
    <col min="1025" max="1025" width="16.6640625" style="9" customWidth="1"/>
    <col min="1026" max="1026" width="19.5546875" style="9" customWidth="1"/>
    <col min="1027" max="1028" width="11.44140625" style="9"/>
    <col min="1029" max="1029" width="13.33203125" style="9" bestFit="1" customWidth="1"/>
    <col min="1030" max="1030" width="14.33203125" style="9" customWidth="1"/>
    <col min="1031" max="1031" width="13.5546875" style="9" customWidth="1"/>
    <col min="1032" max="1280" width="11.44140625" style="9"/>
    <col min="1281" max="1281" width="16.6640625" style="9" customWidth="1"/>
    <col min="1282" max="1282" width="19.5546875" style="9" customWidth="1"/>
    <col min="1283" max="1284" width="11.44140625" style="9"/>
    <col min="1285" max="1285" width="13.33203125" style="9" bestFit="1" customWidth="1"/>
    <col min="1286" max="1286" width="14.33203125" style="9" customWidth="1"/>
    <col min="1287" max="1287" width="13.5546875" style="9" customWidth="1"/>
    <col min="1288" max="1536" width="11.44140625" style="9"/>
    <col min="1537" max="1537" width="16.6640625" style="9" customWidth="1"/>
    <col min="1538" max="1538" width="19.5546875" style="9" customWidth="1"/>
    <col min="1539" max="1540" width="11.44140625" style="9"/>
    <col min="1541" max="1541" width="13.33203125" style="9" bestFit="1" customWidth="1"/>
    <col min="1542" max="1542" width="14.33203125" style="9" customWidth="1"/>
    <col min="1543" max="1543" width="13.5546875" style="9" customWidth="1"/>
    <col min="1544" max="1792" width="11.44140625" style="9"/>
    <col min="1793" max="1793" width="16.6640625" style="9" customWidth="1"/>
    <col min="1794" max="1794" width="19.5546875" style="9" customWidth="1"/>
    <col min="1795" max="1796" width="11.44140625" style="9"/>
    <col min="1797" max="1797" width="13.33203125" style="9" bestFit="1" customWidth="1"/>
    <col min="1798" max="1798" width="14.33203125" style="9" customWidth="1"/>
    <col min="1799" max="1799" width="13.5546875" style="9" customWidth="1"/>
    <col min="1800" max="2048" width="11.44140625" style="9"/>
    <col min="2049" max="2049" width="16.6640625" style="9" customWidth="1"/>
    <col min="2050" max="2050" width="19.5546875" style="9" customWidth="1"/>
    <col min="2051" max="2052" width="11.44140625" style="9"/>
    <col min="2053" max="2053" width="13.33203125" style="9" bestFit="1" customWidth="1"/>
    <col min="2054" max="2054" width="14.33203125" style="9" customWidth="1"/>
    <col min="2055" max="2055" width="13.5546875" style="9" customWidth="1"/>
    <col min="2056" max="2304" width="11.44140625" style="9"/>
    <col min="2305" max="2305" width="16.6640625" style="9" customWidth="1"/>
    <col min="2306" max="2306" width="19.5546875" style="9" customWidth="1"/>
    <col min="2307" max="2308" width="11.44140625" style="9"/>
    <col min="2309" max="2309" width="13.33203125" style="9" bestFit="1" customWidth="1"/>
    <col min="2310" max="2310" width="14.33203125" style="9" customWidth="1"/>
    <col min="2311" max="2311" width="13.5546875" style="9" customWidth="1"/>
    <col min="2312" max="2560" width="11.44140625" style="9"/>
    <col min="2561" max="2561" width="16.6640625" style="9" customWidth="1"/>
    <col min="2562" max="2562" width="19.5546875" style="9" customWidth="1"/>
    <col min="2563" max="2564" width="11.44140625" style="9"/>
    <col min="2565" max="2565" width="13.33203125" style="9" bestFit="1" customWidth="1"/>
    <col min="2566" max="2566" width="14.33203125" style="9" customWidth="1"/>
    <col min="2567" max="2567" width="13.5546875" style="9" customWidth="1"/>
    <col min="2568" max="2816" width="11.44140625" style="9"/>
    <col min="2817" max="2817" width="16.6640625" style="9" customWidth="1"/>
    <col min="2818" max="2818" width="19.5546875" style="9" customWidth="1"/>
    <col min="2819" max="2820" width="11.44140625" style="9"/>
    <col min="2821" max="2821" width="13.33203125" style="9" bestFit="1" customWidth="1"/>
    <col min="2822" max="2822" width="14.33203125" style="9" customWidth="1"/>
    <col min="2823" max="2823" width="13.5546875" style="9" customWidth="1"/>
    <col min="2824" max="3072" width="11.44140625" style="9"/>
    <col min="3073" max="3073" width="16.6640625" style="9" customWidth="1"/>
    <col min="3074" max="3074" width="19.5546875" style="9" customWidth="1"/>
    <col min="3075" max="3076" width="11.44140625" style="9"/>
    <col min="3077" max="3077" width="13.33203125" style="9" bestFit="1" customWidth="1"/>
    <col min="3078" max="3078" width="14.33203125" style="9" customWidth="1"/>
    <col min="3079" max="3079" width="13.5546875" style="9" customWidth="1"/>
    <col min="3080" max="3328" width="11.44140625" style="9"/>
    <col min="3329" max="3329" width="16.6640625" style="9" customWidth="1"/>
    <col min="3330" max="3330" width="19.5546875" style="9" customWidth="1"/>
    <col min="3331" max="3332" width="11.44140625" style="9"/>
    <col min="3333" max="3333" width="13.33203125" style="9" bestFit="1" customWidth="1"/>
    <col min="3334" max="3334" width="14.33203125" style="9" customWidth="1"/>
    <col min="3335" max="3335" width="13.5546875" style="9" customWidth="1"/>
    <col min="3336" max="3584" width="11.44140625" style="9"/>
    <col min="3585" max="3585" width="16.6640625" style="9" customWidth="1"/>
    <col min="3586" max="3586" width="19.5546875" style="9" customWidth="1"/>
    <col min="3587" max="3588" width="11.44140625" style="9"/>
    <col min="3589" max="3589" width="13.33203125" style="9" bestFit="1" customWidth="1"/>
    <col min="3590" max="3590" width="14.33203125" style="9" customWidth="1"/>
    <col min="3591" max="3591" width="13.5546875" style="9" customWidth="1"/>
    <col min="3592" max="3840" width="11.44140625" style="9"/>
    <col min="3841" max="3841" width="16.6640625" style="9" customWidth="1"/>
    <col min="3842" max="3842" width="19.5546875" style="9" customWidth="1"/>
    <col min="3843" max="3844" width="11.44140625" style="9"/>
    <col min="3845" max="3845" width="13.33203125" style="9" bestFit="1" customWidth="1"/>
    <col min="3846" max="3846" width="14.33203125" style="9" customWidth="1"/>
    <col min="3847" max="3847" width="13.5546875" style="9" customWidth="1"/>
    <col min="3848" max="4096" width="11.44140625" style="9"/>
    <col min="4097" max="4097" width="16.6640625" style="9" customWidth="1"/>
    <col min="4098" max="4098" width="19.5546875" style="9" customWidth="1"/>
    <col min="4099" max="4100" width="11.44140625" style="9"/>
    <col min="4101" max="4101" width="13.33203125" style="9" bestFit="1" customWidth="1"/>
    <col min="4102" max="4102" width="14.33203125" style="9" customWidth="1"/>
    <col min="4103" max="4103" width="13.5546875" style="9" customWidth="1"/>
    <col min="4104" max="4352" width="11.44140625" style="9"/>
    <col min="4353" max="4353" width="16.6640625" style="9" customWidth="1"/>
    <col min="4354" max="4354" width="19.5546875" style="9" customWidth="1"/>
    <col min="4355" max="4356" width="11.44140625" style="9"/>
    <col min="4357" max="4357" width="13.33203125" style="9" bestFit="1" customWidth="1"/>
    <col min="4358" max="4358" width="14.33203125" style="9" customWidth="1"/>
    <col min="4359" max="4359" width="13.5546875" style="9" customWidth="1"/>
    <col min="4360" max="4608" width="11.44140625" style="9"/>
    <col min="4609" max="4609" width="16.6640625" style="9" customWidth="1"/>
    <col min="4610" max="4610" width="19.5546875" style="9" customWidth="1"/>
    <col min="4611" max="4612" width="11.44140625" style="9"/>
    <col min="4613" max="4613" width="13.33203125" style="9" bestFit="1" customWidth="1"/>
    <col min="4614" max="4614" width="14.33203125" style="9" customWidth="1"/>
    <col min="4615" max="4615" width="13.5546875" style="9" customWidth="1"/>
    <col min="4616" max="4864" width="11.44140625" style="9"/>
    <col min="4865" max="4865" width="16.6640625" style="9" customWidth="1"/>
    <col min="4866" max="4866" width="19.5546875" style="9" customWidth="1"/>
    <col min="4867" max="4868" width="11.44140625" style="9"/>
    <col min="4869" max="4869" width="13.33203125" style="9" bestFit="1" customWidth="1"/>
    <col min="4870" max="4870" width="14.33203125" style="9" customWidth="1"/>
    <col min="4871" max="4871" width="13.5546875" style="9" customWidth="1"/>
    <col min="4872" max="5120" width="11.44140625" style="9"/>
    <col min="5121" max="5121" width="16.6640625" style="9" customWidth="1"/>
    <col min="5122" max="5122" width="19.5546875" style="9" customWidth="1"/>
    <col min="5123" max="5124" width="11.44140625" style="9"/>
    <col min="5125" max="5125" width="13.33203125" style="9" bestFit="1" customWidth="1"/>
    <col min="5126" max="5126" width="14.33203125" style="9" customWidth="1"/>
    <col min="5127" max="5127" width="13.5546875" style="9" customWidth="1"/>
    <col min="5128" max="5376" width="11.44140625" style="9"/>
    <col min="5377" max="5377" width="16.6640625" style="9" customWidth="1"/>
    <col min="5378" max="5378" width="19.5546875" style="9" customWidth="1"/>
    <col min="5379" max="5380" width="11.44140625" style="9"/>
    <col min="5381" max="5381" width="13.33203125" style="9" bestFit="1" customWidth="1"/>
    <col min="5382" max="5382" width="14.33203125" style="9" customWidth="1"/>
    <col min="5383" max="5383" width="13.5546875" style="9" customWidth="1"/>
    <col min="5384" max="5632" width="11.44140625" style="9"/>
    <col min="5633" max="5633" width="16.6640625" style="9" customWidth="1"/>
    <col min="5634" max="5634" width="19.5546875" style="9" customWidth="1"/>
    <col min="5635" max="5636" width="11.44140625" style="9"/>
    <col min="5637" max="5637" width="13.33203125" style="9" bestFit="1" customWidth="1"/>
    <col min="5638" max="5638" width="14.33203125" style="9" customWidth="1"/>
    <col min="5639" max="5639" width="13.5546875" style="9" customWidth="1"/>
    <col min="5640" max="5888" width="11.44140625" style="9"/>
    <col min="5889" max="5889" width="16.6640625" style="9" customWidth="1"/>
    <col min="5890" max="5890" width="19.5546875" style="9" customWidth="1"/>
    <col min="5891" max="5892" width="11.44140625" style="9"/>
    <col min="5893" max="5893" width="13.33203125" style="9" bestFit="1" customWidth="1"/>
    <col min="5894" max="5894" width="14.33203125" style="9" customWidth="1"/>
    <col min="5895" max="5895" width="13.5546875" style="9" customWidth="1"/>
    <col min="5896" max="6144" width="11.44140625" style="9"/>
    <col min="6145" max="6145" width="16.6640625" style="9" customWidth="1"/>
    <col min="6146" max="6146" width="19.5546875" style="9" customWidth="1"/>
    <col min="6147" max="6148" width="11.44140625" style="9"/>
    <col min="6149" max="6149" width="13.33203125" style="9" bestFit="1" customWidth="1"/>
    <col min="6150" max="6150" width="14.33203125" style="9" customWidth="1"/>
    <col min="6151" max="6151" width="13.5546875" style="9" customWidth="1"/>
    <col min="6152" max="6400" width="11.44140625" style="9"/>
    <col min="6401" max="6401" width="16.6640625" style="9" customWidth="1"/>
    <col min="6402" max="6402" width="19.5546875" style="9" customWidth="1"/>
    <col min="6403" max="6404" width="11.44140625" style="9"/>
    <col min="6405" max="6405" width="13.33203125" style="9" bestFit="1" customWidth="1"/>
    <col min="6406" max="6406" width="14.33203125" style="9" customWidth="1"/>
    <col min="6407" max="6407" width="13.5546875" style="9" customWidth="1"/>
    <col min="6408" max="6656" width="11.44140625" style="9"/>
    <col min="6657" max="6657" width="16.6640625" style="9" customWidth="1"/>
    <col min="6658" max="6658" width="19.5546875" style="9" customWidth="1"/>
    <col min="6659" max="6660" width="11.44140625" style="9"/>
    <col min="6661" max="6661" width="13.33203125" style="9" bestFit="1" customWidth="1"/>
    <col min="6662" max="6662" width="14.33203125" style="9" customWidth="1"/>
    <col min="6663" max="6663" width="13.5546875" style="9" customWidth="1"/>
    <col min="6664" max="6912" width="11.44140625" style="9"/>
    <col min="6913" max="6913" width="16.6640625" style="9" customWidth="1"/>
    <col min="6914" max="6914" width="19.5546875" style="9" customWidth="1"/>
    <col min="6915" max="6916" width="11.44140625" style="9"/>
    <col min="6917" max="6917" width="13.33203125" style="9" bestFit="1" customWidth="1"/>
    <col min="6918" max="6918" width="14.33203125" style="9" customWidth="1"/>
    <col min="6919" max="6919" width="13.5546875" style="9" customWidth="1"/>
    <col min="6920" max="7168" width="11.44140625" style="9"/>
    <col min="7169" max="7169" width="16.6640625" style="9" customWidth="1"/>
    <col min="7170" max="7170" width="19.5546875" style="9" customWidth="1"/>
    <col min="7171" max="7172" width="11.44140625" style="9"/>
    <col min="7173" max="7173" width="13.33203125" style="9" bestFit="1" customWidth="1"/>
    <col min="7174" max="7174" width="14.33203125" style="9" customWidth="1"/>
    <col min="7175" max="7175" width="13.5546875" style="9" customWidth="1"/>
    <col min="7176" max="7424" width="11.44140625" style="9"/>
    <col min="7425" max="7425" width="16.6640625" style="9" customWidth="1"/>
    <col min="7426" max="7426" width="19.5546875" style="9" customWidth="1"/>
    <col min="7427" max="7428" width="11.44140625" style="9"/>
    <col min="7429" max="7429" width="13.33203125" style="9" bestFit="1" customWidth="1"/>
    <col min="7430" max="7430" width="14.33203125" style="9" customWidth="1"/>
    <col min="7431" max="7431" width="13.5546875" style="9" customWidth="1"/>
    <col min="7432" max="7680" width="11.44140625" style="9"/>
    <col min="7681" max="7681" width="16.6640625" style="9" customWidth="1"/>
    <col min="7682" max="7682" width="19.5546875" style="9" customWidth="1"/>
    <col min="7683" max="7684" width="11.44140625" style="9"/>
    <col min="7685" max="7685" width="13.33203125" style="9" bestFit="1" customWidth="1"/>
    <col min="7686" max="7686" width="14.33203125" style="9" customWidth="1"/>
    <col min="7687" max="7687" width="13.5546875" style="9" customWidth="1"/>
    <col min="7688" max="7936" width="11.44140625" style="9"/>
    <col min="7937" max="7937" width="16.6640625" style="9" customWidth="1"/>
    <col min="7938" max="7938" width="19.5546875" style="9" customWidth="1"/>
    <col min="7939" max="7940" width="11.44140625" style="9"/>
    <col min="7941" max="7941" width="13.33203125" style="9" bestFit="1" customWidth="1"/>
    <col min="7942" max="7942" width="14.33203125" style="9" customWidth="1"/>
    <col min="7943" max="7943" width="13.5546875" style="9" customWidth="1"/>
    <col min="7944" max="8192" width="11.44140625" style="9"/>
    <col min="8193" max="8193" width="16.6640625" style="9" customWidth="1"/>
    <col min="8194" max="8194" width="19.5546875" style="9" customWidth="1"/>
    <col min="8195" max="8196" width="11.44140625" style="9"/>
    <col min="8197" max="8197" width="13.33203125" style="9" bestFit="1" customWidth="1"/>
    <col min="8198" max="8198" width="14.33203125" style="9" customWidth="1"/>
    <col min="8199" max="8199" width="13.5546875" style="9" customWidth="1"/>
    <col min="8200" max="8448" width="11.44140625" style="9"/>
    <col min="8449" max="8449" width="16.6640625" style="9" customWidth="1"/>
    <col min="8450" max="8450" width="19.5546875" style="9" customWidth="1"/>
    <col min="8451" max="8452" width="11.44140625" style="9"/>
    <col min="8453" max="8453" width="13.33203125" style="9" bestFit="1" customWidth="1"/>
    <col min="8454" max="8454" width="14.33203125" style="9" customWidth="1"/>
    <col min="8455" max="8455" width="13.5546875" style="9" customWidth="1"/>
    <col min="8456" max="8704" width="11.44140625" style="9"/>
    <col min="8705" max="8705" width="16.6640625" style="9" customWidth="1"/>
    <col min="8706" max="8706" width="19.5546875" style="9" customWidth="1"/>
    <col min="8707" max="8708" width="11.44140625" style="9"/>
    <col min="8709" max="8709" width="13.33203125" style="9" bestFit="1" customWidth="1"/>
    <col min="8710" max="8710" width="14.33203125" style="9" customWidth="1"/>
    <col min="8711" max="8711" width="13.5546875" style="9" customWidth="1"/>
    <col min="8712" max="8960" width="11.44140625" style="9"/>
    <col min="8961" max="8961" width="16.6640625" style="9" customWidth="1"/>
    <col min="8962" max="8962" width="19.5546875" style="9" customWidth="1"/>
    <col min="8963" max="8964" width="11.44140625" style="9"/>
    <col min="8965" max="8965" width="13.33203125" style="9" bestFit="1" customWidth="1"/>
    <col min="8966" max="8966" width="14.33203125" style="9" customWidth="1"/>
    <col min="8967" max="8967" width="13.5546875" style="9" customWidth="1"/>
    <col min="8968" max="9216" width="11.44140625" style="9"/>
    <col min="9217" max="9217" width="16.6640625" style="9" customWidth="1"/>
    <col min="9218" max="9218" width="19.5546875" style="9" customWidth="1"/>
    <col min="9219" max="9220" width="11.44140625" style="9"/>
    <col min="9221" max="9221" width="13.33203125" style="9" bestFit="1" customWidth="1"/>
    <col min="9222" max="9222" width="14.33203125" style="9" customWidth="1"/>
    <col min="9223" max="9223" width="13.5546875" style="9" customWidth="1"/>
    <col min="9224" max="9472" width="11.44140625" style="9"/>
    <col min="9473" max="9473" width="16.6640625" style="9" customWidth="1"/>
    <col min="9474" max="9474" width="19.5546875" style="9" customWidth="1"/>
    <col min="9475" max="9476" width="11.44140625" style="9"/>
    <col min="9477" max="9477" width="13.33203125" style="9" bestFit="1" customWidth="1"/>
    <col min="9478" max="9478" width="14.33203125" style="9" customWidth="1"/>
    <col min="9479" max="9479" width="13.5546875" style="9" customWidth="1"/>
    <col min="9480" max="9728" width="11.44140625" style="9"/>
    <col min="9729" max="9729" width="16.6640625" style="9" customWidth="1"/>
    <col min="9730" max="9730" width="19.5546875" style="9" customWidth="1"/>
    <col min="9731" max="9732" width="11.44140625" style="9"/>
    <col min="9733" max="9733" width="13.33203125" style="9" bestFit="1" customWidth="1"/>
    <col min="9734" max="9734" width="14.33203125" style="9" customWidth="1"/>
    <col min="9735" max="9735" width="13.5546875" style="9" customWidth="1"/>
    <col min="9736" max="9984" width="11.44140625" style="9"/>
    <col min="9985" max="9985" width="16.6640625" style="9" customWidth="1"/>
    <col min="9986" max="9986" width="19.5546875" style="9" customWidth="1"/>
    <col min="9987" max="9988" width="11.44140625" style="9"/>
    <col min="9989" max="9989" width="13.33203125" style="9" bestFit="1" customWidth="1"/>
    <col min="9990" max="9990" width="14.33203125" style="9" customWidth="1"/>
    <col min="9991" max="9991" width="13.5546875" style="9" customWidth="1"/>
    <col min="9992" max="10240" width="11.44140625" style="9"/>
    <col min="10241" max="10241" width="16.6640625" style="9" customWidth="1"/>
    <col min="10242" max="10242" width="19.5546875" style="9" customWidth="1"/>
    <col min="10243" max="10244" width="11.44140625" style="9"/>
    <col min="10245" max="10245" width="13.33203125" style="9" bestFit="1" customWidth="1"/>
    <col min="10246" max="10246" width="14.33203125" style="9" customWidth="1"/>
    <col min="10247" max="10247" width="13.5546875" style="9" customWidth="1"/>
    <col min="10248" max="10496" width="11.44140625" style="9"/>
    <col min="10497" max="10497" width="16.6640625" style="9" customWidth="1"/>
    <col min="10498" max="10498" width="19.5546875" style="9" customWidth="1"/>
    <col min="10499" max="10500" width="11.44140625" style="9"/>
    <col min="10501" max="10501" width="13.33203125" style="9" bestFit="1" customWidth="1"/>
    <col min="10502" max="10502" width="14.33203125" style="9" customWidth="1"/>
    <col min="10503" max="10503" width="13.5546875" style="9" customWidth="1"/>
    <col min="10504" max="10752" width="11.44140625" style="9"/>
    <col min="10753" max="10753" width="16.6640625" style="9" customWidth="1"/>
    <col min="10754" max="10754" width="19.5546875" style="9" customWidth="1"/>
    <col min="10755" max="10756" width="11.44140625" style="9"/>
    <col min="10757" max="10757" width="13.33203125" style="9" bestFit="1" customWidth="1"/>
    <col min="10758" max="10758" width="14.33203125" style="9" customWidth="1"/>
    <col min="10759" max="10759" width="13.5546875" style="9" customWidth="1"/>
    <col min="10760" max="11008" width="11.44140625" style="9"/>
    <col min="11009" max="11009" width="16.6640625" style="9" customWidth="1"/>
    <col min="11010" max="11010" width="19.5546875" style="9" customWidth="1"/>
    <col min="11011" max="11012" width="11.44140625" style="9"/>
    <col min="11013" max="11013" width="13.33203125" style="9" bestFit="1" customWidth="1"/>
    <col min="11014" max="11014" width="14.33203125" style="9" customWidth="1"/>
    <col min="11015" max="11015" width="13.5546875" style="9" customWidth="1"/>
    <col min="11016" max="11264" width="11.44140625" style="9"/>
    <col min="11265" max="11265" width="16.6640625" style="9" customWidth="1"/>
    <col min="11266" max="11266" width="19.5546875" style="9" customWidth="1"/>
    <col min="11267" max="11268" width="11.44140625" style="9"/>
    <col min="11269" max="11269" width="13.33203125" style="9" bestFit="1" customWidth="1"/>
    <col min="11270" max="11270" width="14.33203125" style="9" customWidth="1"/>
    <col min="11271" max="11271" width="13.5546875" style="9" customWidth="1"/>
    <col min="11272" max="11520" width="11.44140625" style="9"/>
    <col min="11521" max="11521" width="16.6640625" style="9" customWidth="1"/>
    <col min="11522" max="11522" width="19.5546875" style="9" customWidth="1"/>
    <col min="11523" max="11524" width="11.44140625" style="9"/>
    <col min="11525" max="11525" width="13.33203125" style="9" bestFit="1" customWidth="1"/>
    <col min="11526" max="11526" width="14.33203125" style="9" customWidth="1"/>
    <col min="11527" max="11527" width="13.5546875" style="9" customWidth="1"/>
    <col min="11528" max="11776" width="11.44140625" style="9"/>
    <col min="11777" max="11777" width="16.6640625" style="9" customWidth="1"/>
    <col min="11778" max="11778" width="19.5546875" style="9" customWidth="1"/>
    <col min="11779" max="11780" width="11.44140625" style="9"/>
    <col min="11781" max="11781" width="13.33203125" style="9" bestFit="1" customWidth="1"/>
    <col min="11782" max="11782" width="14.33203125" style="9" customWidth="1"/>
    <col min="11783" max="11783" width="13.5546875" style="9" customWidth="1"/>
    <col min="11784" max="12032" width="11.44140625" style="9"/>
    <col min="12033" max="12033" width="16.6640625" style="9" customWidth="1"/>
    <col min="12034" max="12034" width="19.5546875" style="9" customWidth="1"/>
    <col min="12035" max="12036" width="11.44140625" style="9"/>
    <col min="12037" max="12037" width="13.33203125" style="9" bestFit="1" customWidth="1"/>
    <col min="12038" max="12038" width="14.33203125" style="9" customWidth="1"/>
    <col min="12039" max="12039" width="13.5546875" style="9" customWidth="1"/>
    <col min="12040" max="12288" width="11.44140625" style="9"/>
    <col min="12289" max="12289" width="16.6640625" style="9" customWidth="1"/>
    <col min="12290" max="12290" width="19.5546875" style="9" customWidth="1"/>
    <col min="12291" max="12292" width="11.44140625" style="9"/>
    <col min="12293" max="12293" width="13.33203125" style="9" bestFit="1" customWidth="1"/>
    <col min="12294" max="12294" width="14.33203125" style="9" customWidth="1"/>
    <col min="12295" max="12295" width="13.5546875" style="9" customWidth="1"/>
    <col min="12296" max="12544" width="11.44140625" style="9"/>
    <col min="12545" max="12545" width="16.6640625" style="9" customWidth="1"/>
    <col min="12546" max="12546" width="19.5546875" style="9" customWidth="1"/>
    <col min="12547" max="12548" width="11.44140625" style="9"/>
    <col min="12549" max="12549" width="13.33203125" style="9" bestFit="1" customWidth="1"/>
    <col min="12550" max="12550" width="14.33203125" style="9" customWidth="1"/>
    <col min="12551" max="12551" width="13.5546875" style="9" customWidth="1"/>
    <col min="12552" max="12800" width="11.44140625" style="9"/>
    <col min="12801" max="12801" width="16.6640625" style="9" customWidth="1"/>
    <col min="12802" max="12802" width="19.5546875" style="9" customWidth="1"/>
    <col min="12803" max="12804" width="11.44140625" style="9"/>
    <col min="12805" max="12805" width="13.33203125" style="9" bestFit="1" customWidth="1"/>
    <col min="12806" max="12806" width="14.33203125" style="9" customWidth="1"/>
    <col min="12807" max="12807" width="13.5546875" style="9" customWidth="1"/>
    <col min="12808" max="13056" width="11.44140625" style="9"/>
    <col min="13057" max="13057" width="16.6640625" style="9" customWidth="1"/>
    <col min="13058" max="13058" width="19.5546875" style="9" customWidth="1"/>
    <col min="13059" max="13060" width="11.44140625" style="9"/>
    <col min="13061" max="13061" width="13.33203125" style="9" bestFit="1" customWidth="1"/>
    <col min="13062" max="13062" width="14.33203125" style="9" customWidth="1"/>
    <col min="13063" max="13063" width="13.5546875" style="9" customWidth="1"/>
    <col min="13064" max="13312" width="11.44140625" style="9"/>
    <col min="13313" max="13313" width="16.6640625" style="9" customWidth="1"/>
    <col min="13314" max="13314" width="19.5546875" style="9" customWidth="1"/>
    <col min="13315" max="13316" width="11.44140625" style="9"/>
    <col min="13317" max="13317" width="13.33203125" style="9" bestFit="1" customWidth="1"/>
    <col min="13318" max="13318" width="14.33203125" style="9" customWidth="1"/>
    <col min="13319" max="13319" width="13.5546875" style="9" customWidth="1"/>
    <col min="13320" max="13568" width="11.44140625" style="9"/>
    <col min="13569" max="13569" width="16.6640625" style="9" customWidth="1"/>
    <col min="13570" max="13570" width="19.5546875" style="9" customWidth="1"/>
    <col min="13571" max="13572" width="11.44140625" style="9"/>
    <col min="13573" max="13573" width="13.33203125" style="9" bestFit="1" customWidth="1"/>
    <col min="13574" max="13574" width="14.33203125" style="9" customWidth="1"/>
    <col min="13575" max="13575" width="13.5546875" style="9" customWidth="1"/>
    <col min="13576" max="13824" width="11.44140625" style="9"/>
    <col min="13825" max="13825" width="16.6640625" style="9" customWidth="1"/>
    <col min="13826" max="13826" width="19.5546875" style="9" customWidth="1"/>
    <col min="13827" max="13828" width="11.44140625" style="9"/>
    <col min="13829" max="13829" width="13.33203125" style="9" bestFit="1" customWidth="1"/>
    <col min="13830" max="13830" width="14.33203125" style="9" customWidth="1"/>
    <col min="13831" max="13831" width="13.5546875" style="9" customWidth="1"/>
    <col min="13832" max="14080" width="11.44140625" style="9"/>
    <col min="14081" max="14081" width="16.6640625" style="9" customWidth="1"/>
    <col min="14082" max="14082" width="19.5546875" style="9" customWidth="1"/>
    <col min="14083" max="14084" width="11.44140625" style="9"/>
    <col min="14085" max="14085" width="13.33203125" style="9" bestFit="1" customWidth="1"/>
    <col min="14086" max="14086" width="14.33203125" style="9" customWidth="1"/>
    <col min="14087" max="14087" width="13.5546875" style="9" customWidth="1"/>
    <col min="14088" max="14336" width="11.44140625" style="9"/>
    <col min="14337" max="14337" width="16.6640625" style="9" customWidth="1"/>
    <col min="14338" max="14338" width="19.5546875" style="9" customWidth="1"/>
    <col min="14339" max="14340" width="11.44140625" style="9"/>
    <col min="14341" max="14341" width="13.33203125" style="9" bestFit="1" customWidth="1"/>
    <col min="14342" max="14342" width="14.33203125" style="9" customWidth="1"/>
    <col min="14343" max="14343" width="13.5546875" style="9" customWidth="1"/>
    <col min="14344" max="14592" width="11.44140625" style="9"/>
    <col min="14593" max="14593" width="16.6640625" style="9" customWidth="1"/>
    <col min="14594" max="14594" width="19.5546875" style="9" customWidth="1"/>
    <col min="14595" max="14596" width="11.44140625" style="9"/>
    <col min="14597" max="14597" width="13.33203125" style="9" bestFit="1" customWidth="1"/>
    <col min="14598" max="14598" width="14.33203125" style="9" customWidth="1"/>
    <col min="14599" max="14599" width="13.5546875" style="9" customWidth="1"/>
    <col min="14600" max="14848" width="11.44140625" style="9"/>
    <col min="14849" max="14849" width="16.6640625" style="9" customWidth="1"/>
    <col min="14850" max="14850" width="19.5546875" style="9" customWidth="1"/>
    <col min="14851" max="14852" width="11.44140625" style="9"/>
    <col min="14853" max="14853" width="13.33203125" style="9" bestFit="1" customWidth="1"/>
    <col min="14854" max="14854" width="14.33203125" style="9" customWidth="1"/>
    <col min="14855" max="14855" width="13.5546875" style="9" customWidth="1"/>
    <col min="14856" max="15104" width="11.44140625" style="9"/>
    <col min="15105" max="15105" width="16.6640625" style="9" customWidth="1"/>
    <col min="15106" max="15106" width="19.5546875" style="9" customWidth="1"/>
    <col min="15107" max="15108" width="11.44140625" style="9"/>
    <col min="15109" max="15109" width="13.33203125" style="9" bestFit="1" customWidth="1"/>
    <col min="15110" max="15110" width="14.33203125" style="9" customWidth="1"/>
    <col min="15111" max="15111" width="13.5546875" style="9" customWidth="1"/>
    <col min="15112" max="15360" width="11.44140625" style="9"/>
    <col min="15361" max="15361" width="16.6640625" style="9" customWidth="1"/>
    <col min="15362" max="15362" width="19.5546875" style="9" customWidth="1"/>
    <col min="15363" max="15364" width="11.44140625" style="9"/>
    <col min="15365" max="15365" width="13.33203125" style="9" bestFit="1" customWidth="1"/>
    <col min="15366" max="15366" width="14.33203125" style="9" customWidth="1"/>
    <col min="15367" max="15367" width="13.5546875" style="9" customWidth="1"/>
    <col min="15368" max="15616" width="11.44140625" style="9"/>
    <col min="15617" max="15617" width="16.6640625" style="9" customWidth="1"/>
    <col min="15618" max="15618" width="19.5546875" style="9" customWidth="1"/>
    <col min="15619" max="15620" width="11.44140625" style="9"/>
    <col min="15621" max="15621" width="13.33203125" style="9" bestFit="1" customWidth="1"/>
    <col min="15622" max="15622" width="14.33203125" style="9" customWidth="1"/>
    <col min="15623" max="15623" width="13.5546875" style="9" customWidth="1"/>
    <col min="15624" max="15872" width="11.44140625" style="9"/>
    <col min="15873" max="15873" width="16.6640625" style="9" customWidth="1"/>
    <col min="15874" max="15874" width="19.5546875" style="9" customWidth="1"/>
    <col min="15875" max="15876" width="11.44140625" style="9"/>
    <col min="15877" max="15877" width="13.33203125" style="9" bestFit="1" customWidth="1"/>
    <col min="15878" max="15878" width="14.33203125" style="9" customWidth="1"/>
    <col min="15879" max="15879" width="13.5546875" style="9" customWidth="1"/>
    <col min="15880" max="16128" width="11.44140625" style="9"/>
    <col min="16129" max="16129" width="16.6640625" style="9" customWidth="1"/>
    <col min="16130" max="16130" width="19.5546875" style="9" customWidth="1"/>
    <col min="16131" max="16132" width="11.44140625" style="9"/>
    <col min="16133" max="16133" width="13.33203125" style="9" bestFit="1" customWidth="1"/>
    <col min="16134" max="16134" width="14.33203125" style="9" customWidth="1"/>
    <col min="16135" max="16135" width="13.5546875" style="9" customWidth="1"/>
    <col min="16136" max="16384" width="11.44140625" style="9"/>
  </cols>
  <sheetData>
    <row r="1" spans="1:13" ht="14.4" thickBot="1">
      <c r="A1" s="706"/>
      <c r="B1" s="706"/>
      <c r="C1" s="706"/>
      <c r="D1" s="706"/>
      <c r="E1" s="706"/>
      <c r="F1" s="706"/>
      <c r="G1" s="706"/>
    </row>
    <row r="2" spans="1:13" s="10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707" t="s">
        <v>0</v>
      </c>
      <c r="I2" s="708"/>
      <c r="J2" s="708"/>
      <c r="K2" s="708"/>
      <c r="L2" s="709"/>
    </row>
    <row r="3" spans="1:13" s="10" customFormat="1" ht="13.8">
      <c r="A3" s="312"/>
      <c r="B3" s="313"/>
      <c r="C3" s="313"/>
      <c r="D3" s="313"/>
      <c r="E3" s="313"/>
      <c r="F3" s="313"/>
      <c r="G3" s="313"/>
      <c r="H3" s="710"/>
      <c r="I3" s="711"/>
      <c r="J3" s="711"/>
      <c r="K3" s="711"/>
      <c r="L3" s="712"/>
    </row>
    <row r="4" spans="1:13" s="10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710"/>
      <c r="I4" s="711"/>
      <c r="J4" s="711"/>
      <c r="K4" s="711"/>
      <c r="L4" s="712"/>
      <c r="M4" s="11"/>
    </row>
    <row r="5" spans="1:13" s="10" customFormat="1" ht="14.25" customHeight="1">
      <c r="A5" s="294"/>
      <c r="B5" s="295"/>
      <c r="C5" s="295"/>
      <c r="D5" s="295"/>
      <c r="E5" s="295"/>
      <c r="F5" s="295"/>
      <c r="G5" s="419"/>
      <c r="H5" s="710"/>
      <c r="I5" s="711"/>
      <c r="J5" s="711"/>
      <c r="K5" s="711"/>
      <c r="L5" s="712"/>
    </row>
    <row r="6" spans="1:13" s="10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710"/>
      <c r="I6" s="711"/>
      <c r="J6" s="711"/>
      <c r="K6" s="711"/>
      <c r="L6" s="712"/>
    </row>
    <row r="7" spans="1:13" s="10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710"/>
      <c r="I7" s="711"/>
      <c r="J7" s="711"/>
      <c r="K7" s="711"/>
      <c r="L7" s="712"/>
    </row>
    <row r="8" spans="1:13" s="10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710"/>
      <c r="I8" s="711"/>
      <c r="J8" s="711"/>
      <c r="K8" s="711"/>
      <c r="L8" s="712"/>
    </row>
    <row r="9" spans="1:13" s="10" customFormat="1" ht="13.8">
      <c r="A9" s="302"/>
      <c r="B9" s="302"/>
      <c r="C9" s="302"/>
      <c r="D9" s="302"/>
      <c r="E9" s="303"/>
      <c r="F9" s="304" t="s">
        <v>90</v>
      </c>
      <c r="G9" s="304">
        <f>'Presupuesto '!A67</f>
        <v>64</v>
      </c>
      <c r="H9" s="710"/>
      <c r="I9" s="711"/>
      <c r="J9" s="711"/>
      <c r="K9" s="711"/>
      <c r="L9" s="712"/>
    </row>
    <row r="10" spans="1:13" s="151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'!C67</f>
        <v>u</v>
      </c>
      <c r="H10" s="710"/>
      <c r="I10" s="711"/>
      <c r="J10" s="711"/>
      <c r="K10" s="711"/>
      <c r="L10" s="712"/>
    </row>
    <row r="11" spans="1:13" s="151" customFormat="1" ht="13.8">
      <c r="A11" s="305" t="s">
        <v>2</v>
      </c>
      <c r="B11" s="301"/>
      <c r="C11" s="301"/>
      <c r="D11" s="298"/>
      <c r="E11" s="299"/>
      <c r="F11" s="306"/>
      <c r="G11" s="307"/>
      <c r="H11" s="710"/>
      <c r="I11" s="711"/>
      <c r="J11" s="711"/>
      <c r="K11" s="711"/>
      <c r="L11" s="712"/>
    </row>
    <row r="12" spans="1:13" s="151" customFormat="1" ht="13.8">
      <c r="A12" s="644" t="str">
        <f>'Presupuesto '!B67</f>
        <v>Suministro e instalación de Panel de techo LED 60W/110V 120*60 4000K dim DALI</v>
      </c>
      <c r="B12" s="644"/>
      <c r="C12" s="644"/>
      <c r="D12" s="644"/>
      <c r="E12" s="308"/>
      <c r="F12" s="309"/>
      <c r="G12" s="310"/>
      <c r="H12" s="710"/>
      <c r="I12" s="711"/>
      <c r="J12" s="711"/>
      <c r="K12" s="711"/>
      <c r="L12" s="712"/>
    </row>
    <row r="13" spans="1:13" s="12" customFormat="1" ht="12" thickBot="1">
      <c r="A13" s="86"/>
      <c r="B13" s="85"/>
      <c r="C13" s="87"/>
      <c r="D13" s="87"/>
      <c r="E13" s="87"/>
      <c r="F13" s="87"/>
      <c r="G13" s="18"/>
      <c r="H13" s="713"/>
      <c r="I13" s="714"/>
      <c r="J13" s="714"/>
      <c r="K13" s="714"/>
      <c r="L13" s="715"/>
    </row>
    <row r="14" spans="1:13" s="12" customFormat="1" ht="15.6">
      <c r="A14" s="88" t="s">
        <v>3</v>
      </c>
      <c r="B14" s="89"/>
      <c r="C14" s="90"/>
      <c r="D14" s="90"/>
      <c r="E14" s="90"/>
      <c r="F14" s="90"/>
      <c r="G14" s="91"/>
      <c r="H14" s="498"/>
      <c r="I14" s="499"/>
      <c r="J14" s="499"/>
      <c r="K14" s="499"/>
      <c r="L14" s="500"/>
    </row>
    <row r="15" spans="1:13" s="12" customFormat="1" ht="78">
      <c r="A15" s="692" t="s">
        <v>4</v>
      </c>
      <c r="B15" s="693"/>
      <c r="C15" s="19" t="s">
        <v>5</v>
      </c>
      <c r="D15" s="20" t="s">
        <v>6</v>
      </c>
      <c r="E15" s="21" t="s">
        <v>7</v>
      </c>
      <c r="F15" s="20" t="s">
        <v>8</v>
      </c>
      <c r="G15" s="21" t="s">
        <v>9</v>
      </c>
      <c r="H15" s="501" t="s">
        <v>10</v>
      </c>
      <c r="I15" s="502" t="s">
        <v>11</v>
      </c>
      <c r="J15" s="503" t="s">
        <v>12</v>
      </c>
      <c r="K15" s="502" t="s">
        <v>13</v>
      </c>
      <c r="L15" s="504" t="s">
        <v>14</v>
      </c>
    </row>
    <row r="16" spans="1:13" s="12" customFormat="1" ht="15.6">
      <c r="A16" s="716"/>
      <c r="B16" s="717"/>
      <c r="C16" s="22" t="s">
        <v>15</v>
      </c>
      <c r="D16" s="22" t="s">
        <v>16</v>
      </c>
      <c r="E16" s="23" t="s">
        <v>17</v>
      </c>
      <c r="F16" s="24" t="s">
        <v>18</v>
      </c>
      <c r="G16" s="23" t="s">
        <v>19</v>
      </c>
      <c r="H16" s="505"/>
      <c r="I16" s="506"/>
      <c r="J16" s="507"/>
      <c r="K16" s="508"/>
      <c r="L16" s="509"/>
    </row>
    <row r="17" spans="1:12" s="13" customFormat="1" ht="15.6">
      <c r="A17" s="679" t="s">
        <v>20</v>
      </c>
      <c r="B17" s="680"/>
      <c r="C17" s="25" t="s">
        <v>21</v>
      </c>
      <c r="D17" s="25"/>
      <c r="E17" s="26" t="str">
        <f>IF(D17&gt;0,ROUND(D17*C17,2),"")</f>
        <v/>
      </c>
      <c r="F17" s="27"/>
      <c r="G17" s="28">
        <f>G26*0.05</f>
        <v>0.56456400000000007</v>
      </c>
      <c r="H17" s="510">
        <f>+G17/G$46</f>
        <v>2.9002517328336795E-3</v>
      </c>
      <c r="I17" s="434">
        <f>'BASE DE DATOS'!D16</f>
        <v>429211210</v>
      </c>
      <c r="J17" s="435" t="s">
        <v>22</v>
      </c>
      <c r="K17" s="431">
        <v>100</v>
      </c>
      <c r="L17" s="511">
        <f>+H17*K17</f>
        <v>0.29002517328336797</v>
      </c>
    </row>
    <row r="18" spans="1:12" s="153" customFormat="1" ht="15.6">
      <c r="A18" s="193"/>
      <c r="B18" s="194"/>
      <c r="C18" s="25"/>
      <c r="D18" s="25"/>
      <c r="E18" s="26"/>
      <c r="F18" s="27"/>
      <c r="G18" s="28"/>
      <c r="H18" s="510"/>
      <c r="I18" s="434"/>
      <c r="J18" s="435"/>
      <c r="K18" s="431"/>
      <c r="L18" s="511"/>
    </row>
    <row r="19" spans="1:12" s="12" customFormat="1" ht="15.6">
      <c r="A19" s="679" t="s">
        <v>23</v>
      </c>
      <c r="B19" s="680"/>
      <c r="C19" s="25"/>
      <c r="D19" s="29"/>
      <c r="E19" s="29"/>
      <c r="F19" s="30"/>
      <c r="G19" s="512">
        <f>SUM(G17:G17)</f>
        <v>0.56456400000000007</v>
      </c>
      <c r="H19" s="513">
        <f>SUM(H17:H17)</f>
        <v>2.9002517328336795E-3</v>
      </c>
      <c r="I19" s="438"/>
      <c r="J19" s="439"/>
      <c r="K19" s="440"/>
      <c r="L19" s="514">
        <f>SUM(L17:L17)</f>
        <v>0.29002517328336797</v>
      </c>
    </row>
    <row r="20" spans="1:12" s="12" customFormat="1" ht="15.6">
      <c r="A20" s="92" t="s">
        <v>24</v>
      </c>
      <c r="B20" s="93"/>
      <c r="C20" s="94"/>
      <c r="D20" s="94"/>
      <c r="E20" s="94"/>
      <c r="F20" s="94"/>
      <c r="G20" s="95"/>
      <c r="H20" s="515"/>
      <c r="I20" s="442"/>
      <c r="J20" s="442"/>
      <c r="K20" s="442"/>
      <c r="L20" s="516"/>
    </row>
    <row r="21" spans="1:12" s="12" customFormat="1" ht="15.6">
      <c r="A21" s="692" t="s">
        <v>4</v>
      </c>
      <c r="B21" s="693"/>
      <c r="C21" s="20" t="s">
        <v>5</v>
      </c>
      <c r="D21" s="20" t="s">
        <v>25</v>
      </c>
      <c r="E21" s="21" t="s">
        <v>7</v>
      </c>
      <c r="F21" s="20" t="s">
        <v>8</v>
      </c>
      <c r="G21" s="21" t="s">
        <v>9</v>
      </c>
      <c r="H21" s="515"/>
      <c r="I21" s="442"/>
      <c r="J21" s="442"/>
      <c r="K21" s="442"/>
      <c r="L21" s="516"/>
    </row>
    <row r="22" spans="1:12" s="12" customFormat="1" ht="15.6">
      <c r="A22" s="718"/>
      <c r="B22" s="719"/>
      <c r="C22" s="22" t="s">
        <v>15</v>
      </c>
      <c r="D22" s="22" t="s">
        <v>16</v>
      </c>
      <c r="E22" s="23" t="s">
        <v>17</v>
      </c>
      <c r="F22" s="24" t="s">
        <v>18</v>
      </c>
      <c r="G22" s="23" t="s">
        <v>19</v>
      </c>
      <c r="H22" s="505"/>
      <c r="I22" s="429"/>
      <c r="J22" s="430"/>
      <c r="K22" s="431"/>
      <c r="L22" s="509"/>
    </row>
    <row r="23" spans="1:12" s="12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1</v>
      </c>
      <c r="G23" s="28">
        <f>E23*F23</f>
        <v>3.62</v>
      </c>
      <c r="H23" s="505">
        <f>+G23/G$46</f>
        <v>1.8596494414907641E-2</v>
      </c>
      <c r="I23" s="434">
        <f>'BASE DE DATOS'!I17</f>
        <v>546110011</v>
      </c>
      <c r="J23" s="435" t="s">
        <v>22</v>
      </c>
      <c r="K23" s="431">
        <v>100</v>
      </c>
      <c r="L23" s="509">
        <f>+H23*K23</f>
        <v>1.8596494414907641</v>
      </c>
    </row>
    <row r="24" spans="1:12" s="12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1</v>
      </c>
      <c r="G24" s="28">
        <f>E24*F24</f>
        <v>3.66</v>
      </c>
      <c r="H24" s="505">
        <f>+G24/G$46</f>
        <v>1.880198054103922E-2</v>
      </c>
      <c r="I24" s="434">
        <f>'BASE DE DATOS'!I17</f>
        <v>546110011</v>
      </c>
      <c r="J24" s="435" t="s">
        <v>22</v>
      </c>
      <c r="K24" s="431">
        <v>100</v>
      </c>
      <c r="L24" s="509">
        <f>+H24*K24</f>
        <v>1.880198054103922</v>
      </c>
    </row>
    <row r="25" spans="1:12" s="13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0.98799999999999999</v>
      </c>
      <c r="G25" s="28">
        <f>E25*F25</f>
        <v>4.0112799999999993</v>
      </c>
      <c r="H25" s="505">
        <f>+G25/G$46</f>
        <v>2.0606559700726716E-2</v>
      </c>
      <c r="I25" s="434">
        <f>'BASE DE DATOS'!I19</f>
        <v>546110011</v>
      </c>
      <c r="J25" s="435" t="s">
        <v>22</v>
      </c>
      <c r="K25" s="431">
        <v>100</v>
      </c>
      <c r="L25" s="509">
        <f>+H25*K25</f>
        <v>2.0606559700726716</v>
      </c>
    </row>
    <row r="26" spans="1:12" s="12" customFormat="1" ht="12.75" customHeight="1">
      <c r="A26" s="690" t="s">
        <v>26</v>
      </c>
      <c r="B26" s="691"/>
      <c r="C26" s="25"/>
      <c r="D26" s="29"/>
      <c r="E26" s="29"/>
      <c r="F26" s="30"/>
      <c r="G26" s="512">
        <f>SUM(G23:G25)</f>
        <v>11.29128</v>
      </c>
      <c r="H26" s="513">
        <f>SUM(H23:H25)</f>
        <v>5.8005034656673581E-2</v>
      </c>
      <c r="I26" s="517"/>
      <c r="J26" s="518"/>
      <c r="K26" s="519"/>
      <c r="L26" s="514">
        <f>SUM(L23:L25)</f>
        <v>5.800503465667358</v>
      </c>
    </row>
    <row r="27" spans="1:12" s="12" customFormat="1" ht="12.75" customHeight="1">
      <c r="A27" s="96" t="s">
        <v>27</v>
      </c>
      <c r="B27" s="93"/>
      <c r="C27" s="94"/>
      <c r="D27" s="94"/>
      <c r="E27" s="94"/>
      <c r="F27" s="94"/>
      <c r="G27" s="95"/>
      <c r="H27" s="520"/>
      <c r="I27" s="506"/>
      <c r="J27" s="507"/>
      <c r="K27" s="508"/>
      <c r="L27" s="521"/>
    </row>
    <row r="28" spans="1:12" s="12" customFormat="1" ht="12.75" customHeight="1">
      <c r="A28" s="692" t="s">
        <v>4</v>
      </c>
      <c r="B28" s="693"/>
      <c r="C28" s="694"/>
      <c r="D28" s="20" t="s">
        <v>28</v>
      </c>
      <c r="E28" s="21" t="s">
        <v>5</v>
      </c>
      <c r="F28" s="20" t="s">
        <v>29</v>
      </c>
      <c r="G28" s="21" t="s">
        <v>9</v>
      </c>
      <c r="H28" s="520"/>
      <c r="I28" s="522"/>
      <c r="J28" s="508"/>
      <c r="K28" s="522"/>
      <c r="L28" s="521"/>
    </row>
    <row r="29" spans="1:12" s="12" customFormat="1" ht="12.75" customHeight="1">
      <c r="A29" s="695"/>
      <c r="B29" s="696"/>
      <c r="C29" s="697"/>
      <c r="D29" s="97"/>
      <c r="E29" s="22" t="s">
        <v>15</v>
      </c>
      <c r="F29" s="22" t="s">
        <v>16</v>
      </c>
      <c r="G29" s="23" t="s">
        <v>17</v>
      </c>
      <c r="H29" s="505"/>
      <c r="I29" s="522"/>
      <c r="J29" s="507"/>
      <c r="K29" s="508"/>
      <c r="L29" s="509"/>
    </row>
    <row r="30" spans="1:12" s="12" customFormat="1" ht="30.75" customHeight="1">
      <c r="A30" s="698" t="s">
        <v>362</v>
      </c>
      <c r="B30" s="699"/>
      <c r="C30" s="700"/>
      <c r="D30" s="394" t="s">
        <v>44</v>
      </c>
      <c r="E30" s="395">
        <v>1</v>
      </c>
      <c r="F30" s="395">
        <v>172.02</v>
      </c>
      <c r="G30" s="28">
        <f>E30*F30</f>
        <v>172.02</v>
      </c>
      <c r="H30" s="505">
        <f>+G30/G$46</f>
        <v>0.88369308542884328</v>
      </c>
      <c r="I30" s="434">
        <v>465390000</v>
      </c>
      <c r="J30" s="435" t="s">
        <v>30</v>
      </c>
      <c r="K30" s="431">
        <v>0</v>
      </c>
      <c r="L30" s="509">
        <f>+H30*K30</f>
        <v>0</v>
      </c>
    </row>
    <row r="31" spans="1:12" s="12" customFormat="1" ht="12.75" customHeight="1">
      <c r="A31" s="701" t="s">
        <v>363</v>
      </c>
      <c r="B31" s="702"/>
      <c r="C31" s="703"/>
      <c r="D31" s="394" t="s">
        <v>364</v>
      </c>
      <c r="E31" s="395">
        <v>1</v>
      </c>
      <c r="F31" s="395">
        <v>2.98</v>
      </c>
      <c r="G31" s="28">
        <f t="shared" ref="G31:G36" si="0">E31*F31</f>
        <v>2.98</v>
      </c>
      <c r="H31" s="505">
        <f t="shared" ref="H31:H36" si="1">+G31/G$46</f>
        <v>1.5308716396802424E-2</v>
      </c>
      <c r="I31" s="434">
        <v>412740021</v>
      </c>
      <c r="J31" s="435" t="s">
        <v>324</v>
      </c>
      <c r="K31" s="431">
        <v>40</v>
      </c>
      <c r="L31" s="509">
        <f>+H31*K31</f>
        <v>0.61234865587209697</v>
      </c>
    </row>
    <row r="32" spans="1:12" s="152" customFormat="1" ht="12.75" customHeight="1">
      <c r="A32" s="701" t="s">
        <v>365</v>
      </c>
      <c r="B32" s="702"/>
      <c r="C32" s="703"/>
      <c r="D32" s="394" t="s">
        <v>52</v>
      </c>
      <c r="E32" s="395">
        <v>1.5</v>
      </c>
      <c r="F32" s="395">
        <v>2.5</v>
      </c>
      <c r="G32" s="28">
        <f t="shared" si="0"/>
        <v>3.75</v>
      </c>
      <c r="H32" s="505">
        <f t="shared" si="1"/>
        <v>1.9264324324835266E-2</v>
      </c>
      <c r="I32" s="434">
        <v>412740021</v>
      </c>
      <c r="J32" s="435" t="s">
        <v>324</v>
      </c>
      <c r="K32" s="431">
        <v>41</v>
      </c>
      <c r="L32" s="509">
        <f t="shared" ref="L32:L36" si="2">+H32*K32</f>
        <v>0.78983729731824592</v>
      </c>
    </row>
    <row r="33" spans="1:13" s="152" customFormat="1" ht="12.75" customHeight="1">
      <c r="A33" s="701" t="s">
        <v>366</v>
      </c>
      <c r="B33" s="702"/>
      <c r="C33" s="703"/>
      <c r="D33" s="394" t="s">
        <v>44</v>
      </c>
      <c r="E33" s="395">
        <v>0.1</v>
      </c>
      <c r="F33" s="395">
        <v>1</v>
      </c>
      <c r="G33" s="28">
        <f t="shared" si="0"/>
        <v>0.1</v>
      </c>
      <c r="H33" s="505">
        <f t="shared" si="1"/>
        <v>5.1371531532894046E-4</v>
      </c>
      <c r="I33" s="434">
        <v>369200011</v>
      </c>
      <c r="J33" s="435" t="s">
        <v>30</v>
      </c>
      <c r="K33" s="431">
        <v>0</v>
      </c>
      <c r="L33" s="509">
        <f t="shared" si="2"/>
        <v>0</v>
      </c>
    </row>
    <row r="34" spans="1:13" s="152" customFormat="1" ht="12.75" customHeight="1">
      <c r="A34" s="701" t="s">
        <v>367</v>
      </c>
      <c r="B34" s="702"/>
      <c r="C34" s="703"/>
      <c r="D34" s="394" t="s">
        <v>52</v>
      </c>
      <c r="E34" s="395">
        <v>1.8</v>
      </c>
      <c r="F34" s="395">
        <v>0.9</v>
      </c>
      <c r="G34" s="28">
        <f t="shared" si="0"/>
        <v>1.62</v>
      </c>
      <c r="H34" s="505">
        <f t="shared" si="1"/>
        <v>8.3221881083288349E-3</v>
      </c>
      <c r="I34" s="434">
        <v>463400120</v>
      </c>
      <c r="J34" s="435" t="s">
        <v>324</v>
      </c>
      <c r="K34" s="431">
        <v>40</v>
      </c>
      <c r="L34" s="509">
        <f t="shared" si="2"/>
        <v>0.33288752433315338</v>
      </c>
    </row>
    <row r="35" spans="1:13" s="152" customFormat="1" ht="12.75" customHeight="1">
      <c r="A35" s="701" t="s">
        <v>368</v>
      </c>
      <c r="B35" s="702"/>
      <c r="C35" s="703"/>
      <c r="D35" s="394" t="s">
        <v>44</v>
      </c>
      <c r="E35" s="395">
        <v>2</v>
      </c>
      <c r="F35" s="395">
        <v>1</v>
      </c>
      <c r="G35" s="28">
        <f t="shared" si="0"/>
        <v>2</v>
      </c>
      <c r="H35" s="505">
        <f t="shared" si="1"/>
        <v>1.0274306306578808E-2</v>
      </c>
      <c r="I35" s="434">
        <v>412740021</v>
      </c>
      <c r="J35" s="523" t="s">
        <v>324</v>
      </c>
      <c r="K35" s="508">
        <v>40</v>
      </c>
      <c r="L35" s="509">
        <f t="shared" si="2"/>
        <v>0.41097225226315232</v>
      </c>
    </row>
    <row r="36" spans="1:13" s="152" customFormat="1" ht="12.75" customHeight="1">
      <c r="A36" s="701" t="s">
        <v>369</v>
      </c>
      <c r="B36" s="702"/>
      <c r="C36" s="703"/>
      <c r="D36" s="394" t="s">
        <v>69</v>
      </c>
      <c r="E36" s="395">
        <v>0.15</v>
      </c>
      <c r="F36" s="395">
        <v>2.23</v>
      </c>
      <c r="G36" s="28">
        <f t="shared" si="0"/>
        <v>0.33449999999999996</v>
      </c>
      <c r="H36" s="505">
        <f t="shared" si="1"/>
        <v>1.7183777297753054E-3</v>
      </c>
      <c r="I36" s="434">
        <v>412630030</v>
      </c>
      <c r="J36" s="523" t="s">
        <v>324</v>
      </c>
      <c r="K36" s="508">
        <v>40</v>
      </c>
      <c r="L36" s="509">
        <f t="shared" si="2"/>
        <v>6.8735109191012222E-2</v>
      </c>
    </row>
    <row r="37" spans="1:13" s="152" customFormat="1" ht="12.75" customHeight="1">
      <c r="A37" s="286"/>
      <c r="B37" s="287"/>
      <c r="C37" s="288"/>
      <c r="D37" s="100"/>
      <c r="E37" s="101"/>
      <c r="F37" s="102"/>
      <c r="G37" s="28"/>
      <c r="H37" s="505"/>
      <c r="I37" s="524"/>
      <c r="J37" s="523"/>
      <c r="K37" s="508"/>
      <c r="L37" s="509"/>
    </row>
    <row r="38" spans="1:13" s="152" customFormat="1" ht="12.75" customHeight="1">
      <c r="A38" s="286"/>
      <c r="B38" s="287"/>
      <c r="C38" s="288"/>
      <c r="D38" s="100"/>
      <c r="E38" s="101"/>
      <c r="F38" s="102"/>
      <c r="G38" s="28"/>
      <c r="H38" s="505"/>
      <c r="I38" s="524"/>
      <c r="J38" s="523"/>
      <c r="K38" s="508"/>
      <c r="L38" s="509"/>
    </row>
    <row r="39" spans="1:13" s="152" customFormat="1" ht="12.75" customHeight="1">
      <c r="A39" s="286"/>
      <c r="B39" s="287"/>
      <c r="C39" s="288"/>
      <c r="D39" s="100"/>
      <c r="E39" s="101"/>
      <c r="F39" s="102"/>
      <c r="G39" s="28"/>
      <c r="H39" s="505"/>
      <c r="I39" s="524"/>
      <c r="J39" s="523"/>
      <c r="K39" s="508"/>
      <c r="L39" s="509"/>
    </row>
    <row r="40" spans="1:13" s="13" customFormat="1" ht="15.6">
      <c r="A40" s="704" t="s">
        <v>31</v>
      </c>
      <c r="B40" s="705"/>
      <c r="C40" s="103"/>
      <c r="D40" s="104"/>
      <c r="E40" s="104"/>
      <c r="F40" s="105"/>
      <c r="G40" s="512">
        <f>SUM(G30:G36)</f>
        <v>182.80449999999999</v>
      </c>
      <c r="H40" s="513">
        <f>SUM(H30:H37)</f>
        <v>0.9390947136104929</v>
      </c>
      <c r="I40" s="517"/>
      <c r="J40" s="518"/>
      <c r="K40" s="519"/>
      <c r="L40" s="514">
        <f>SUM(L30:L37)</f>
        <v>2.2147808389776609</v>
      </c>
      <c r="M40" s="12"/>
    </row>
    <row r="41" spans="1:13" s="12" customFormat="1" ht="12.75" customHeight="1">
      <c r="A41" s="96" t="s">
        <v>32</v>
      </c>
      <c r="B41" s="93"/>
      <c r="C41" s="94"/>
      <c r="D41" s="94"/>
      <c r="E41" s="94"/>
      <c r="F41" s="94"/>
      <c r="G41" s="95"/>
      <c r="H41" s="520"/>
      <c r="I41" s="506"/>
      <c r="J41" s="507"/>
      <c r="K41" s="508"/>
      <c r="L41" s="521"/>
      <c r="M41" s="13"/>
    </row>
    <row r="42" spans="1:13" s="12" customFormat="1" ht="12.75" customHeight="1">
      <c r="A42" s="692" t="s">
        <v>4</v>
      </c>
      <c r="B42" s="693"/>
      <c r="C42" s="694"/>
      <c r="D42" s="20" t="s">
        <v>28</v>
      </c>
      <c r="E42" s="21" t="s">
        <v>5</v>
      </c>
      <c r="F42" s="20" t="s">
        <v>6</v>
      </c>
      <c r="G42" s="21" t="s">
        <v>9</v>
      </c>
      <c r="H42" s="520"/>
      <c r="I42" s="506"/>
      <c r="J42" s="507"/>
      <c r="K42" s="508"/>
      <c r="L42" s="521"/>
    </row>
    <row r="43" spans="1:13" s="12" customFormat="1" ht="12.75" customHeight="1">
      <c r="A43" s="695"/>
      <c r="B43" s="696"/>
      <c r="C43" s="697"/>
      <c r="D43" s="97"/>
      <c r="E43" s="22" t="s">
        <v>15</v>
      </c>
      <c r="F43" s="22" t="s">
        <v>16</v>
      </c>
      <c r="G43" s="23" t="s">
        <v>17</v>
      </c>
      <c r="H43" s="520"/>
      <c r="I43" s="522"/>
      <c r="J43" s="507"/>
      <c r="K43" s="522"/>
      <c r="L43" s="521"/>
    </row>
    <row r="44" spans="1:13" s="12" customFormat="1" ht="15.6">
      <c r="A44" s="679"/>
      <c r="B44" s="680"/>
      <c r="C44" s="681"/>
      <c r="D44" s="100"/>
      <c r="E44" s="18"/>
      <c r="F44" s="128"/>
      <c r="G44" s="28"/>
      <c r="H44" s="505"/>
      <c r="I44" s="506"/>
      <c r="J44" s="507"/>
      <c r="K44" s="508"/>
      <c r="L44" s="509"/>
    </row>
    <row r="45" spans="1:13" s="12" customFormat="1" ht="12.75" customHeight="1" thickBot="1">
      <c r="A45" s="677" t="s">
        <v>33</v>
      </c>
      <c r="B45" s="678"/>
      <c r="C45" s="106"/>
      <c r="D45" s="29"/>
      <c r="E45" s="29"/>
      <c r="F45" s="25"/>
      <c r="G45" s="525">
        <f>+G44</f>
        <v>0</v>
      </c>
      <c r="H45" s="513">
        <f>+H44</f>
        <v>0</v>
      </c>
      <c r="I45" s="526"/>
      <c r="J45" s="518"/>
      <c r="K45" s="526"/>
      <c r="L45" s="514">
        <f>+L44</f>
        <v>0</v>
      </c>
    </row>
    <row r="46" spans="1:13" s="13" customFormat="1" ht="16.2" thickBot="1">
      <c r="A46" s="107"/>
      <c r="B46" s="108"/>
      <c r="C46" s="108"/>
      <c r="D46" s="683" t="s">
        <v>34</v>
      </c>
      <c r="E46" s="684"/>
      <c r="F46" s="684"/>
      <c r="G46" s="61">
        <f>+G45+G40+G26+G19</f>
        <v>194.66034399999998</v>
      </c>
      <c r="H46" s="527">
        <f>+H45+H40+H26+H19</f>
        <v>1.0000000000000002</v>
      </c>
      <c r="I46" s="528"/>
      <c r="J46" s="529"/>
      <c r="K46" s="528"/>
      <c r="L46" s="565">
        <f>+L45+L40+L26+L19</f>
        <v>8.305309477928386</v>
      </c>
      <c r="M46" s="12"/>
    </row>
    <row r="47" spans="1:13" s="12" customFormat="1" ht="12.75" customHeight="1">
      <c r="A47" s="107"/>
      <c r="B47" s="108"/>
      <c r="C47" s="108"/>
      <c r="D47" s="685" t="s">
        <v>35</v>
      </c>
      <c r="E47" s="686"/>
      <c r="F47" s="109">
        <f>+Datos!C5</f>
        <v>0.23</v>
      </c>
      <c r="G47" s="110">
        <f>+F47*G46</f>
        <v>44.771879119999994</v>
      </c>
      <c r="H47" s="114"/>
      <c r="I47" s="114"/>
      <c r="J47" s="114"/>
      <c r="K47" s="114"/>
      <c r="L47" s="530"/>
      <c r="M47" s="13"/>
    </row>
    <row r="48" spans="1:13" s="12" customFormat="1" ht="13.5" customHeight="1">
      <c r="A48" s="111"/>
      <c r="B48" s="17"/>
      <c r="C48" s="112"/>
      <c r="D48" s="685" t="s">
        <v>36</v>
      </c>
      <c r="E48" s="686"/>
      <c r="F48" s="686"/>
      <c r="G48" s="110">
        <v>0</v>
      </c>
      <c r="H48" s="114"/>
      <c r="I48" s="114"/>
      <c r="J48" s="114"/>
      <c r="K48" s="114"/>
      <c r="L48" s="530"/>
    </row>
    <row r="49" spans="1:13" s="12" customFormat="1" ht="12.75" customHeight="1">
      <c r="A49" s="86"/>
      <c r="B49" s="108"/>
      <c r="C49" s="85"/>
      <c r="D49" s="685" t="s">
        <v>37</v>
      </c>
      <c r="E49" s="686"/>
      <c r="F49" s="686"/>
      <c r="G49" s="113">
        <f>+G46+G47</f>
        <v>239.43222311999997</v>
      </c>
      <c r="H49" s="114"/>
      <c r="I49" s="114"/>
      <c r="J49" s="114"/>
      <c r="K49" s="114"/>
      <c r="L49" s="530"/>
    </row>
    <row r="50" spans="1:13" s="12" customFormat="1" ht="12.75" customHeight="1" thickBot="1">
      <c r="A50" s="606" t="str">
        <f>'BASE DE DATOS'!D6</f>
        <v>ING. LIZARDO SEGURA M.</v>
      </c>
      <c r="B50" s="607"/>
      <c r="C50" s="114"/>
      <c r="D50" s="687" t="s">
        <v>38</v>
      </c>
      <c r="E50" s="688"/>
      <c r="F50" s="688"/>
      <c r="G50" s="66">
        <f>ROUND((G49),2)</f>
        <v>239.43</v>
      </c>
      <c r="H50" s="114"/>
      <c r="I50" s="114"/>
      <c r="J50" s="114"/>
      <c r="K50" s="114"/>
      <c r="L50" s="530"/>
    </row>
    <row r="51" spans="1:13" s="12" customFormat="1">
      <c r="A51" s="608" t="str">
        <f>'BASE DE DATOS'!F6</f>
        <v>TEC. DE PLANIFICACIÓN</v>
      </c>
      <c r="B51" s="609"/>
      <c r="C51" s="114"/>
      <c r="D51" s="114"/>
      <c r="E51" s="114"/>
      <c r="F51" s="115"/>
      <c r="G51" s="115"/>
      <c r="H51" s="85"/>
      <c r="I51" s="85"/>
      <c r="J51" s="85"/>
      <c r="K51" s="85"/>
      <c r="L51" s="531"/>
    </row>
    <row r="52" spans="1:13" s="12" customFormat="1">
      <c r="A52" s="608" t="str">
        <f>'BASE DE DATOS'!D7</f>
        <v>ESMERALDAS  - MARZO/2021</v>
      </c>
      <c r="B52" s="609"/>
      <c r="C52" s="316"/>
      <c r="D52" s="316"/>
      <c r="E52" s="316"/>
      <c r="F52" s="316"/>
      <c r="G52" s="316"/>
      <c r="H52" s="85"/>
      <c r="I52" s="85"/>
      <c r="J52" s="85"/>
      <c r="K52" s="85"/>
      <c r="L52" s="531"/>
    </row>
    <row r="53" spans="1:13">
      <c r="A53" s="116"/>
      <c r="B53" s="117"/>
      <c r="C53" s="118"/>
      <c r="D53" s="118"/>
      <c r="E53" s="118"/>
      <c r="F53" s="119"/>
      <c r="G53" s="119"/>
      <c r="H53" s="85"/>
      <c r="I53" s="85"/>
      <c r="J53" s="532"/>
      <c r="K53" s="85"/>
      <c r="L53" s="531"/>
      <c r="M53" s="12"/>
    </row>
    <row r="54" spans="1:13">
      <c r="A54" s="170"/>
      <c r="B54" s="120"/>
      <c r="C54" s="120"/>
      <c r="D54" s="121"/>
      <c r="E54" s="121"/>
      <c r="F54" s="121"/>
      <c r="G54" s="121"/>
      <c r="H54" s="114"/>
      <c r="I54" s="114"/>
      <c r="J54" s="533"/>
      <c r="K54" s="114"/>
      <c r="L54" s="530"/>
    </row>
    <row r="55" spans="1:13">
      <c r="A55" s="122"/>
      <c r="B55" s="117"/>
      <c r="C55" s="117"/>
      <c r="D55" s="117"/>
      <c r="E55" s="117"/>
      <c r="F55" s="123"/>
      <c r="G55" s="119"/>
      <c r="H55" s="114"/>
      <c r="I55" s="114"/>
      <c r="J55" s="533"/>
      <c r="K55" s="114"/>
      <c r="L55" s="530"/>
    </row>
    <row r="56" spans="1:13">
      <c r="A56" s="116"/>
      <c r="B56" s="118"/>
      <c r="C56" s="124"/>
      <c r="D56" s="124"/>
      <c r="E56" s="124"/>
      <c r="F56" s="124"/>
      <c r="G56" s="124"/>
      <c r="H56" s="114"/>
      <c r="I56" s="114"/>
      <c r="J56" s="533"/>
      <c r="K56" s="114"/>
      <c r="L56" s="530"/>
    </row>
    <row r="57" spans="1:13" ht="13.8" thickBot="1">
      <c r="A57" s="125"/>
      <c r="B57" s="126"/>
      <c r="C57" s="127"/>
      <c r="D57" s="689"/>
      <c r="E57" s="689"/>
      <c r="F57" s="689"/>
      <c r="G57" s="127"/>
      <c r="H57" s="534"/>
      <c r="I57" s="534"/>
      <c r="J57" s="535"/>
      <c r="K57" s="534"/>
      <c r="L57" s="536"/>
    </row>
    <row r="58" spans="1:13" ht="13.8">
      <c r="A58" s="14"/>
      <c r="B58" s="14"/>
      <c r="C58" s="15"/>
      <c r="D58" s="682"/>
      <c r="E58" s="682"/>
      <c r="F58" s="682"/>
      <c r="G58" s="537">
        <v>239.43</v>
      </c>
      <c r="H58" s="114"/>
      <c r="I58" s="114"/>
      <c r="J58" s="114"/>
      <c r="K58" s="114"/>
    </row>
    <row r="59" spans="1:13">
      <c r="D59" s="682"/>
      <c r="E59" s="682"/>
      <c r="F59" s="682"/>
      <c r="H59" s="114"/>
      <c r="I59" s="114"/>
      <c r="J59" s="114"/>
      <c r="K59" s="114"/>
    </row>
    <row r="60" spans="1:13">
      <c r="H60" s="114"/>
      <c r="I60" s="114"/>
      <c r="J60" s="114"/>
      <c r="K60" s="114"/>
    </row>
    <row r="61" spans="1:13">
      <c r="H61" s="114"/>
      <c r="I61" s="114"/>
      <c r="J61" s="114"/>
      <c r="K61" s="114"/>
    </row>
    <row r="62" spans="1:13">
      <c r="H62" s="114"/>
      <c r="I62" s="114"/>
      <c r="J62" s="114"/>
      <c r="K62" s="114"/>
    </row>
  </sheetData>
  <mergeCells count="40">
    <mergeCell ref="A23:B23"/>
    <mergeCell ref="A1:G1"/>
    <mergeCell ref="H2:L13"/>
    <mergeCell ref="A15:B15"/>
    <mergeCell ref="A16:B16"/>
    <mergeCell ref="A17:B17"/>
    <mergeCell ref="A19:B19"/>
    <mergeCell ref="A21:B21"/>
    <mergeCell ref="A22:B22"/>
    <mergeCell ref="A2:G2"/>
    <mergeCell ref="A4:G4"/>
    <mergeCell ref="A12:D12"/>
    <mergeCell ref="A30:C30"/>
    <mergeCell ref="A31:C31"/>
    <mergeCell ref="A40:B40"/>
    <mergeCell ref="A42:C42"/>
    <mergeCell ref="A43:C43"/>
    <mergeCell ref="A32:C32"/>
    <mergeCell ref="A33:C33"/>
    <mergeCell ref="A34:C34"/>
    <mergeCell ref="A35:C35"/>
    <mergeCell ref="A36:C36"/>
    <mergeCell ref="A24:B24"/>
    <mergeCell ref="A25:B25"/>
    <mergeCell ref="A26:B26"/>
    <mergeCell ref="A28:C28"/>
    <mergeCell ref="A29:C29"/>
    <mergeCell ref="D58:F58"/>
    <mergeCell ref="D59:F59"/>
    <mergeCell ref="D46:F46"/>
    <mergeCell ref="D47:E47"/>
    <mergeCell ref="D48:F48"/>
    <mergeCell ref="D49:F49"/>
    <mergeCell ref="D50:F50"/>
    <mergeCell ref="D57:F57"/>
    <mergeCell ref="A50:B50"/>
    <mergeCell ref="A51:B51"/>
    <mergeCell ref="A52:B52"/>
    <mergeCell ref="A45:B45"/>
    <mergeCell ref="A44:C4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6" orientation="portrait" r:id="rId1"/>
  <headerFooter>
    <oddHeader>&amp;C&amp;G</oddHeader>
    <oddFooter>&amp;C&amp;G</oddFooter>
  </headerFooter>
  <legacyDrawingHF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4">
    <tabColor rgb="FF00FF00"/>
  </sheetPr>
  <dimension ref="A1:M62"/>
  <sheetViews>
    <sheetView view="pageBreakPreview" topLeftCell="A23" zoomScaleNormal="100" zoomScaleSheetLayoutView="100" workbookViewId="0">
      <selection activeCell="I36" sqref="I36"/>
    </sheetView>
  </sheetViews>
  <sheetFormatPr baseColWidth="10" defaultRowHeight="13.2"/>
  <cols>
    <col min="1" max="1" width="20.6640625" style="9" customWidth="1"/>
    <col min="2" max="2" width="19.5546875" style="9" customWidth="1"/>
    <col min="3" max="4" width="11.44140625" style="9"/>
    <col min="5" max="5" width="13.33203125" style="9" bestFit="1" customWidth="1"/>
    <col min="6" max="6" width="14.33203125" style="16" customWidth="1"/>
    <col min="7" max="7" width="13.5546875" style="538" customWidth="1"/>
    <col min="8" max="12" width="11.44140625" style="497"/>
    <col min="13" max="256" width="11.44140625" style="9"/>
    <col min="257" max="257" width="16.6640625" style="9" customWidth="1"/>
    <col min="258" max="258" width="19.5546875" style="9" customWidth="1"/>
    <col min="259" max="260" width="11.44140625" style="9"/>
    <col min="261" max="261" width="13.33203125" style="9" bestFit="1" customWidth="1"/>
    <col min="262" max="262" width="14.33203125" style="9" customWidth="1"/>
    <col min="263" max="263" width="13.5546875" style="9" customWidth="1"/>
    <col min="264" max="512" width="11.44140625" style="9"/>
    <col min="513" max="513" width="16.6640625" style="9" customWidth="1"/>
    <col min="514" max="514" width="19.5546875" style="9" customWidth="1"/>
    <col min="515" max="516" width="11.44140625" style="9"/>
    <col min="517" max="517" width="13.33203125" style="9" bestFit="1" customWidth="1"/>
    <col min="518" max="518" width="14.33203125" style="9" customWidth="1"/>
    <col min="519" max="519" width="13.5546875" style="9" customWidth="1"/>
    <col min="520" max="768" width="11.44140625" style="9"/>
    <col min="769" max="769" width="16.6640625" style="9" customWidth="1"/>
    <col min="770" max="770" width="19.5546875" style="9" customWidth="1"/>
    <col min="771" max="772" width="11.44140625" style="9"/>
    <col min="773" max="773" width="13.33203125" style="9" bestFit="1" customWidth="1"/>
    <col min="774" max="774" width="14.33203125" style="9" customWidth="1"/>
    <col min="775" max="775" width="13.5546875" style="9" customWidth="1"/>
    <col min="776" max="1024" width="11.44140625" style="9"/>
    <col min="1025" max="1025" width="16.6640625" style="9" customWidth="1"/>
    <col min="1026" max="1026" width="19.5546875" style="9" customWidth="1"/>
    <col min="1027" max="1028" width="11.44140625" style="9"/>
    <col min="1029" max="1029" width="13.33203125" style="9" bestFit="1" customWidth="1"/>
    <col min="1030" max="1030" width="14.33203125" style="9" customWidth="1"/>
    <col min="1031" max="1031" width="13.5546875" style="9" customWidth="1"/>
    <col min="1032" max="1280" width="11.44140625" style="9"/>
    <col min="1281" max="1281" width="16.6640625" style="9" customWidth="1"/>
    <col min="1282" max="1282" width="19.5546875" style="9" customWidth="1"/>
    <col min="1283" max="1284" width="11.44140625" style="9"/>
    <col min="1285" max="1285" width="13.33203125" style="9" bestFit="1" customWidth="1"/>
    <col min="1286" max="1286" width="14.33203125" style="9" customWidth="1"/>
    <col min="1287" max="1287" width="13.5546875" style="9" customWidth="1"/>
    <col min="1288" max="1536" width="11.44140625" style="9"/>
    <col min="1537" max="1537" width="16.6640625" style="9" customWidth="1"/>
    <col min="1538" max="1538" width="19.5546875" style="9" customWidth="1"/>
    <col min="1539" max="1540" width="11.44140625" style="9"/>
    <col min="1541" max="1541" width="13.33203125" style="9" bestFit="1" customWidth="1"/>
    <col min="1542" max="1542" width="14.33203125" style="9" customWidth="1"/>
    <col min="1543" max="1543" width="13.5546875" style="9" customWidth="1"/>
    <col min="1544" max="1792" width="11.44140625" style="9"/>
    <col min="1793" max="1793" width="16.6640625" style="9" customWidth="1"/>
    <col min="1794" max="1794" width="19.5546875" style="9" customWidth="1"/>
    <col min="1795" max="1796" width="11.44140625" style="9"/>
    <col min="1797" max="1797" width="13.33203125" style="9" bestFit="1" customWidth="1"/>
    <col min="1798" max="1798" width="14.33203125" style="9" customWidth="1"/>
    <col min="1799" max="1799" width="13.5546875" style="9" customWidth="1"/>
    <col min="1800" max="2048" width="11.44140625" style="9"/>
    <col min="2049" max="2049" width="16.6640625" style="9" customWidth="1"/>
    <col min="2050" max="2050" width="19.5546875" style="9" customWidth="1"/>
    <col min="2051" max="2052" width="11.44140625" style="9"/>
    <col min="2053" max="2053" width="13.33203125" style="9" bestFit="1" customWidth="1"/>
    <col min="2054" max="2054" width="14.33203125" style="9" customWidth="1"/>
    <col min="2055" max="2055" width="13.5546875" style="9" customWidth="1"/>
    <col min="2056" max="2304" width="11.44140625" style="9"/>
    <col min="2305" max="2305" width="16.6640625" style="9" customWidth="1"/>
    <col min="2306" max="2306" width="19.5546875" style="9" customWidth="1"/>
    <col min="2307" max="2308" width="11.44140625" style="9"/>
    <col min="2309" max="2309" width="13.33203125" style="9" bestFit="1" customWidth="1"/>
    <col min="2310" max="2310" width="14.33203125" style="9" customWidth="1"/>
    <col min="2311" max="2311" width="13.5546875" style="9" customWidth="1"/>
    <col min="2312" max="2560" width="11.44140625" style="9"/>
    <col min="2561" max="2561" width="16.6640625" style="9" customWidth="1"/>
    <col min="2562" max="2562" width="19.5546875" style="9" customWidth="1"/>
    <col min="2563" max="2564" width="11.44140625" style="9"/>
    <col min="2565" max="2565" width="13.33203125" style="9" bestFit="1" customWidth="1"/>
    <col min="2566" max="2566" width="14.33203125" style="9" customWidth="1"/>
    <col min="2567" max="2567" width="13.5546875" style="9" customWidth="1"/>
    <col min="2568" max="2816" width="11.44140625" style="9"/>
    <col min="2817" max="2817" width="16.6640625" style="9" customWidth="1"/>
    <col min="2818" max="2818" width="19.5546875" style="9" customWidth="1"/>
    <col min="2819" max="2820" width="11.44140625" style="9"/>
    <col min="2821" max="2821" width="13.33203125" style="9" bestFit="1" customWidth="1"/>
    <col min="2822" max="2822" width="14.33203125" style="9" customWidth="1"/>
    <col min="2823" max="2823" width="13.5546875" style="9" customWidth="1"/>
    <col min="2824" max="3072" width="11.44140625" style="9"/>
    <col min="3073" max="3073" width="16.6640625" style="9" customWidth="1"/>
    <col min="3074" max="3074" width="19.5546875" style="9" customWidth="1"/>
    <col min="3075" max="3076" width="11.44140625" style="9"/>
    <col min="3077" max="3077" width="13.33203125" style="9" bestFit="1" customWidth="1"/>
    <col min="3078" max="3078" width="14.33203125" style="9" customWidth="1"/>
    <col min="3079" max="3079" width="13.5546875" style="9" customWidth="1"/>
    <col min="3080" max="3328" width="11.44140625" style="9"/>
    <col min="3329" max="3329" width="16.6640625" style="9" customWidth="1"/>
    <col min="3330" max="3330" width="19.5546875" style="9" customWidth="1"/>
    <col min="3331" max="3332" width="11.44140625" style="9"/>
    <col min="3333" max="3333" width="13.33203125" style="9" bestFit="1" customWidth="1"/>
    <col min="3334" max="3334" width="14.33203125" style="9" customWidth="1"/>
    <col min="3335" max="3335" width="13.5546875" style="9" customWidth="1"/>
    <col min="3336" max="3584" width="11.44140625" style="9"/>
    <col min="3585" max="3585" width="16.6640625" style="9" customWidth="1"/>
    <col min="3586" max="3586" width="19.5546875" style="9" customWidth="1"/>
    <col min="3587" max="3588" width="11.44140625" style="9"/>
    <col min="3589" max="3589" width="13.33203125" style="9" bestFit="1" customWidth="1"/>
    <col min="3590" max="3590" width="14.33203125" style="9" customWidth="1"/>
    <col min="3591" max="3591" width="13.5546875" style="9" customWidth="1"/>
    <col min="3592" max="3840" width="11.44140625" style="9"/>
    <col min="3841" max="3841" width="16.6640625" style="9" customWidth="1"/>
    <col min="3842" max="3842" width="19.5546875" style="9" customWidth="1"/>
    <col min="3843" max="3844" width="11.44140625" style="9"/>
    <col min="3845" max="3845" width="13.33203125" style="9" bestFit="1" customWidth="1"/>
    <col min="3846" max="3846" width="14.33203125" style="9" customWidth="1"/>
    <col min="3847" max="3847" width="13.5546875" style="9" customWidth="1"/>
    <col min="3848" max="4096" width="11.44140625" style="9"/>
    <col min="4097" max="4097" width="16.6640625" style="9" customWidth="1"/>
    <col min="4098" max="4098" width="19.5546875" style="9" customWidth="1"/>
    <col min="4099" max="4100" width="11.44140625" style="9"/>
    <col min="4101" max="4101" width="13.33203125" style="9" bestFit="1" customWidth="1"/>
    <col min="4102" max="4102" width="14.33203125" style="9" customWidth="1"/>
    <col min="4103" max="4103" width="13.5546875" style="9" customWidth="1"/>
    <col min="4104" max="4352" width="11.44140625" style="9"/>
    <col min="4353" max="4353" width="16.6640625" style="9" customWidth="1"/>
    <col min="4354" max="4354" width="19.5546875" style="9" customWidth="1"/>
    <col min="4355" max="4356" width="11.44140625" style="9"/>
    <col min="4357" max="4357" width="13.33203125" style="9" bestFit="1" customWidth="1"/>
    <col min="4358" max="4358" width="14.33203125" style="9" customWidth="1"/>
    <col min="4359" max="4359" width="13.5546875" style="9" customWidth="1"/>
    <col min="4360" max="4608" width="11.44140625" style="9"/>
    <col min="4609" max="4609" width="16.6640625" style="9" customWidth="1"/>
    <col min="4610" max="4610" width="19.5546875" style="9" customWidth="1"/>
    <col min="4611" max="4612" width="11.44140625" style="9"/>
    <col min="4613" max="4613" width="13.33203125" style="9" bestFit="1" customWidth="1"/>
    <col min="4614" max="4614" width="14.33203125" style="9" customWidth="1"/>
    <col min="4615" max="4615" width="13.5546875" style="9" customWidth="1"/>
    <col min="4616" max="4864" width="11.44140625" style="9"/>
    <col min="4865" max="4865" width="16.6640625" style="9" customWidth="1"/>
    <col min="4866" max="4866" width="19.5546875" style="9" customWidth="1"/>
    <col min="4867" max="4868" width="11.44140625" style="9"/>
    <col min="4869" max="4869" width="13.33203125" style="9" bestFit="1" customWidth="1"/>
    <col min="4870" max="4870" width="14.33203125" style="9" customWidth="1"/>
    <col min="4871" max="4871" width="13.5546875" style="9" customWidth="1"/>
    <col min="4872" max="5120" width="11.44140625" style="9"/>
    <col min="5121" max="5121" width="16.6640625" style="9" customWidth="1"/>
    <col min="5122" max="5122" width="19.5546875" style="9" customWidth="1"/>
    <col min="5123" max="5124" width="11.44140625" style="9"/>
    <col min="5125" max="5125" width="13.33203125" style="9" bestFit="1" customWidth="1"/>
    <col min="5126" max="5126" width="14.33203125" style="9" customWidth="1"/>
    <col min="5127" max="5127" width="13.5546875" style="9" customWidth="1"/>
    <col min="5128" max="5376" width="11.44140625" style="9"/>
    <col min="5377" max="5377" width="16.6640625" style="9" customWidth="1"/>
    <col min="5378" max="5378" width="19.5546875" style="9" customWidth="1"/>
    <col min="5379" max="5380" width="11.44140625" style="9"/>
    <col min="5381" max="5381" width="13.33203125" style="9" bestFit="1" customWidth="1"/>
    <col min="5382" max="5382" width="14.33203125" style="9" customWidth="1"/>
    <col min="5383" max="5383" width="13.5546875" style="9" customWidth="1"/>
    <col min="5384" max="5632" width="11.44140625" style="9"/>
    <col min="5633" max="5633" width="16.6640625" style="9" customWidth="1"/>
    <col min="5634" max="5634" width="19.5546875" style="9" customWidth="1"/>
    <col min="5635" max="5636" width="11.44140625" style="9"/>
    <col min="5637" max="5637" width="13.33203125" style="9" bestFit="1" customWidth="1"/>
    <col min="5638" max="5638" width="14.33203125" style="9" customWidth="1"/>
    <col min="5639" max="5639" width="13.5546875" style="9" customWidth="1"/>
    <col min="5640" max="5888" width="11.44140625" style="9"/>
    <col min="5889" max="5889" width="16.6640625" style="9" customWidth="1"/>
    <col min="5890" max="5890" width="19.5546875" style="9" customWidth="1"/>
    <col min="5891" max="5892" width="11.44140625" style="9"/>
    <col min="5893" max="5893" width="13.33203125" style="9" bestFit="1" customWidth="1"/>
    <col min="5894" max="5894" width="14.33203125" style="9" customWidth="1"/>
    <col min="5895" max="5895" width="13.5546875" style="9" customWidth="1"/>
    <col min="5896" max="6144" width="11.44140625" style="9"/>
    <col min="6145" max="6145" width="16.6640625" style="9" customWidth="1"/>
    <col min="6146" max="6146" width="19.5546875" style="9" customWidth="1"/>
    <col min="6147" max="6148" width="11.44140625" style="9"/>
    <col min="6149" max="6149" width="13.33203125" style="9" bestFit="1" customWidth="1"/>
    <col min="6150" max="6150" width="14.33203125" style="9" customWidth="1"/>
    <col min="6151" max="6151" width="13.5546875" style="9" customWidth="1"/>
    <col min="6152" max="6400" width="11.44140625" style="9"/>
    <col min="6401" max="6401" width="16.6640625" style="9" customWidth="1"/>
    <col min="6402" max="6402" width="19.5546875" style="9" customWidth="1"/>
    <col min="6403" max="6404" width="11.44140625" style="9"/>
    <col min="6405" max="6405" width="13.33203125" style="9" bestFit="1" customWidth="1"/>
    <col min="6406" max="6406" width="14.33203125" style="9" customWidth="1"/>
    <col min="6407" max="6407" width="13.5546875" style="9" customWidth="1"/>
    <col min="6408" max="6656" width="11.44140625" style="9"/>
    <col min="6657" max="6657" width="16.6640625" style="9" customWidth="1"/>
    <col min="6658" max="6658" width="19.5546875" style="9" customWidth="1"/>
    <col min="6659" max="6660" width="11.44140625" style="9"/>
    <col min="6661" max="6661" width="13.33203125" style="9" bestFit="1" customWidth="1"/>
    <col min="6662" max="6662" width="14.33203125" style="9" customWidth="1"/>
    <col min="6663" max="6663" width="13.5546875" style="9" customWidth="1"/>
    <col min="6664" max="6912" width="11.44140625" style="9"/>
    <col min="6913" max="6913" width="16.6640625" style="9" customWidth="1"/>
    <col min="6914" max="6914" width="19.5546875" style="9" customWidth="1"/>
    <col min="6915" max="6916" width="11.44140625" style="9"/>
    <col min="6917" max="6917" width="13.33203125" style="9" bestFit="1" customWidth="1"/>
    <col min="6918" max="6918" width="14.33203125" style="9" customWidth="1"/>
    <col min="6919" max="6919" width="13.5546875" style="9" customWidth="1"/>
    <col min="6920" max="7168" width="11.44140625" style="9"/>
    <col min="7169" max="7169" width="16.6640625" style="9" customWidth="1"/>
    <col min="7170" max="7170" width="19.5546875" style="9" customWidth="1"/>
    <col min="7171" max="7172" width="11.44140625" style="9"/>
    <col min="7173" max="7173" width="13.33203125" style="9" bestFit="1" customWidth="1"/>
    <col min="7174" max="7174" width="14.33203125" style="9" customWidth="1"/>
    <col min="7175" max="7175" width="13.5546875" style="9" customWidth="1"/>
    <col min="7176" max="7424" width="11.44140625" style="9"/>
    <col min="7425" max="7425" width="16.6640625" style="9" customWidth="1"/>
    <col min="7426" max="7426" width="19.5546875" style="9" customWidth="1"/>
    <col min="7427" max="7428" width="11.44140625" style="9"/>
    <col min="7429" max="7429" width="13.33203125" style="9" bestFit="1" customWidth="1"/>
    <col min="7430" max="7430" width="14.33203125" style="9" customWidth="1"/>
    <col min="7431" max="7431" width="13.5546875" style="9" customWidth="1"/>
    <col min="7432" max="7680" width="11.44140625" style="9"/>
    <col min="7681" max="7681" width="16.6640625" style="9" customWidth="1"/>
    <col min="7682" max="7682" width="19.5546875" style="9" customWidth="1"/>
    <col min="7683" max="7684" width="11.44140625" style="9"/>
    <col min="7685" max="7685" width="13.33203125" style="9" bestFit="1" customWidth="1"/>
    <col min="7686" max="7686" width="14.33203125" style="9" customWidth="1"/>
    <col min="7687" max="7687" width="13.5546875" style="9" customWidth="1"/>
    <col min="7688" max="7936" width="11.44140625" style="9"/>
    <col min="7937" max="7937" width="16.6640625" style="9" customWidth="1"/>
    <col min="7938" max="7938" width="19.5546875" style="9" customWidth="1"/>
    <col min="7939" max="7940" width="11.44140625" style="9"/>
    <col min="7941" max="7941" width="13.33203125" style="9" bestFit="1" customWidth="1"/>
    <col min="7942" max="7942" width="14.33203125" style="9" customWidth="1"/>
    <col min="7943" max="7943" width="13.5546875" style="9" customWidth="1"/>
    <col min="7944" max="8192" width="11.44140625" style="9"/>
    <col min="8193" max="8193" width="16.6640625" style="9" customWidth="1"/>
    <col min="8194" max="8194" width="19.5546875" style="9" customWidth="1"/>
    <col min="8195" max="8196" width="11.44140625" style="9"/>
    <col min="8197" max="8197" width="13.33203125" style="9" bestFit="1" customWidth="1"/>
    <col min="8198" max="8198" width="14.33203125" style="9" customWidth="1"/>
    <col min="8199" max="8199" width="13.5546875" style="9" customWidth="1"/>
    <col min="8200" max="8448" width="11.44140625" style="9"/>
    <col min="8449" max="8449" width="16.6640625" style="9" customWidth="1"/>
    <col min="8450" max="8450" width="19.5546875" style="9" customWidth="1"/>
    <col min="8451" max="8452" width="11.44140625" style="9"/>
    <col min="8453" max="8453" width="13.33203125" style="9" bestFit="1" customWidth="1"/>
    <col min="8454" max="8454" width="14.33203125" style="9" customWidth="1"/>
    <col min="8455" max="8455" width="13.5546875" style="9" customWidth="1"/>
    <col min="8456" max="8704" width="11.44140625" style="9"/>
    <col min="8705" max="8705" width="16.6640625" style="9" customWidth="1"/>
    <col min="8706" max="8706" width="19.5546875" style="9" customWidth="1"/>
    <col min="8707" max="8708" width="11.44140625" style="9"/>
    <col min="8709" max="8709" width="13.33203125" style="9" bestFit="1" customWidth="1"/>
    <col min="8710" max="8710" width="14.33203125" style="9" customWidth="1"/>
    <col min="8711" max="8711" width="13.5546875" style="9" customWidth="1"/>
    <col min="8712" max="8960" width="11.44140625" style="9"/>
    <col min="8961" max="8961" width="16.6640625" style="9" customWidth="1"/>
    <col min="8962" max="8962" width="19.5546875" style="9" customWidth="1"/>
    <col min="8963" max="8964" width="11.44140625" style="9"/>
    <col min="8965" max="8965" width="13.33203125" style="9" bestFit="1" customWidth="1"/>
    <col min="8966" max="8966" width="14.33203125" style="9" customWidth="1"/>
    <col min="8967" max="8967" width="13.5546875" style="9" customWidth="1"/>
    <col min="8968" max="9216" width="11.44140625" style="9"/>
    <col min="9217" max="9217" width="16.6640625" style="9" customWidth="1"/>
    <col min="9218" max="9218" width="19.5546875" style="9" customWidth="1"/>
    <col min="9219" max="9220" width="11.44140625" style="9"/>
    <col min="9221" max="9221" width="13.33203125" style="9" bestFit="1" customWidth="1"/>
    <col min="9222" max="9222" width="14.33203125" style="9" customWidth="1"/>
    <col min="9223" max="9223" width="13.5546875" style="9" customWidth="1"/>
    <col min="9224" max="9472" width="11.44140625" style="9"/>
    <col min="9473" max="9473" width="16.6640625" style="9" customWidth="1"/>
    <col min="9474" max="9474" width="19.5546875" style="9" customWidth="1"/>
    <col min="9475" max="9476" width="11.44140625" style="9"/>
    <col min="9477" max="9477" width="13.33203125" style="9" bestFit="1" customWidth="1"/>
    <col min="9478" max="9478" width="14.33203125" style="9" customWidth="1"/>
    <col min="9479" max="9479" width="13.5546875" style="9" customWidth="1"/>
    <col min="9480" max="9728" width="11.44140625" style="9"/>
    <col min="9729" max="9729" width="16.6640625" style="9" customWidth="1"/>
    <col min="9730" max="9730" width="19.5546875" style="9" customWidth="1"/>
    <col min="9731" max="9732" width="11.44140625" style="9"/>
    <col min="9733" max="9733" width="13.33203125" style="9" bestFit="1" customWidth="1"/>
    <col min="9734" max="9734" width="14.33203125" style="9" customWidth="1"/>
    <col min="9735" max="9735" width="13.5546875" style="9" customWidth="1"/>
    <col min="9736" max="9984" width="11.44140625" style="9"/>
    <col min="9985" max="9985" width="16.6640625" style="9" customWidth="1"/>
    <col min="9986" max="9986" width="19.5546875" style="9" customWidth="1"/>
    <col min="9987" max="9988" width="11.44140625" style="9"/>
    <col min="9989" max="9989" width="13.33203125" style="9" bestFit="1" customWidth="1"/>
    <col min="9990" max="9990" width="14.33203125" style="9" customWidth="1"/>
    <col min="9991" max="9991" width="13.5546875" style="9" customWidth="1"/>
    <col min="9992" max="10240" width="11.44140625" style="9"/>
    <col min="10241" max="10241" width="16.6640625" style="9" customWidth="1"/>
    <col min="10242" max="10242" width="19.5546875" style="9" customWidth="1"/>
    <col min="10243" max="10244" width="11.44140625" style="9"/>
    <col min="10245" max="10245" width="13.33203125" style="9" bestFit="1" customWidth="1"/>
    <col min="10246" max="10246" width="14.33203125" style="9" customWidth="1"/>
    <col min="10247" max="10247" width="13.5546875" style="9" customWidth="1"/>
    <col min="10248" max="10496" width="11.44140625" style="9"/>
    <col min="10497" max="10497" width="16.6640625" style="9" customWidth="1"/>
    <col min="10498" max="10498" width="19.5546875" style="9" customWidth="1"/>
    <col min="10499" max="10500" width="11.44140625" style="9"/>
    <col min="10501" max="10501" width="13.33203125" style="9" bestFit="1" customWidth="1"/>
    <col min="10502" max="10502" width="14.33203125" style="9" customWidth="1"/>
    <col min="10503" max="10503" width="13.5546875" style="9" customWidth="1"/>
    <col min="10504" max="10752" width="11.44140625" style="9"/>
    <col min="10753" max="10753" width="16.6640625" style="9" customWidth="1"/>
    <col min="10754" max="10754" width="19.5546875" style="9" customWidth="1"/>
    <col min="10755" max="10756" width="11.44140625" style="9"/>
    <col min="10757" max="10757" width="13.33203125" style="9" bestFit="1" customWidth="1"/>
    <col min="10758" max="10758" width="14.33203125" style="9" customWidth="1"/>
    <col min="10759" max="10759" width="13.5546875" style="9" customWidth="1"/>
    <col min="10760" max="11008" width="11.44140625" style="9"/>
    <col min="11009" max="11009" width="16.6640625" style="9" customWidth="1"/>
    <col min="11010" max="11010" width="19.5546875" style="9" customWidth="1"/>
    <col min="11011" max="11012" width="11.44140625" style="9"/>
    <col min="11013" max="11013" width="13.33203125" style="9" bestFit="1" customWidth="1"/>
    <col min="11014" max="11014" width="14.33203125" style="9" customWidth="1"/>
    <col min="11015" max="11015" width="13.5546875" style="9" customWidth="1"/>
    <col min="11016" max="11264" width="11.44140625" style="9"/>
    <col min="11265" max="11265" width="16.6640625" style="9" customWidth="1"/>
    <col min="11266" max="11266" width="19.5546875" style="9" customWidth="1"/>
    <col min="11267" max="11268" width="11.44140625" style="9"/>
    <col min="11269" max="11269" width="13.33203125" style="9" bestFit="1" customWidth="1"/>
    <col min="11270" max="11270" width="14.33203125" style="9" customWidth="1"/>
    <col min="11271" max="11271" width="13.5546875" style="9" customWidth="1"/>
    <col min="11272" max="11520" width="11.44140625" style="9"/>
    <col min="11521" max="11521" width="16.6640625" style="9" customWidth="1"/>
    <col min="11522" max="11522" width="19.5546875" style="9" customWidth="1"/>
    <col min="11523" max="11524" width="11.44140625" style="9"/>
    <col min="11525" max="11525" width="13.33203125" style="9" bestFit="1" customWidth="1"/>
    <col min="11526" max="11526" width="14.33203125" style="9" customWidth="1"/>
    <col min="11527" max="11527" width="13.5546875" style="9" customWidth="1"/>
    <col min="11528" max="11776" width="11.44140625" style="9"/>
    <col min="11777" max="11777" width="16.6640625" style="9" customWidth="1"/>
    <col min="11778" max="11778" width="19.5546875" style="9" customWidth="1"/>
    <col min="11779" max="11780" width="11.44140625" style="9"/>
    <col min="11781" max="11781" width="13.33203125" style="9" bestFit="1" customWidth="1"/>
    <col min="11782" max="11782" width="14.33203125" style="9" customWidth="1"/>
    <col min="11783" max="11783" width="13.5546875" style="9" customWidth="1"/>
    <col min="11784" max="12032" width="11.44140625" style="9"/>
    <col min="12033" max="12033" width="16.6640625" style="9" customWidth="1"/>
    <col min="12034" max="12034" width="19.5546875" style="9" customWidth="1"/>
    <col min="12035" max="12036" width="11.44140625" style="9"/>
    <col min="12037" max="12037" width="13.33203125" style="9" bestFit="1" customWidth="1"/>
    <col min="12038" max="12038" width="14.33203125" style="9" customWidth="1"/>
    <col min="12039" max="12039" width="13.5546875" style="9" customWidth="1"/>
    <col min="12040" max="12288" width="11.44140625" style="9"/>
    <col min="12289" max="12289" width="16.6640625" style="9" customWidth="1"/>
    <col min="12290" max="12290" width="19.5546875" style="9" customWidth="1"/>
    <col min="12291" max="12292" width="11.44140625" style="9"/>
    <col min="12293" max="12293" width="13.33203125" style="9" bestFit="1" customWidth="1"/>
    <col min="12294" max="12294" width="14.33203125" style="9" customWidth="1"/>
    <col min="12295" max="12295" width="13.5546875" style="9" customWidth="1"/>
    <col min="12296" max="12544" width="11.44140625" style="9"/>
    <col min="12545" max="12545" width="16.6640625" style="9" customWidth="1"/>
    <col min="12546" max="12546" width="19.5546875" style="9" customWidth="1"/>
    <col min="12547" max="12548" width="11.44140625" style="9"/>
    <col min="12549" max="12549" width="13.33203125" style="9" bestFit="1" customWidth="1"/>
    <col min="12550" max="12550" width="14.33203125" style="9" customWidth="1"/>
    <col min="12551" max="12551" width="13.5546875" style="9" customWidth="1"/>
    <col min="12552" max="12800" width="11.44140625" style="9"/>
    <col min="12801" max="12801" width="16.6640625" style="9" customWidth="1"/>
    <col min="12802" max="12802" width="19.5546875" style="9" customWidth="1"/>
    <col min="12803" max="12804" width="11.44140625" style="9"/>
    <col min="12805" max="12805" width="13.33203125" style="9" bestFit="1" customWidth="1"/>
    <col min="12806" max="12806" width="14.33203125" style="9" customWidth="1"/>
    <col min="12807" max="12807" width="13.5546875" style="9" customWidth="1"/>
    <col min="12808" max="13056" width="11.44140625" style="9"/>
    <col min="13057" max="13057" width="16.6640625" style="9" customWidth="1"/>
    <col min="13058" max="13058" width="19.5546875" style="9" customWidth="1"/>
    <col min="13059" max="13060" width="11.44140625" style="9"/>
    <col min="13061" max="13061" width="13.33203125" style="9" bestFit="1" customWidth="1"/>
    <col min="13062" max="13062" width="14.33203125" style="9" customWidth="1"/>
    <col min="13063" max="13063" width="13.5546875" style="9" customWidth="1"/>
    <col min="13064" max="13312" width="11.44140625" style="9"/>
    <col min="13313" max="13313" width="16.6640625" style="9" customWidth="1"/>
    <col min="13314" max="13314" width="19.5546875" style="9" customWidth="1"/>
    <col min="13315" max="13316" width="11.44140625" style="9"/>
    <col min="13317" max="13317" width="13.33203125" style="9" bestFit="1" customWidth="1"/>
    <col min="13318" max="13318" width="14.33203125" style="9" customWidth="1"/>
    <col min="13319" max="13319" width="13.5546875" style="9" customWidth="1"/>
    <col min="13320" max="13568" width="11.44140625" style="9"/>
    <col min="13569" max="13569" width="16.6640625" style="9" customWidth="1"/>
    <col min="13570" max="13570" width="19.5546875" style="9" customWidth="1"/>
    <col min="13571" max="13572" width="11.44140625" style="9"/>
    <col min="13573" max="13573" width="13.33203125" style="9" bestFit="1" customWidth="1"/>
    <col min="13574" max="13574" width="14.33203125" style="9" customWidth="1"/>
    <col min="13575" max="13575" width="13.5546875" style="9" customWidth="1"/>
    <col min="13576" max="13824" width="11.44140625" style="9"/>
    <col min="13825" max="13825" width="16.6640625" style="9" customWidth="1"/>
    <col min="13826" max="13826" width="19.5546875" style="9" customWidth="1"/>
    <col min="13827" max="13828" width="11.44140625" style="9"/>
    <col min="13829" max="13829" width="13.33203125" style="9" bestFit="1" customWidth="1"/>
    <col min="13830" max="13830" width="14.33203125" style="9" customWidth="1"/>
    <col min="13831" max="13831" width="13.5546875" style="9" customWidth="1"/>
    <col min="13832" max="14080" width="11.44140625" style="9"/>
    <col min="14081" max="14081" width="16.6640625" style="9" customWidth="1"/>
    <col min="14082" max="14082" width="19.5546875" style="9" customWidth="1"/>
    <col min="14083" max="14084" width="11.44140625" style="9"/>
    <col min="14085" max="14085" width="13.33203125" style="9" bestFit="1" customWidth="1"/>
    <col min="14086" max="14086" width="14.33203125" style="9" customWidth="1"/>
    <col min="14087" max="14087" width="13.5546875" style="9" customWidth="1"/>
    <col min="14088" max="14336" width="11.44140625" style="9"/>
    <col min="14337" max="14337" width="16.6640625" style="9" customWidth="1"/>
    <col min="14338" max="14338" width="19.5546875" style="9" customWidth="1"/>
    <col min="14339" max="14340" width="11.44140625" style="9"/>
    <col min="14341" max="14341" width="13.33203125" style="9" bestFit="1" customWidth="1"/>
    <col min="14342" max="14342" width="14.33203125" style="9" customWidth="1"/>
    <col min="14343" max="14343" width="13.5546875" style="9" customWidth="1"/>
    <col min="14344" max="14592" width="11.44140625" style="9"/>
    <col min="14593" max="14593" width="16.6640625" style="9" customWidth="1"/>
    <col min="14594" max="14594" width="19.5546875" style="9" customWidth="1"/>
    <col min="14595" max="14596" width="11.44140625" style="9"/>
    <col min="14597" max="14597" width="13.33203125" style="9" bestFit="1" customWidth="1"/>
    <col min="14598" max="14598" width="14.33203125" style="9" customWidth="1"/>
    <col min="14599" max="14599" width="13.5546875" style="9" customWidth="1"/>
    <col min="14600" max="14848" width="11.44140625" style="9"/>
    <col min="14849" max="14849" width="16.6640625" style="9" customWidth="1"/>
    <col min="14850" max="14850" width="19.5546875" style="9" customWidth="1"/>
    <col min="14851" max="14852" width="11.44140625" style="9"/>
    <col min="14853" max="14853" width="13.33203125" style="9" bestFit="1" customWidth="1"/>
    <col min="14854" max="14854" width="14.33203125" style="9" customWidth="1"/>
    <col min="14855" max="14855" width="13.5546875" style="9" customWidth="1"/>
    <col min="14856" max="15104" width="11.44140625" style="9"/>
    <col min="15105" max="15105" width="16.6640625" style="9" customWidth="1"/>
    <col min="15106" max="15106" width="19.5546875" style="9" customWidth="1"/>
    <col min="15107" max="15108" width="11.44140625" style="9"/>
    <col min="15109" max="15109" width="13.33203125" style="9" bestFit="1" customWidth="1"/>
    <col min="15110" max="15110" width="14.33203125" style="9" customWidth="1"/>
    <col min="15111" max="15111" width="13.5546875" style="9" customWidth="1"/>
    <col min="15112" max="15360" width="11.44140625" style="9"/>
    <col min="15361" max="15361" width="16.6640625" style="9" customWidth="1"/>
    <col min="15362" max="15362" width="19.5546875" style="9" customWidth="1"/>
    <col min="15363" max="15364" width="11.44140625" style="9"/>
    <col min="15365" max="15365" width="13.33203125" style="9" bestFit="1" customWidth="1"/>
    <col min="15366" max="15366" width="14.33203125" style="9" customWidth="1"/>
    <col min="15367" max="15367" width="13.5546875" style="9" customWidth="1"/>
    <col min="15368" max="15616" width="11.44140625" style="9"/>
    <col min="15617" max="15617" width="16.6640625" style="9" customWidth="1"/>
    <col min="15618" max="15618" width="19.5546875" style="9" customWidth="1"/>
    <col min="15619" max="15620" width="11.44140625" style="9"/>
    <col min="15621" max="15621" width="13.33203125" style="9" bestFit="1" customWidth="1"/>
    <col min="15622" max="15622" width="14.33203125" style="9" customWidth="1"/>
    <col min="15623" max="15623" width="13.5546875" style="9" customWidth="1"/>
    <col min="15624" max="15872" width="11.44140625" style="9"/>
    <col min="15873" max="15873" width="16.6640625" style="9" customWidth="1"/>
    <col min="15874" max="15874" width="19.5546875" style="9" customWidth="1"/>
    <col min="15875" max="15876" width="11.44140625" style="9"/>
    <col min="15877" max="15877" width="13.33203125" style="9" bestFit="1" customWidth="1"/>
    <col min="15878" max="15878" width="14.33203125" style="9" customWidth="1"/>
    <col min="15879" max="15879" width="13.5546875" style="9" customWidth="1"/>
    <col min="15880" max="16128" width="11.44140625" style="9"/>
    <col min="16129" max="16129" width="16.6640625" style="9" customWidth="1"/>
    <col min="16130" max="16130" width="19.5546875" style="9" customWidth="1"/>
    <col min="16131" max="16132" width="11.44140625" style="9"/>
    <col min="16133" max="16133" width="13.33203125" style="9" bestFit="1" customWidth="1"/>
    <col min="16134" max="16134" width="14.33203125" style="9" customWidth="1"/>
    <col min="16135" max="16135" width="13.5546875" style="9" customWidth="1"/>
    <col min="16136" max="16384" width="11.44140625" style="9"/>
  </cols>
  <sheetData>
    <row r="1" spans="1:13" ht="14.4" thickBot="1">
      <c r="A1" s="721"/>
      <c r="B1" s="722"/>
      <c r="C1" s="722"/>
      <c r="D1" s="722"/>
      <c r="E1" s="722"/>
      <c r="F1" s="722"/>
      <c r="G1" s="722"/>
      <c r="H1" s="539"/>
      <c r="I1" s="539"/>
      <c r="J1" s="539"/>
      <c r="K1" s="539"/>
      <c r="L1" s="540"/>
    </row>
    <row r="2" spans="1:13" s="10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707" t="s">
        <v>0</v>
      </c>
      <c r="I2" s="708"/>
      <c r="J2" s="708"/>
      <c r="K2" s="708"/>
      <c r="L2" s="709"/>
    </row>
    <row r="3" spans="1:13" s="10" customFormat="1" ht="13.8">
      <c r="A3" s="312"/>
      <c r="B3" s="313"/>
      <c r="C3" s="313"/>
      <c r="D3" s="313"/>
      <c r="E3" s="313"/>
      <c r="F3" s="313"/>
      <c r="G3" s="313"/>
      <c r="H3" s="710"/>
      <c r="I3" s="711"/>
      <c r="J3" s="711"/>
      <c r="K3" s="711"/>
      <c r="L3" s="712"/>
    </row>
    <row r="4" spans="1:13" s="10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710"/>
      <c r="I4" s="711"/>
      <c r="J4" s="711"/>
      <c r="K4" s="711"/>
      <c r="L4" s="712"/>
      <c r="M4" s="11"/>
    </row>
    <row r="5" spans="1:13" s="10" customFormat="1" ht="14.25" customHeight="1">
      <c r="A5" s="294"/>
      <c r="B5" s="295"/>
      <c r="C5" s="295"/>
      <c r="D5" s="295"/>
      <c r="E5" s="295"/>
      <c r="F5" s="295"/>
      <c r="G5" s="419"/>
      <c r="H5" s="710"/>
      <c r="I5" s="711"/>
      <c r="J5" s="711"/>
      <c r="K5" s="711"/>
      <c r="L5" s="712"/>
    </row>
    <row r="6" spans="1:13" s="10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710"/>
      <c r="I6" s="711"/>
      <c r="J6" s="711"/>
      <c r="K6" s="711"/>
      <c r="L6" s="712"/>
    </row>
    <row r="7" spans="1:13" s="10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710"/>
      <c r="I7" s="711"/>
      <c r="J7" s="711"/>
      <c r="K7" s="711"/>
      <c r="L7" s="712"/>
    </row>
    <row r="8" spans="1:13" s="10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710"/>
      <c r="I8" s="711"/>
      <c r="J8" s="711"/>
      <c r="K8" s="711"/>
      <c r="L8" s="712"/>
    </row>
    <row r="9" spans="1:13" s="10" customFormat="1" ht="13.8">
      <c r="A9" s="302"/>
      <c r="B9" s="302"/>
      <c r="C9" s="302"/>
      <c r="D9" s="302"/>
      <c r="E9" s="303"/>
      <c r="F9" s="304" t="s">
        <v>90</v>
      </c>
      <c r="G9" s="304">
        <f>'Presupuesto '!A68</f>
        <v>65</v>
      </c>
      <c r="H9" s="710"/>
      <c r="I9" s="711"/>
      <c r="J9" s="711"/>
      <c r="K9" s="711"/>
      <c r="L9" s="712"/>
    </row>
    <row r="10" spans="1:13" s="151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'!C68</f>
        <v>u</v>
      </c>
      <c r="H10" s="710"/>
      <c r="I10" s="711"/>
      <c r="J10" s="711"/>
      <c r="K10" s="711"/>
      <c r="L10" s="712"/>
    </row>
    <row r="11" spans="1:13" s="151" customFormat="1" ht="13.8">
      <c r="A11" s="305" t="s">
        <v>2</v>
      </c>
      <c r="B11" s="301"/>
      <c r="C11" s="301"/>
      <c r="D11" s="298"/>
      <c r="E11" s="299"/>
      <c r="F11" s="306"/>
      <c r="G11" s="307"/>
      <c r="H11" s="710"/>
      <c r="I11" s="711"/>
      <c r="J11" s="711"/>
      <c r="K11" s="711"/>
      <c r="L11" s="712"/>
    </row>
    <row r="12" spans="1:13" s="151" customFormat="1" ht="13.8">
      <c r="A12" s="644" t="str">
        <f>'Presupuesto '!B68</f>
        <v>Suministro e instalación de Panel de techo LED 40W/110V 60*60 4000K dim DALI</v>
      </c>
      <c r="B12" s="644"/>
      <c r="C12" s="644"/>
      <c r="D12" s="644"/>
      <c r="E12" s="308"/>
      <c r="F12" s="309"/>
      <c r="G12" s="310"/>
      <c r="H12" s="710"/>
      <c r="I12" s="711"/>
      <c r="J12" s="711"/>
      <c r="K12" s="711"/>
      <c r="L12" s="712"/>
    </row>
    <row r="13" spans="1:13" s="12" customFormat="1" ht="12" thickBot="1">
      <c r="A13" s="86"/>
      <c r="B13" s="85"/>
      <c r="C13" s="87"/>
      <c r="D13" s="87"/>
      <c r="E13" s="87"/>
      <c r="F13" s="87"/>
      <c r="G13" s="18"/>
      <c r="H13" s="713"/>
      <c r="I13" s="714"/>
      <c r="J13" s="714"/>
      <c r="K13" s="714"/>
      <c r="L13" s="715"/>
    </row>
    <row r="14" spans="1:13" s="12" customFormat="1" ht="15.6">
      <c r="A14" s="88" t="s">
        <v>3</v>
      </c>
      <c r="B14" s="89"/>
      <c r="C14" s="90"/>
      <c r="D14" s="90"/>
      <c r="E14" s="90"/>
      <c r="F14" s="90"/>
      <c r="G14" s="91"/>
      <c r="H14" s="498"/>
      <c r="I14" s="499"/>
      <c r="J14" s="499"/>
      <c r="K14" s="499"/>
      <c r="L14" s="500"/>
    </row>
    <row r="15" spans="1:13" s="12" customFormat="1" ht="78">
      <c r="A15" s="692" t="s">
        <v>4</v>
      </c>
      <c r="B15" s="693"/>
      <c r="C15" s="19" t="s">
        <v>5</v>
      </c>
      <c r="D15" s="20" t="s">
        <v>6</v>
      </c>
      <c r="E15" s="21" t="s">
        <v>7</v>
      </c>
      <c r="F15" s="20" t="s">
        <v>8</v>
      </c>
      <c r="G15" s="21" t="s">
        <v>9</v>
      </c>
      <c r="H15" s="501" t="s">
        <v>10</v>
      </c>
      <c r="I15" s="502" t="s">
        <v>11</v>
      </c>
      <c r="J15" s="503" t="s">
        <v>12</v>
      </c>
      <c r="K15" s="502" t="s">
        <v>13</v>
      </c>
      <c r="L15" s="504" t="s">
        <v>14</v>
      </c>
    </row>
    <row r="16" spans="1:13" s="12" customFormat="1" ht="15.6">
      <c r="A16" s="716"/>
      <c r="B16" s="717"/>
      <c r="C16" s="22" t="s">
        <v>15</v>
      </c>
      <c r="D16" s="22" t="s">
        <v>16</v>
      </c>
      <c r="E16" s="23" t="s">
        <v>17</v>
      </c>
      <c r="F16" s="24" t="s">
        <v>18</v>
      </c>
      <c r="G16" s="23" t="s">
        <v>19</v>
      </c>
      <c r="H16" s="505"/>
      <c r="I16" s="506"/>
      <c r="J16" s="507"/>
      <c r="K16" s="508"/>
      <c r="L16" s="509"/>
    </row>
    <row r="17" spans="1:12" s="13" customFormat="1" ht="15.6">
      <c r="A17" s="679" t="s">
        <v>20</v>
      </c>
      <c r="B17" s="680"/>
      <c r="C17" s="25" t="s">
        <v>21</v>
      </c>
      <c r="D17" s="25"/>
      <c r="E17" s="26" t="str">
        <f>IF(D17&gt;0,ROUND(D17*C17,2),"")</f>
        <v/>
      </c>
      <c r="F17" s="27"/>
      <c r="G17" s="28">
        <f>G26*0.05</f>
        <v>0.56456400000000007</v>
      </c>
      <c r="H17" s="510">
        <f>+G17/G$46</f>
        <v>4.9675520559796984E-3</v>
      </c>
      <c r="I17" s="434">
        <f>'BASE DE DATOS'!D16</f>
        <v>429211210</v>
      </c>
      <c r="J17" s="435" t="s">
        <v>22</v>
      </c>
      <c r="K17" s="431">
        <v>100</v>
      </c>
      <c r="L17" s="511">
        <f>+H17*K17</f>
        <v>0.49675520559796982</v>
      </c>
    </row>
    <row r="18" spans="1:12" s="153" customFormat="1" ht="15.6">
      <c r="A18" s="193"/>
      <c r="B18" s="194"/>
      <c r="C18" s="25"/>
      <c r="D18" s="25"/>
      <c r="E18" s="26"/>
      <c r="F18" s="27"/>
      <c r="G18" s="28"/>
      <c r="H18" s="510"/>
      <c r="I18" s="434"/>
      <c r="J18" s="435"/>
      <c r="K18" s="431"/>
      <c r="L18" s="511"/>
    </row>
    <row r="19" spans="1:12" s="12" customFormat="1" ht="15.6">
      <c r="A19" s="679" t="s">
        <v>23</v>
      </c>
      <c r="B19" s="680"/>
      <c r="C19" s="25"/>
      <c r="D19" s="29"/>
      <c r="E19" s="29"/>
      <c r="F19" s="30"/>
      <c r="G19" s="512">
        <f>SUM(G17)</f>
        <v>0.56456400000000007</v>
      </c>
      <c r="H19" s="513">
        <f>SUM(H17:H17)</f>
        <v>4.9675520559796984E-3</v>
      </c>
      <c r="I19" s="438"/>
      <c r="J19" s="439"/>
      <c r="K19" s="440"/>
      <c r="L19" s="514">
        <f>SUM(L17:L17)</f>
        <v>0.49675520559796982</v>
      </c>
    </row>
    <row r="20" spans="1:12" s="12" customFormat="1" ht="15.6">
      <c r="A20" s="92" t="s">
        <v>24</v>
      </c>
      <c r="B20" s="93"/>
      <c r="C20" s="94"/>
      <c r="D20" s="94"/>
      <c r="E20" s="94"/>
      <c r="F20" s="94"/>
      <c r="G20" s="95"/>
      <c r="H20" s="515"/>
      <c r="I20" s="442"/>
      <c r="J20" s="442"/>
      <c r="K20" s="442"/>
      <c r="L20" s="516"/>
    </row>
    <row r="21" spans="1:12" s="12" customFormat="1" ht="15.6">
      <c r="A21" s="692" t="s">
        <v>4</v>
      </c>
      <c r="B21" s="693"/>
      <c r="C21" s="20" t="s">
        <v>5</v>
      </c>
      <c r="D21" s="20" t="s">
        <v>25</v>
      </c>
      <c r="E21" s="21" t="s">
        <v>7</v>
      </c>
      <c r="F21" s="20" t="s">
        <v>8</v>
      </c>
      <c r="G21" s="21" t="s">
        <v>9</v>
      </c>
      <c r="H21" s="515"/>
      <c r="I21" s="442"/>
      <c r="J21" s="442"/>
      <c r="K21" s="442"/>
      <c r="L21" s="516"/>
    </row>
    <row r="22" spans="1:12" s="12" customFormat="1" ht="15.6">
      <c r="A22" s="718"/>
      <c r="B22" s="719"/>
      <c r="C22" s="22" t="s">
        <v>15</v>
      </c>
      <c r="D22" s="22" t="s">
        <v>16</v>
      </c>
      <c r="E22" s="23" t="s">
        <v>17</v>
      </c>
      <c r="F22" s="24" t="s">
        <v>18</v>
      </c>
      <c r="G22" s="23" t="s">
        <v>19</v>
      </c>
      <c r="H22" s="505"/>
      <c r="I22" s="429"/>
      <c r="J22" s="430"/>
      <c r="K22" s="431"/>
      <c r="L22" s="509"/>
    </row>
    <row r="23" spans="1:12" s="12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1</v>
      </c>
      <c r="G23" s="28">
        <f>E23*F23</f>
        <v>3.62</v>
      </c>
      <c r="H23" s="510">
        <f>+G23/G$46</f>
        <v>3.1852081327620088E-2</v>
      </c>
      <c r="I23" s="434">
        <f>'BASE DE DATOS'!I17</f>
        <v>546110011</v>
      </c>
      <c r="J23" s="435" t="s">
        <v>22</v>
      </c>
      <c r="K23" s="431">
        <v>100</v>
      </c>
      <c r="L23" s="511">
        <f>+H23*K23</f>
        <v>3.1852081327620088</v>
      </c>
    </row>
    <row r="24" spans="1:12" s="12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1</v>
      </c>
      <c r="G24" s="28">
        <f>E24*F24</f>
        <v>3.66</v>
      </c>
      <c r="H24" s="510">
        <f>+G24/G$46</f>
        <v>3.2204038027372796E-2</v>
      </c>
      <c r="I24" s="434">
        <f>'BASE DE DATOS'!I17</f>
        <v>546110011</v>
      </c>
      <c r="J24" s="435" t="s">
        <v>22</v>
      </c>
      <c r="K24" s="431">
        <v>100</v>
      </c>
      <c r="L24" s="511">
        <f>+H24*K24</f>
        <v>3.2204038027372794</v>
      </c>
    </row>
    <row r="25" spans="1:12" s="13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0.98799999999999999</v>
      </c>
      <c r="G25" s="28">
        <f>E25*F25</f>
        <v>4.0112799999999993</v>
      </c>
      <c r="H25" s="510">
        <f>+G25/G$46</f>
        <v>3.529492176460107E-2</v>
      </c>
      <c r="I25" s="434">
        <f>'BASE DE DATOS'!I19</f>
        <v>546110011</v>
      </c>
      <c r="J25" s="435" t="s">
        <v>22</v>
      </c>
      <c r="K25" s="431">
        <v>100</v>
      </c>
      <c r="L25" s="511">
        <f>+H25*K25</f>
        <v>3.5294921764601068</v>
      </c>
    </row>
    <row r="26" spans="1:12" s="12" customFormat="1" ht="12.75" customHeight="1">
      <c r="A26" s="720" t="s">
        <v>26</v>
      </c>
      <c r="B26" s="720"/>
      <c r="C26" s="233"/>
      <c r="D26" s="234"/>
      <c r="E26" s="234"/>
      <c r="F26" s="235"/>
      <c r="G26" s="541">
        <f>SUM(G23:G25)</f>
        <v>11.29128</v>
      </c>
      <c r="H26" s="542">
        <f>SUM(H23:H25)</f>
        <v>9.9351041119593961E-2</v>
      </c>
      <c r="I26" s="506"/>
      <c r="J26" s="507"/>
      <c r="K26" s="508"/>
      <c r="L26" s="514">
        <f>SUM(L23:L25)</f>
        <v>9.9351041119593955</v>
      </c>
    </row>
    <row r="27" spans="1:12" s="12" customFormat="1" ht="12.75" customHeight="1">
      <c r="A27" s="96" t="s">
        <v>27</v>
      </c>
      <c r="B27" s="93"/>
      <c r="C27" s="94"/>
      <c r="D27" s="94"/>
      <c r="E27" s="94"/>
      <c r="F27" s="94"/>
      <c r="G27" s="95"/>
      <c r="H27" s="520"/>
      <c r="I27" s="506"/>
      <c r="J27" s="507"/>
      <c r="K27" s="508"/>
      <c r="L27" s="521"/>
    </row>
    <row r="28" spans="1:12" s="12" customFormat="1" ht="12.75" customHeight="1">
      <c r="A28" s="692" t="s">
        <v>4</v>
      </c>
      <c r="B28" s="693"/>
      <c r="C28" s="694"/>
      <c r="D28" s="20" t="s">
        <v>28</v>
      </c>
      <c r="E28" s="21" t="s">
        <v>5</v>
      </c>
      <c r="F28" s="20" t="s">
        <v>29</v>
      </c>
      <c r="G28" s="21" t="s">
        <v>9</v>
      </c>
      <c r="H28" s="520"/>
      <c r="I28" s="522"/>
      <c r="J28" s="508"/>
      <c r="K28" s="522"/>
      <c r="L28" s="521"/>
    </row>
    <row r="29" spans="1:12" s="12" customFormat="1" ht="12.75" customHeight="1">
      <c r="A29" s="695"/>
      <c r="B29" s="696"/>
      <c r="C29" s="697"/>
      <c r="D29" s="97"/>
      <c r="E29" s="22" t="s">
        <v>15</v>
      </c>
      <c r="F29" s="22" t="s">
        <v>16</v>
      </c>
      <c r="G29" s="23" t="s">
        <v>17</v>
      </c>
      <c r="H29" s="505"/>
      <c r="I29" s="522"/>
      <c r="J29" s="507"/>
      <c r="K29" s="508"/>
      <c r="L29" s="509"/>
    </row>
    <row r="30" spans="1:12" s="12" customFormat="1" ht="12.75" customHeight="1">
      <c r="A30" s="698" t="s">
        <v>370</v>
      </c>
      <c r="B30" s="699"/>
      <c r="C30" s="700"/>
      <c r="D30" s="394" t="s">
        <v>44</v>
      </c>
      <c r="E30" s="395">
        <v>1</v>
      </c>
      <c r="F30" s="395">
        <v>91.01</v>
      </c>
      <c r="G30" s="28">
        <f>E30*F30</f>
        <v>91.01</v>
      </c>
      <c r="H30" s="510">
        <f>+G30/G$46</f>
        <v>0.80078948111234927</v>
      </c>
      <c r="I30" s="434">
        <v>465390000</v>
      </c>
      <c r="J30" s="435" t="s">
        <v>30</v>
      </c>
      <c r="K30" s="431">
        <v>0</v>
      </c>
      <c r="L30" s="511">
        <f>+H30*K30</f>
        <v>0</v>
      </c>
    </row>
    <row r="31" spans="1:12" s="13" customFormat="1" ht="15.6">
      <c r="A31" s="701" t="s">
        <v>363</v>
      </c>
      <c r="B31" s="702"/>
      <c r="C31" s="703"/>
      <c r="D31" s="394" t="s">
        <v>364</v>
      </c>
      <c r="E31" s="395">
        <v>1</v>
      </c>
      <c r="F31" s="395">
        <v>2.98</v>
      </c>
      <c r="G31" s="28">
        <f>E31*F31</f>
        <v>2.98</v>
      </c>
      <c r="H31" s="510">
        <f>+G31/G$46</f>
        <v>2.6220774131576755E-2</v>
      </c>
      <c r="I31" s="434">
        <v>412740021</v>
      </c>
      <c r="J31" s="435" t="s">
        <v>324</v>
      </c>
      <c r="K31" s="431">
        <v>40</v>
      </c>
      <c r="L31" s="511">
        <f>+H31*K31</f>
        <v>1.0488309652630703</v>
      </c>
    </row>
    <row r="32" spans="1:12" s="153" customFormat="1" ht="15.6">
      <c r="A32" s="701" t="s">
        <v>365</v>
      </c>
      <c r="B32" s="702"/>
      <c r="C32" s="703"/>
      <c r="D32" s="394" t="s">
        <v>52</v>
      </c>
      <c r="E32" s="395">
        <v>1.5</v>
      </c>
      <c r="F32" s="395">
        <v>2.5</v>
      </c>
      <c r="G32" s="28">
        <f t="shared" ref="G32:G36" si="0">E32*F32</f>
        <v>3.75</v>
      </c>
      <c r="H32" s="510">
        <f t="shared" ref="H32:H36" si="1">+G32/G$46</f>
        <v>3.299594060181639E-2</v>
      </c>
      <c r="I32" s="434">
        <v>412740021</v>
      </c>
      <c r="J32" s="435" t="s">
        <v>324</v>
      </c>
      <c r="K32" s="431">
        <v>41</v>
      </c>
      <c r="L32" s="511">
        <f t="shared" ref="L32:L36" si="2">+H32*K32</f>
        <v>1.352833564674472</v>
      </c>
    </row>
    <row r="33" spans="1:13" s="153" customFormat="1" ht="15.6">
      <c r="A33" s="701" t="s">
        <v>366</v>
      </c>
      <c r="B33" s="702"/>
      <c r="C33" s="703"/>
      <c r="D33" s="394" t="s">
        <v>44</v>
      </c>
      <c r="E33" s="395">
        <v>0.1</v>
      </c>
      <c r="F33" s="395">
        <v>1</v>
      </c>
      <c r="G33" s="28">
        <f t="shared" si="0"/>
        <v>0.1</v>
      </c>
      <c r="H33" s="510">
        <f t="shared" si="1"/>
        <v>8.7989174938177034E-4</v>
      </c>
      <c r="I33" s="434">
        <v>369200011</v>
      </c>
      <c r="J33" s="435" t="s">
        <v>30</v>
      </c>
      <c r="K33" s="431">
        <v>0</v>
      </c>
      <c r="L33" s="511">
        <f t="shared" si="2"/>
        <v>0</v>
      </c>
    </row>
    <row r="34" spans="1:13" s="153" customFormat="1" ht="15.6">
      <c r="A34" s="701" t="s">
        <v>367</v>
      </c>
      <c r="B34" s="702"/>
      <c r="C34" s="703"/>
      <c r="D34" s="394" t="s">
        <v>52</v>
      </c>
      <c r="E34" s="395">
        <v>1.8</v>
      </c>
      <c r="F34" s="395">
        <v>0.9</v>
      </c>
      <c r="G34" s="28">
        <f t="shared" si="0"/>
        <v>1.62</v>
      </c>
      <c r="H34" s="510">
        <f t="shared" si="1"/>
        <v>1.4254246339984679E-2</v>
      </c>
      <c r="I34" s="434">
        <v>463400120</v>
      </c>
      <c r="J34" s="435" t="s">
        <v>324</v>
      </c>
      <c r="K34" s="431">
        <v>40</v>
      </c>
      <c r="L34" s="511">
        <f t="shared" si="2"/>
        <v>0.57016985359938721</v>
      </c>
    </row>
    <row r="35" spans="1:13" s="153" customFormat="1" ht="15.6">
      <c r="A35" s="701" t="s">
        <v>368</v>
      </c>
      <c r="B35" s="702"/>
      <c r="C35" s="703"/>
      <c r="D35" s="394" t="s">
        <v>44</v>
      </c>
      <c r="E35" s="395">
        <v>2</v>
      </c>
      <c r="F35" s="395">
        <v>1</v>
      </c>
      <c r="G35" s="28">
        <f t="shared" si="0"/>
        <v>2</v>
      </c>
      <c r="H35" s="510">
        <f t="shared" si="1"/>
        <v>1.7597834987635407E-2</v>
      </c>
      <c r="I35" s="434">
        <v>412740021</v>
      </c>
      <c r="J35" s="523" t="s">
        <v>324</v>
      </c>
      <c r="K35" s="508">
        <v>40</v>
      </c>
      <c r="L35" s="511">
        <f t="shared" si="2"/>
        <v>0.70391339950541632</v>
      </c>
    </row>
    <row r="36" spans="1:13" s="153" customFormat="1" ht="15.6">
      <c r="A36" s="701" t="s">
        <v>369</v>
      </c>
      <c r="B36" s="702"/>
      <c r="C36" s="703"/>
      <c r="D36" s="394" t="s">
        <v>69</v>
      </c>
      <c r="E36" s="395">
        <v>0.15</v>
      </c>
      <c r="F36" s="395">
        <v>2.23</v>
      </c>
      <c r="G36" s="28">
        <f t="shared" si="0"/>
        <v>0.33449999999999996</v>
      </c>
      <c r="H36" s="510">
        <f t="shared" si="1"/>
        <v>2.9432379016820216E-3</v>
      </c>
      <c r="I36" s="434">
        <v>412630030</v>
      </c>
      <c r="J36" s="523" t="s">
        <v>324</v>
      </c>
      <c r="K36" s="508">
        <v>40</v>
      </c>
      <c r="L36" s="511">
        <f t="shared" si="2"/>
        <v>0.11772951606728087</v>
      </c>
    </row>
    <row r="37" spans="1:13" s="153" customFormat="1" ht="15.6">
      <c r="A37" s="286"/>
      <c r="B37" s="287"/>
      <c r="C37" s="288"/>
      <c r="D37" s="100"/>
      <c r="E37" s="101"/>
      <c r="F37" s="102"/>
      <c r="G37" s="28"/>
      <c r="H37" s="510"/>
      <c r="I37" s="524"/>
      <c r="J37" s="523"/>
      <c r="K37" s="508"/>
      <c r="L37" s="511"/>
    </row>
    <row r="38" spans="1:13" s="153" customFormat="1" ht="15.6">
      <c r="A38" s="286"/>
      <c r="B38" s="287"/>
      <c r="C38" s="288"/>
      <c r="D38" s="100"/>
      <c r="E38" s="101"/>
      <c r="F38" s="102"/>
      <c r="G38" s="28"/>
      <c r="H38" s="510"/>
      <c r="I38" s="524"/>
      <c r="J38" s="523"/>
      <c r="K38" s="508"/>
      <c r="L38" s="511"/>
    </row>
    <row r="39" spans="1:13" s="153" customFormat="1" ht="15.6">
      <c r="A39" s="286"/>
      <c r="B39" s="287"/>
      <c r="C39" s="288"/>
      <c r="D39" s="100"/>
      <c r="E39" s="101"/>
      <c r="F39" s="102"/>
      <c r="G39" s="28"/>
      <c r="H39" s="510"/>
      <c r="I39" s="524"/>
      <c r="J39" s="523"/>
      <c r="K39" s="508"/>
      <c r="L39" s="511"/>
    </row>
    <row r="40" spans="1:13" s="12" customFormat="1" ht="12.75" customHeight="1">
      <c r="A40" s="704" t="s">
        <v>31</v>
      </c>
      <c r="B40" s="705"/>
      <c r="C40" s="103"/>
      <c r="D40" s="104"/>
      <c r="E40" s="101"/>
      <c r="F40" s="105"/>
      <c r="G40" s="512">
        <f>SUM(G30:G37)</f>
        <v>101.79450000000001</v>
      </c>
      <c r="H40" s="513">
        <f>SUM(H30:H31)</f>
        <v>0.82701025524392602</v>
      </c>
      <c r="I40" s="506"/>
      <c r="J40" s="507"/>
      <c r="K40" s="508"/>
      <c r="L40" s="514">
        <f>SUM(L30:L31)</f>
        <v>1.0488309652630703</v>
      </c>
    </row>
    <row r="41" spans="1:13" s="12" customFormat="1" ht="12.75" customHeight="1">
      <c r="A41" s="96" t="s">
        <v>32</v>
      </c>
      <c r="B41" s="93"/>
      <c r="C41" s="94"/>
      <c r="D41" s="94"/>
      <c r="E41" s="94"/>
      <c r="F41" s="94"/>
      <c r="G41" s="95"/>
      <c r="H41" s="520"/>
      <c r="I41" s="506"/>
      <c r="J41" s="507"/>
      <c r="K41" s="508"/>
      <c r="L41" s="521"/>
      <c r="M41" s="13"/>
    </row>
    <row r="42" spans="1:13" s="12" customFormat="1" ht="12.75" customHeight="1">
      <c r="A42" s="692" t="s">
        <v>4</v>
      </c>
      <c r="B42" s="693"/>
      <c r="C42" s="694"/>
      <c r="D42" s="20" t="s">
        <v>28</v>
      </c>
      <c r="E42" s="21" t="s">
        <v>5</v>
      </c>
      <c r="F42" s="20" t="s">
        <v>6</v>
      </c>
      <c r="G42" s="21" t="s">
        <v>9</v>
      </c>
      <c r="H42" s="520"/>
      <c r="I42" s="506"/>
      <c r="J42" s="507"/>
      <c r="K42" s="508"/>
      <c r="L42" s="521"/>
    </row>
    <row r="43" spans="1:13" s="12" customFormat="1" ht="12.75" customHeight="1">
      <c r="A43" s="695"/>
      <c r="B43" s="696"/>
      <c r="C43" s="697"/>
      <c r="D43" s="97"/>
      <c r="E43" s="22" t="s">
        <v>15</v>
      </c>
      <c r="F43" s="22" t="s">
        <v>16</v>
      </c>
      <c r="G43" s="23" t="s">
        <v>17</v>
      </c>
      <c r="H43" s="520"/>
      <c r="I43" s="522"/>
      <c r="J43" s="507"/>
      <c r="K43" s="522"/>
      <c r="L43" s="521"/>
    </row>
    <row r="44" spans="1:13" s="12" customFormat="1" ht="15.6">
      <c r="A44" s="679"/>
      <c r="B44" s="680"/>
      <c r="C44" s="681"/>
      <c r="D44" s="100"/>
      <c r="E44" s="18"/>
      <c r="F44" s="128"/>
      <c r="G44" s="28"/>
      <c r="H44" s="505"/>
      <c r="I44" s="506"/>
      <c r="J44" s="507"/>
      <c r="K44" s="508"/>
      <c r="L44" s="509"/>
    </row>
    <row r="45" spans="1:13" s="12" customFormat="1" ht="12.75" customHeight="1" thickBot="1">
      <c r="A45" s="677" t="s">
        <v>33</v>
      </c>
      <c r="B45" s="678"/>
      <c r="C45" s="106"/>
      <c r="D45" s="29"/>
      <c r="E45" s="29"/>
      <c r="F45" s="25"/>
      <c r="G45" s="525">
        <f>+G44</f>
        <v>0</v>
      </c>
      <c r="H45" s="520">
        <f>+H44</f>
        <v>0</v>
      </c>
      <c r="I45" s="522"/>
      <c r="J45" s="507"/>
      <c r="K45" s="522"/>
      <c r="L45" s="521">
        <f>+L44</f>
        <v>0</v>
      </c>
    </row>
    <row r="46" spans="1:13" s="13" customFormat="1" ht="16.2" thickBot="1">
      <c r="A46" s="107"/>
      <c r="B46" s="108"/>
      <c r="C46" s="108"/>
      <c r="D46" s="683" t="s">
        <v>34</v>
      </c>
      <c r="E46" s="684"/>
      <c r="F46" s="684"/>
      <c r="G46" s="61">
        <f>+G45+G40+G26+G19</f>
        <v>113.65034400000002</v>
      </c>
      <c r="H46" s="527">
        <f>+H45+H40+H26+H19</f>
        <v>0.93132884841949959</v>
      </c>
      <c r="I46" s="528"/>
      <c r="J46" s="529"/>
      <c r="K46" s="528"/>
      <c r="L46" s="565">
        <f>+L45+L40+L26+L19</f>
        <v>11.480690282820435</v>
      </c>
      <c r="M46" s="12"/>
    </row>
    <row r="47" spans="1:13" s="12" customFormat="1" ht="12.75" customHeight="1">
      <c r="A47" s="107"/>
      <c r="B47" s="108"/>
      <c r="C47" s="108"/>
      <c r="D47" s="685" t="s">
        <v>35</v>
      </c>
      <c r="E47" s="686"/>
      <c r="F47" s="109">
        <f>+Datos!C5</f>
        <v>0.23</v>
      </c>
      <c r="G47" s="110">
        <f>+F47*G46</f>
        <v>26.139579120000004</v>
      </c>
      <c r="H47" s="114"/>
      <c r="I47" s="114"/>
      <c r="J47" s="114"/>
      <c r="K47" s="114"/>
      <c r="L47" s="530"/>
    </row>
    <row r="48" spans="1:13" s="12" customFormat="1" ht="13.5" customHeight="1">
      <c r="A48" s="111"/>
      <c r="B48" s="17"/>
      <c r="C48" s="112"/>
      <c r="D48" s="685" t="s">
        <v>36</v>
      </c>
      <c r="E48" s="686"/>
      <c r="F48" s="686"/>
      <c r="G48" s="110">
        <v>0</v>
      </c>
      <c r="H48" s="114"/>
      <c r="I48" s="114"/>
      <c r="J48" s="114"/>
      <c r="K48" s="114"/>
      <c r="L48" s="530"/>
      <c r="M48" s="13"/>
    </row>
    <row r="49" spans="1:12" s="12" customFormat="1" ht="12.75" customHeight="1">
      <c r="A49" s="86"/>
      <c r="B49" s="108"/>
      <c r="C49" s="85"/>
      <c r="D49" s="685" t="s">
        <v>37</v>
      </c>
      <c r="E49" s="686"/>
      <c r="F49" s="686"/>
      <c r="G49" s="113">
        <f>+G46+G47</f>
        <v>139.78992312000003</v>
      </c>
      <c r="H49" s="114"/>
      <c r="I49" s="114"/>
      <c r="J49" s="114"/>
      <c r="K49" s="114"/>
      <c r="L49" s="530"/>
    </row>
    <row r="50" spans="1:12" s="12" customFormat="1" ht="12.75" customHeight="1" thickBot="1">
      <c r="A50" s="606" t="str">
        <f>'BASE DE DATOS'!D6</f>
        <v>ING. LIZARDO SEGURA M.</v>
      </c>
      <c r="B50" s="607"/>
      <c r="C50" s="114"/>
      <c r="D50" s="687" t="s">
        <v>38</v>
      </c>
      <c r="E50" s="688"/>
      <c r="F50" s="688"/>
      <c r="G50" s="66">
        <f>ROUND((G49),2)</f>
        <v>139.79</v>
      </c>
      <c r="H50" s="114"/>
      <c r="I50" s="114"/>
      <c r="J50" s="114"/>
      <c r="K50" s="114"/>
      <c r="L50" s="530"/>
    </row>
    <row r="51" spans="1:12" s="12" customFormat="1">
      <c r="A51" s="608" t="str">
        <f>'BASE DE DATOS'!F6</f>
        <v>TEC. DE PLANIFICACIÓN</v>
      </c>
      <c r="B51" s="609"/>
      <c r="C51" s="114"/>
      <c r="D51" s="114"/>
      <c r="E51" s="114"/>
      <c r="F51" s="115"/>
      <c r="G51" s="115"/>
      <c r="H51" s="85"/>
      <c r="I51" s="85"/>
      <c r="J51" s="85"/>
      <c r="K51" s="85"/>
      <c r="L51" s="531"/>
    </row>
    <row r="52" spans="1:12" s="12" customFormat="1">
      <c r="A52" s="608" t="str">
        <f>'BASE DE DATOS'!D7</f>
        <v>ESMERALDAS  - MARZO/2021</v>
      </c>
      <c r="B52" s="609"/>
      <c r="C52" s="316"/>
      <c r="D52" s="316"/>
      <c r="E52" s="316"/>
      <c r="F52" s="316"/>
      <c r="G52" s="316"/>
      <c r="H52" s="85"/>
      <c r="I52" s="85"/>
      <c r="J52" s="532"/>
      <c r="K52" s="85"/>
      <c r="L52" s="531"/>
    </row>
    <row r="53" spans="1:12">
      <c r="A53" s="116"/>
      <c r="B53" s="117"/>
      <c r="C53" s="118"/>
      <c r="D53" s="118"/>
      <c r="E53" s="118"/>
      <c r="F53" s="119"/>
      <c r="G53" s="119"/>
      <c r="H53" s="114"/>
      <c r="I53" s="114"/>
      <c r="J53" s="533"/>
      <c r="K53" s="114"/>
      <c r="L53" s="530"/>
    </row>
    <row r="54" spans="1:12">
      <c r="A54" s="170"/>
      <c r="B54" s="120"/>
      <c r="C54" s="120"/>
      <c r="D54" s="121"/>
      <c r="E54" s="121"/>
      <c r="F54" s="121"/>
      <c r="G54" s="121"/>
      <c r="H54" s="114"/>
      <c r="I54" s="114"/>
      <c r="J54" s="533"/>
      <c r="K54" s="114"/>
      <c r="L54" s="530"/>
    </row>
    <row r="55" spans="1:12">
      <c r="A55" s="122"/>
      <c r="B55" s="117"/>
      <c r="C55" s="117"/>
      <c r="D55" s="117"/>
      <c r="E55" s="117"/>
      <c r="F55" s="123"/>
      <c r="G55" s="119"/>
      <c r="H55" s="114"/>
      <c r="I55" s="114"/>
      <c r="J55" s="533"/>
      <c r="K55" s="114"/>
      <c r="L55" s="530"/>
    </row>
    <row r="56" spans="1:12">
      <c r="A56" s="116"/>
      <c r="B56" s="118"/>
      <c r="C56" s="124"/>
      <c r="D56" s="124"/>
      <c r="E56" s="124"/>
      <c r="F56" s="124"/>
      <c r="G56" s="124"/>
      <c r="H56" s="114"/>
      <c r="I56" s="114"/>
      <c r="J56" s="533"/>
      <c r="K56" s="114"/>
      <c r="L56" s="530"/>
    </row>
    <row r="57" spans="1:12" ht="13.8" thickBot="1">
      <c r="A57" s="125"/>
      <c r="B57" s="126"/>
      <c r="C57" s="127"/>
      <c r="D57" s="689"/>
      <c r="E57" s="689"/>
      <c r="F57" s="689"/>
      <c r="G57" s="127"/>
      <c r="H57" s="534"/>
      <c r="I57" s="534"/>
      <c r="J57" s="534"/>
      <c r="K57" s="534"/>
      <c r="L57" s="536"/>
    </row>
    <row r="58" spans="1:12" ht="13.8">
      <c r="A58" s="14"/>
      <c r="B58" s="14"/>
      <c r="C58" s="15"/>
      <c r="D58" s="682"/>
      <c r="E58" s="682"/>
      <c r="F58" s="682"/>
      <c r="G58" s="537">
        <v>139.79</v>
      </c>
      <c r="H58" s="114"/>
      <c r="I58" s="114"/>
      <c r="J58" s="114"/>
      <c r="K58" s="114"/>
    </row>
    <row r="59" spans="1:12">
      <c r="D59" s="682"/>
      <c r="E59" s="682"/>
      <c r="F59" s="682"/>
      <c r="H59" s="114"/>
      <c r="I59" s="114"/>
      <c r="J59" s="114"/>
      <c r="K59" s="114"/>
    </row>
    <row r="60" spans="1:12">
      <c r="H60" s="114"/>
      <c r="I60" s="114"/>
      <c r="J60" s="114"/>
      <c r="K60" s="114"/>
    </row>
    <row r="61" spans="1:12">
      <c r="H61" s="114"/>
      <c r="I61" s="114"/>
      <c r="J61" s="114"/>
      <c r="K61" s="114"/>
    </row>
    <row r="62" spans="1:12">
      <c r="H62" s="114"/>
      <c r="I62" s="114"/>
      <c r="J62" s="114"/>
      <c r="K62" s="114"/>
    </row>
  </sheetData>
  <mergeCells count="40">
    <mergeCell ref="A23:B23"/>
    <mergeCell ref="A1:G1"/>
    <mergeCell ref="H2:L13"/>
    <mergeCell ref="A15:B15"/>
    <mergeCell ref="A16:B16"/>
    <mergeCell ref="A17:B17"/>
    <mergeCell ref="A19:B19"/>
    <mergeCell ref="A21:B21"/>
    <mergeCell ref="A22:B22"/>
    <mergeCell ref="A2:G2"/>
    <mergeCell ref="A4:G4"/>
    <mergeCell ref="A12:D12"/>
    <mergeCell ref="A44:C44"/>
    <mergeCell ref="A24:B24"/>
    <mergeCell ref="A25:B25"/>
    <mergeCell ref="A26:B26"/>
    <mergeCell ref="A28:C28"/>
    <mergeCell ref="A29:C29"/>
    <mergeCell ref="A30:C30"/>
    <mergeCell ref="A31:C31"/>
    <mergeCell ref="A40:B40"/>
    <mergeCell ref="A42:C42"/>
    <mergeCell ref="A43:C43"/>
    <mergeCell ref="A32:C32"/>
    <mergeCell ref="A33:C33"/>
    <mergeCell ref="A34:C34"/>
    <mergeCell ref="A35:C35"/>
    <mergeCell ref="A36:C36"/>
    <mergeCell ref="D57:F57"/>
    <mergeCell ref="D58:F58"/>
    <mergeCell ref="D59:F59"/>
    <mergeCell ref="A45:B45"/>
    <mergeCell ref="D46:F46"/>
    <mergeCell ref="D47:E47"/>
    <mergeCell ref="D48:F48"/>
    <mergeCell ref="D49:F49"/>
    <mergeCell ref="D50:F50"/>
    <mergeCell ref="A50:B50"/>
    <mergeCell ref="A51:B51"/>
    <mergeCell ref="A52:B5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62"/>
  <sheetViews>
    <sheetView view="pageBreakPreview" topLeftCell="A26" zoomScaleNormal="100" zoomScaleSheetLayoutView="100" workbookViewId="0">
      <selection activeCell="J32" sqref="J32"/>
    </sheetView>
  </sheetViews>
  <sheetFormatPr baseColWidth="10" defaultRowHeight="13.2"/>
  <cols>
    <col min="1" max="1" width="22.6640625" style="133" customWidth="1"/>
    <col min="2" max="2" width="19.5546875" style="133" customWidth="1"/>
    <col min="3" max="4" width="11.44140625" style="133"/>
    <col min="5" max="5" width="13.33203125" style="133" bestFit="1" customWidth="1"/>
    <col min="6" max="6" width="14.33203125" style="134" customWidth="1"/>
    <col min="7" max="7" width="13.5546875" style="457" customWidth="1"/>
    <col min="8" max="8" width="11.44140625" style="420"/>
    <col min="9" max="9" width="18" style="463" bestFit="1" customWidth="1"/>
    <col min="10" max="10" width="11.44140625" style="464"/>
    <col min="11" max="12" width="11.44140625" style="420"/>
    <col min="13" max="256" width="11.44140625" style="133"/>
    <col min="257" max="257" width="16.6640625" style="133" customWidth="1"/>
    <col min="258" max="258" width="19.5546875" style="133" customWidth="1"/>
    <col min="259" max="260" width="11.44140625" style="133"/>
    <col min="261" max="261" width="13.33203125" style="133" bestFit="1" customWidth="1"/>
    <col min="262" max="262" width="14.33203125" style="133" customWidth="1"/>
    <col min="263" max="263" width="13.5546875" style="133" customWidth="1"/>
    <col min="264" max="512" width="11.44140625" style="133"/>
    <col min="513" max="513" width="16.6640625" style="133" customWidth="1"/>
    <col min="514" max="514" width="19.5546875" style="133" customWidth="1"/>
    <col min="515" max="516" width="11.44140625" style="133"/>
    <col min="517" max="517" width="13.33203125" style="133" bestFit="1" customWidth="1"/>
    <col min="518" max="518" width="14.33203125" style="133" customWidth="1"/>
    <col min="519" max="519" width="13.5546875" style="133" customWidth="1"/>
    <col min="520" max="768" width="11.44140625" style="133"/>
    <col min="769" max="769" width="16.6640625" style="133" customWidth="1"/>
    <col min="770" max="770" width="19.5546875" style="133" customWidth="1"/>
    <col min="771" max="772" width="11.44140625" style="133"/>
    <col min="773" max="773" width="13.33203125" style="133" bestFit="1" customWidth="1"/>
    <col min="774" max="774" width="14.33203125" style="133" customWidth="1"/>
    <col min="775" max="775" width="13.5546875" style="133" customWidth="1"/>
    <col min="776" max="1024" width="11.44140625" style="133"/>
    <col min="1025" max="1025" width="16.6640625" style="133" customWidth="1"/>
    <col min="1026" max="1026" width="19.5546875" style="133" customWidth="1"/>
    <col min="1027" max="1028" width="11.44140625" style="133"/>
    <col min="1029" max="1029" width="13.33203125" style="133" bestFit="1" customWidth="1"/>
    <col min="1030" max="1030" width="14.33203125" style="133" customWidth="1"/>
    <col min="1031" max="1031" width="13.5546875" style="133" customWidth="1"/>
    <col min="1032" max="1280" width="11.44140625" style="133"/>
    <col min="1281" max="1281" width="16.6640625" style="133" customWidth="1"/>
    <col min="1282" max="1282" width="19.5546875" style="133" customWidth="1"/>
    <col min="1283" max="1284" width="11.44140625" style="133"/>
    <col min="1285" max="1285" width="13.33203125" style="133" bestFit="1" customWidth="1"/>
    <col min="1286" max="1286" width="14.33203125" style="133" customWidth="1"/>
    <col min="1287" max="1287" width="13.5546875" style="133" customWidth="1"/>
    <col min="1288" max="1536" width="11.44140625" style="133"/>
    <col min="1537" max="1537" width="16.6640625" style="133" customWidth="1"/>
    <col min="1538" max="1538" width="19.5546875" style="133" customWidth="1"/>
    <col min="1539" max="1540" width="11.44140625" style="133"/>
    <col min="1541" max="1541" width="13.33203125" style="133" bestFit="1" customWidth="1"/>
    <col min="1542" max="1542" width="14.33203125" style="133" customWidth="1"/>
    <col min="1543" max="1543" width="13.5546875" style="133" customWidth="1"/>
    <col min="1544" max="1792" width="11.44140625" style="133"/>
    <col min="1793" max="1793" width="16.6640625" style="133" customWidth="1"/>
    <col min="1794" max="1794" width="19.5546875" style="133" customWidth="1"/>
    <col min="1795" max="1796" width="11.44140625" style="133"/>
    <col min="1797" max="1797" width="13.33203125" style="133" bestFit="1" customWidth="1"/>
    <col min="1798" max="1798" width="14.33203125" style="133" customWidth="1"/>
    <col min="1799" max="1799" width="13.5546875" style="133" customWidth="1"/>
    <col min="1800" max="2048" width="11.44140625" style="133"/>
    <col min="2049" max="2049" width="16.6640625" style="133" customWidth="1"/>
    <col min="2050" max="2050" width="19.5546875" style="133" customWidth="1"/>
    <col min="2051" max="2052" width="11.44140625" style="133"/>
    <col min="2053" max="2053" width="13.33203125" style="133" bestFit="1" customWidth="1"/>
    <col min="2054" max="2054" width="14.33203125" style="133" customWidth="1"/>
    <col min="2055" max="2055" width="13.5546875" style="133" customWidth="1"/>
    <col min="2056" max="2304" width="11.44140625" style="133"/>
    <col min="2305" max="2305" width="16.6640625" style="133" customWidth="1"/>
    <col min="2306" max="2306" width="19.5546875" style="133" customWidth="1"/>
    <col min="2307" max="2308" width="11.44140625" style="133"/>
    <col min="2309" max="2309" width="13.33203125" style="133" bestFit="1" customWidth="1"/>
    <col min="2310" max="2310" width="14.33203125" style="133" customWidth="1"/>
    <col min="2311" max="2311" width="13.5546875" style="133" customWidth="1"/>
    <col min="2312" max="2560" width="11.44140625" style="133"/>
    <col min="2561" max="2561" width="16.6640625" style="133" customWidth="1"/>
    <col min="2562" max="2562" width="19.5546875" style="133" customWidth="1"/>
    <col min="2563" max="2564" width="11.44140625" style="133"/>
    <col min="2565" max="2565" width="13.33203125" style="133" bestFit="1" customWidth="1"/>
    <col min="2566" max="2566" width="14.33203125" style="133" customWidth="1"/>
    <col min="2567" max="2567" width="13.5546875" style="133" customWidth="1"/>
    <col min="2568" max="2816" width="11.44140625" style="133"/>
    <col min="2817" max="2817" width="16.6640625" style="133" customWidth="1"/>
    <col min="2818" max="2818" width="19.5546875" style="133" customWidth="1"/>
    <col min="2819" max="2820" width="11.44140625" style="133"/>
    <col min="2821" max="2821" width="13.33203125" style="133" bestFit="1" customWidth="1"/>
    <col min="2822" max="2822" width="14.33203125" style="133" customWidth="1"/>
    <col min="2823" max="2823" width="13.5546875" style="133" customWidth="1"/>
    <col min="2824" max="3072" width="11.44140625" style="133"/>
    <col min="3073" max="3073" width="16.6640625" style="133" customWidth="1"/>
    <col min="3074" max="3074" width="19.5546875" style="133" customWidth="1"/>
    <col min="3075" max="3076" width="11.44140625" style="133"/>
    <col min="3077" max="3077" width="13.33203125" style="133" bestFit="1" customWidth="1"/>
    <col min="3078" max="3078" width="14.33203125" style="133" customWidth="1"/>
    <col min="3079" max="3079" width="13.5546875" style="133" customWidth="1"/>
    <col min="3080" max="3328" width="11.44140625" style="133"/>
    <col min="3329" max="3329" width="16.6640625" style="133" customWidth="1"/>
    <col min="3330" max="3330" width="19.5546875" style="133" customWidth="1"/>
    <col min="3331" max="3332" width="11.44140625" style="133"/>
    <col min="3333" max="3333" width="13.33203125" style="133" bestFit="1" customWidth="1"/>
    <col min="3334" max="3334" width="14.33203125" style="133" customWidth="1"/>
    <col min="3335" max="3335" width="13.5546875" style="133" customWidth="1"/>
    <col min="3336" max="3584" width="11.44140625" style="133"/>
    <col min="3585" max="3585" width="16.6640625" style="133" customWidth="1"/>
    <col min="3586" max="3586" width="19.5546875" style="133" customWidth="1"/>
    <col min="3587" max="3588" width="11.44140625" style="133"/>
    <col min="3589" max="3589" width="13.33203125" style="133" bestFit="1" customWidth="1"/>
    <col min="3590" max="3590" width="14.33203125" style="133" customWidth="1"/>
    <col min="3591" max="3591" width="13.5546875" style="133" customWidth="1"/>
    <col min="3592" max="3840" width="11.44140625" style="133"/>
    <col min="3841" max="3841" width="16.6640625" style="133" customWidth="1"/>
    <col min="3842" max="3842" width="19.5546875" style="133" customWidth="1"/>
    <col min="3843" max="3844" width="11.44140625" style="133"/>
    <col min="3845" max="3845" width="13.33203125" style="133" bestFit="1" customWidth="1"/>
    <col min="3846" max="3846" width="14.33203125" style="133" customWidth="1"/>
    <col min="3847" max="3847" width="13.5546875" style="133" customWidth="1"/>
    <col min="3848" max="4096" width="11.44140625" style="133"/>
    <col min="4097" max="4097" width="16.6640625" style="133" customWidth="1"/>
    <col min="4098" max="4098" width="19.5546875" style="133" customWidth="1"/>
    <col min="4099" max="4100" width="11.44140625" style="133"/>
    <col min="4101" max="4101" width="13.33203125" style="133" bestFit="1" customWidth="1"/>
    <col min="4102" max="4102" width="14.33203125" style="133" customWidth="1"/>
    <col min="4103" max="4103" width="13.5546875" style="133" customWidth="1"/>
    <col min="4104" max="4352" width="11.44140625" style="133"/>
    <col min="4353" max="4353" width="16.6640625" style="133" customWidth="1"/>
    <col min="4354" max="4354" width="19.5546875" style="133" customWidth="1"/>
    <col min="4355" max="4356" width="11.44140625" style="133"/>
    <col min="4357" max="4357" width="13.33203125" style="133" bestFit="1" customWidth="1"/>
    <col min="4358" max="4358" width="14.33203125" style="133" customWidth="1"/>
    <col min="4359" max="4359" width="13.5546875" style="133" customWidth="1"/>
    <col min="4360" max="4608" width="11.44140625" style="133"/>
    <col min="4609" max="4609" width="16.6640625" style="133" customWidth="1"/>
    <col min="4610" max="4610" width="19.5546875" style="133" customWidth="1"/>
    <col min="4611" max="4612" width="11.44140625" style="133"/>
    <col min="4613" max="4613" width="13.33203125" style="133" bestFit="1" customWidth="1"/>
    <col min="4614" max="4614" width="14.33203125" style="133" customWidth="1"/>
    <col min="4615" max="4615" width="13.5546875" style="133" customWidth="1"/>
    <col min="4616" max="4864" width="11.44140625" style="133"/>
    <col min="4865" max="4865" width="16.6640625" style="133" customWidth="1"/>
    <col min="4866" max="4866" width="19.5546875" style="133" customWidth="1"/>
    <col min="4867" max="4868" width="11.44140625" style="133"/>
    <col min="4869" max="4869" width="13.33203125" style="133" bestFit="1" customWidth="1"/>
    <col min="4870" max="4870" width="14.33203125" style="133" customWidth="1"/>
    <col min="4871" max="4871" width="13.5546875" style="133" customWidth="1"/>
    <col min="4872" max="5120" width="11.44140625" style="133"/>
    <col min="5121" max="5121" width="16.6640625" style="133" customWidth="1"/>
    <col min="5122" max="5122" width="19.5546875" style="133" customWidth="1"/>
    <col min="5123" max="5124" width="11.44140625" style="133"/>
    <col min="5125" max="5125" width="13.33203125" style="133" bestFit="1" customWidth="1"/>
    <col min="5126" max="5126" width="14.33203125" style="133" customWidth="1"/>
    <col min="5127" max="5127" width="13.5546875" style="133" customWidth="1"/>
    <col min="5128" max="5376" width="11.44140625" style="133"/>
    <col min="5377" max="5377" width="16.6640625" style="133" customWidth="1"/>
    <col min="5378" max="5378" width="19.5546875" style="133" customWidth="1"/>
    <col min="5379" max="5380" width="11.44140625" style="133"/>
    <col min="5381" max="5381" width="13.33203125" style="133" bestFit="1" customWidth="1"/>
    <col min="5382" max="5382" width="14.33203125" style="133" customWidth="1"/>
    <col min="5383" max="5383" width="13.5546875" style="133" customWidth="1"/>
    <col min="5384" max="5632" width="11.44140625" style="133"/>
    <col min="5633" max="5633" width="16.6640625" style="133" customWidth="1"/>
    <col min="5634" max="5634" width="19.5546875" style="133" customWidth="1"/>
    <col min="5635" max="5636" width="11.44140625" style="133"/>
    <col min="5637" max="5637" width="13.33203125" style="133" bestFit="1" customWidth="1"/>
    <col min="5638" max="5638" width="14.33203125" style="133" customWidth="1"/>
    <col min="5639" max="5639" width="13.5546875" style="133" customWidth="1"/>
    <col min="5640" max="5888" width="11.44140625" style="133"/>
    <col min="5889" max="5889" width="16.6640625" style="133" customWidth="1"/>
    <col min="5890" max="5890" width="19.5546875" style="133" customWidth="1"/>
    <col min="5891" max="5892" width="11.44140625" style="133"/>
    <col min="5893" max="5893" width="13.33203125" style="133" bestFit="1" customWidth="1"/>
    <col min="5894" max="5894" width="14.33203125" style="133" customWidth="1"/>
    <col min="5895" max="5895" width="13.5546875" style="133" customWidth="1"/>
    <col min="5896" max="6144" width="11.44140625" style="133"/>
    <col min="6145" max="6145" width="16.6640625" style="133" customWidth="1"/>
    <col min="6146" max="6146" width="19.5546875" style="133" customWidth="1"/>
    <col min="6147" max="6148" width="11.44140625" style="133"/>
    <col min="6149" max="6149" width="13.33203125" style="133" bestFit="1" customWidth="1"/>
    <col min="6150" max="6150" width="14.33203125" style="133" customWidth="1"/>
    <col min="6151" max="6151" width="13.5546875" style="133" customWidth="1"/>
    <col min="6152" max="6400" width="11.44140625" style="133"/>
    <col min="6401" max="6401" width="16.6640625" style="133" customWidth="1"/>
    <col min="6402" max="6402" width="19.5546875" style="133" customWidth="1"/>
    <col min="6403" max="6404" width="11.44140625" style="133"/>
    <col min="6405" max="6405" width="13.33203125" style="133" bestFit="1" customWidth="1"/>
    <col min="6406" max="6406" width="14.33203125" style="133" customWidth="1"/>
    <col min="6407" max="6407" width="13.5546875" style="133" customWidth="1"/>
    <col min="6408" max="6656" width="11.44140625" style="133"/>
    <col min="6657" max="6657" width="16.6640625" style="133" customWidth="1"/>
    <col min="6658" max="6658" width="19.5546875" style="133" customWidth="1"/>
    <col min="6659" max="6660" width="11.44140625" style="133"/>
    <col min="6661" max="6661" width="13.33203125" style="133" bestFit="1" customWidth="1"/>
    <col min="6662" max="6662" width="14.33203125" style="133" customWidth="1"/>
    <col min="6663" max="6663" width="13.5546875" style="133" customWidth="1"/>
    <col min="6664" max="6912" width="11.44140625" style="133"/>
    <col min="6913" max="6913" width="16.6640625" style="133" customWidth="1"/>
    <col min="6914" max="6914" width="19.5546875" style="133" customWidth="1"/>
    <col min="6915" max="6916" width="11.44140625" style="133"/>
    <col min="6917" max="6917" width="13.33203125" style="133" bestFit="1" customWidth="1"/>
    <col min="6918" max="6918" width="14.33203125" style="133" customWidth="1"/>
    <col min="6919" max="6919" width="13.5546875" style="133" customWidth="1"/>
    <col min="6920" max="7168" width="11.44140625" style="133"/>
    <col min="7169" max="7169" width="16.6640625" style="133" customWidth="1"/>
    <col min="7170" max="7170" width="19.5546875" style="133" customWidth="1"/>
    <col min="7171" max="7172" width="11.44140625" style="133"/>
    <col min="7173" max="7173" width="13.33203125" style="133" bestFit="1" customWidth="1"/>
    <col min="7174" max="7174" width="14.33203125" style="133" customWidth="1"/>
    <col min="7175" max="7175" width="13.5546875" style="133" customWidth="1"/>
    <col min="7176" max="7424" width="11.44140625" style="133"/>
    <col min="7425" max="7425" width="16.6640625" style="133" customWidth="1"/>
    <col min="7426" max="7426" width="19.5546875" style="133" customWidth="1"/>
    <col min="7427" max="7428" width="11.44140625" style="133"/>
    <col min="7429" max="7429" width="13.33203125" style="133" bestFit="1" customWidth="1"/>
    <col min="7430" max="7430" width="14.33203125" style="133" customWidth="1"/>
    <col min="7431" max="7431" width="13.5546875" style="133" customWidth="1"/>
    <col min="7432" max="7680" width="11.44140625" style="133"/>
    <col min="7681" max="7681" width="16.6640625" style="133" customWidth="1"/>
    <col min="7682" max="7682" width="19.5546875" style="133" customWidth="1"/>
    <col min="7683" max="7684" width="11.44140625" style="133"/>
    <col min="7685" max="7685" width="13.33203125" style="133" bestFit="1" customWidth="1"/>
    <col min="7686" max="7686" width="14.33203125" style="133" customWidth="1"/>
    <col min="7687" max="7687" width="13.5546875" style="133" customWidth="1"/>
    <col min="7688" max="7936" width="11.44140625" style="133"/>
    <col min="7937" max="7937" width="16.6640625" style="133" customWidth="1"/>
    <col min="7938" max="7938" width="19.5546875" style="133" customWidth="1"/>
    <col min="7939" max="7940" width="11.44140625" style="133"/>
    <col min="7941" max="7941" width="13.33203125" style="133" bestFit="1" customWidth="1"/>
    <col min="7942" max="7942" width="14.33203125" style="133" customWidth="1"/>
    <col min="7943" max="7943" width="13.5546875" style="133" customWidth="1"/>
    <col min="7944" max="8192" width="11.44140625" style="133"/>
    <col min="8193" max="8193" width="16.6640625" style="133" customWidth="1"/>
    <col min="8194" max="8194" width="19.5546875" style="133" customWidth="1"/>
    <col min="8195" max="8196" width="11.44140625" style="133"/>
    <col min="8197" max="8197" width="13.33203125" style="133" bestFit="1" customWidth="1"/>
    <col min="8198" max="8198" width="14.33203125" style="133" customWidth="1"/>
    <col min="8199" max="8199" width="13.5546875" style="133" customWidth="1"/>
    <col min="8200" max="8448" width="11.44140625" style="133"/>
    <col min="8449" max="8449" width="16.6640625" style="133" customWidth="1"/>
    <col min="8450" max="8450" width="19.5546875" style="133" customWidth="1"/>
    <col min="8451" max="8452" width="11.44140625" style="133"/>
    <col min="8453" max="8453" width="13.33203125" style="133" bestFit="1" customWidth="1"/>
    <col min="8454" max="8454" width="14.33203125" style="133" customWidth="1"/>
    <col min="8455" max="8455" width="13.5546875" style="133" customWidth="1"/>
    <col min="8456" max="8704" width="11.44140625" style="133"/>
    <col min="8705" max="8705" width="16.6640625" style="133" customWidth="1"/>
    <col min="8706" max="8706" width="19.5546875" style="133" customWidth="1"/>
    <col min="8707" max="8708" width="11.44140625" style="133"/>
    <col min="8709" max="8709" width="13.33203125" style="133" bestFit="1" customWidth="1"/>
    <col min="8710" max="8710" width="14.33203125" style="133" customWidth="1"/>
    <col min="8711" max="8711" width="13.5546875" style="133" customWidth="1"/>
    <col min="8712" max="8960" width="11.44140625" style="133"/>
    <col min="8961" max="8961" width="16.6640625" style="133" customWidth="1"/>
    <col min="8962" max="8962" width="19.5546875" style="133" customWidth="1"/>
    <col min="8963" max="8964" width="11.44140625" style="133"/>
    <col min="8965" max="8965" width="13.33203125" style="133" bestFit="1" customWidth="1"/>
    <col min="8966" max="8966" width="14.33203125" style="133" customWidth="1"/>
    <col min="8967" max="8967" width="13.5546875" style="133" customWidth="1"/>
    <col min="8968" max="9216" width="11.44140625" style="133"/>
    <col min="9217" max="9217" width="16.6640625" style="133" customWidth="1"/>
    <col min="9218" max="9218" width="19.5546875" style="133" customWidth="1"/>
    <col min="9219" max="9220" width="11.44140625" style="133"/>
    <col min="9221" max="9221" width="13.33203125" style="133" bestFit="1" customWidth="1"/>
    <col min="9222" max="9222" width="14.33203125" style="133" customWidth="1"/>
    <col min="9223" max="9223" width="13.5546875" style="133" customWidth="1"/>
    <col min="9224" max="9472" width="11.44140625" style="133"/>
    <col min="9473" max="9473" width="16.6640625" style="133" customWidth="1"/>
    <col min="9474" max="9474" width="19.5546875" style="133" customWidth="1"/>
    <col min="9475" max="9476" width="11.44140625" style="133"/>
    <col min="9477" max="9477" width="13.33203125" style="133" bestFit="1" customWidth="1"/>
    <col min="9478" max="9478" width="14.33203125" style="133" customWidth="1"/>
    <col min="9479" max="9479" width="13.5546875" style="133" customWidth="1"/>
    <col min="9480" max="9728" width="11.44140625" style="133"/>
    <col min="9729" max="9729" width="16.6640625" style="133" customWidth="1"/>
    <col min="9730" max="9730" width="19.5546875" style="133" customWidth="1"/>
    <col min="9731" max="9732" width="11.44140625" style="133"/>
    <col min="9733" max="9733" width="13.33203125" style="133" bestFit="1" customWidth="1"/>
    <col min="9734" max="9734" width="14.33203125" style="133" customWidth="1"/>
    <col min="9735" max="9735" width="13.5546875" style="133" customWidth="1"/>
    <col min="9736" max="9984" width="11.44140625" style="133"/>
    <col min="9985" max="9985" width="16.6640625" style="133" customWidth="1"/>
    <col min="9986" max="9986" width="19.5546875" style="133" customWidth="1"/>
    <col min="9987" max="9988" width="11.44140625" style="133"/>
    <col min="9989" max="9989" width="13.33203125" style="133" bestFit="1" customWidth="1"/>
    <col min="9990" max="9990" width="14.33203125" style="133" customWidth="1"/>
    <col min="9991" max="9991" width="13.5546875" style="133" customWidth="1"/>
    <col min="9992" max="10240" width="11.44140625" style="133"/>
    <col min="10241" max="10241" width="16.6640625" style="133" customWidth="1"/>
    <col min="10242" max="10242" width="19.5546875" style="133" customWidth="1"/>
    <col min="10243" max="10244" width="11.44140625" style="133"/>
    <col min="10245" max="10245" width="13.33203125" style="133" bestFit="1" customWidth="1"/>
    <col min="10246" max="10246" width="14.33203125" style="133" customWidth="1"/>
    <col min="10247" max="10247" width="13.5546875" style="133" customWidth="1"/>
    <col min="10248" max="10496" width="11.44140625" style="133"/>
    <col min="10497" max="10497" width="16.6640625" style="133" customWidth="1"/>
    <col min="10498" max="10498" width="19.5546875" style="133" customWidth="1"/>
    <col min="10499" max="10500" width="11.44140625" style="133"/>
    <col min="10501" max="10501" width="13.33203125" style="133" bestFit="1" customWidth="1"/>
    <col min="10502" max="10502" width="14.33203125" style="133" customWidth="1"/>
    <col min="10503" max="10503" width="13.5546875" style="133" customWidth="1"/>
    <col min="10504" max="10752" width="11.44140625" style="133"/>
    <col min="10753" max="10753" width="16.6640625" style="133" customWidth="1"/>
    <col min="10754" max="10754" width="19.5546875" style="133" customWidth="1"/>
    <col min="10755" max="10756" width="11.44140625" style="133"/>
    <col min="10757" max="10757" width="13.33203125" style="133" bestFit="1" customWidth="1"/>
    <col min="10758" max="10758" width="14.33203125" style="133" customWidth="1"/>
    <col min="10759" max="10759" width="13.5546875" style="133" customWidth="1"/>
    <col min="10760" max="11008" width="11.44140625" style="133"/>
    <col min="11009" max="11009" width="16.6640625" style="133" customWidth="1"/>
    <col min="11010" max="11010" width="19.5546875" style="133" customWidth="1"/>
    <col min="11011" max="11012" width="11.44140625" style="133"/>
    <col min="11013" max="11013" width="13.33203125" style="133" bestFit="1" customWidth="1"/>
    <col min="11014" max="11014" width="14.33203125" style="133" customWidth="1"/>
    <col min="11015" max="11015" width="13.5546875" style="133" customWidth="1"/>
    <col min="11016" max="11264" width="11.44140625" style="133"/>
    <col min="11265" max="11265" width="16.6640625" style="133" customWidth="1"/>
    <col min="11266" max="11266" width="19.5546875" style="133" customWidth="1"/>
    <col min="11267" max="11268" width="11.44140625" style="133"/>
    <col min="11269" max="11269" width="13.33203125" style="133" bestFit="1" customWidth="1"/>
    <col min="11270" max="11270" width="14.33203125" style="133" customWidth="1"/>
    <col min="11271" max="11271" width="13.5546875" style="133" customWidth="1"/>
    <col min="11272" max="11520" width="11.44140625" style="133"/>
    <col min="11521" max="11521" width="16.6640625" style="133" customWidth="1"/>
    <col min="11522" max="11522" width="19.5546875" style="133" customWidth="1"/>
    <col min="11523" max="11524" width="11.44140625" style="133"/>
    <col min="11525" max="11525" width="13.33203125" style="133" bestFit="1" customWidth="1"/>
    <col min="11526" max="11526" width="14.33203125" style="133" customWidth="1"/>
    <col min="11527" max="11527" width="13.5546875" style="133" customWidth="1"/>
    <col min="11528" max="11776" width="11.44140625" style="133"/>
    <col min="11777" max="11777" width="16.6640625" style="133" customWidth="1"/>
    <col min="11778" max="11778" width="19.5546875" style="133" customWidth="1"/>
    <col min="11779" max="11780" width="11.44140625" style="133"/>
    <col min="11781" max="11781" width="13.33203125" style="133" bestFit="1" customWidth="1"/>
    <col min="11782" max="11782" width="14.33203125" style="133" customWidth="1"/>
    <col min="11783" max="11783" width="13.5546875" style="133" customWidth="1"/>
    <col min="11784" max="12032" width="11.44140625" style="133"/>
    <col min="12033" max="12033" width="16.6640625" style="133" customWidth="1"/>
    <col min="12034" max="12034" width="19.5546875" style="133" customWidth="1"/>
    <col min="12035" max="12036" width="11.44140625" style="133"/>
    <col min="12037" max="12037" width="13.33203125" style="133" bestFit="1" customWidth="1"/>
    <col min="12038" max="12038" width="14.33203125" style="133" customWidth="1"/>
    <col min="12039" max="12039" width="13.5546875" style="133" customWidth="1"/>
    <col min="12040" max="12288" width="11.44140625" style="133"/>
    <col min="12289" max="12289" width="16.6640625" style="133" customWidth="1"/>
    <col min="12290" max="12290" width="19.5546875" style="133" customWidth="1"/>
    <col min="12291" max="12292" width="11.44140625" style="133"/>
    <col min="12293" max="12293" width="13.33203125" style="133" bestFit="1" customWidth="1"/>
    <col min="12294" max="12294" width="14.33203125" style="133" customWidth="1"/>
    <col min="12295" max="12295" width="13.5546875" style="133" customWidth="1"/>
    <col min="12296" max="12544" width="11.44140625" style="133"/>
    <col min="12545" max="12545" width="16.6640625" style="133" customWidth="1"/>
    <col min="12546" max="12546" width="19.5546875" style="133" customWidth="1"/>
    <col min="12547" max="12548" width="11.44140625" style="133"/>
    <col min="12549" max="12549" width="13.33203125" style="133" bestFit="1" customWidth="1"/>
    <col min="12550" max="12550" width="14.33203125" style="133" customWidth="1"/>
    <col min="12551" max="12551" width="13.5546875" style="133" customWidth="1"/>
    <col min="12552" max="12800" width="11.44140625" style="133"/>
    <col min="12801" max="12801" width="16.6640625" style="133" customWidth="1"/>
    <col min="12802" max="12802" width="19.5546875" style="133" customWidth="1"/>
    <col min="12803" max="12804" width="11.44140625" style="133"/>
    <col min="12805" max="12805" width="13.33203125" style="133" bestFit="1" customWidth="1"/>
    <col min="12806" max="12806" width="14.33203125" style="133" customWidth="1"/>
    <col min="12807" max="12807" width="13.5546875" style="133" customWidth="1"/>
    <col min="12808" max="13056" width="11.44140625" style="133"/>
    <col min="13057" max="13057" width="16.6640625" style="133" customWidth="1"/>
    <col min="13058" max="13058" width="19.5546875" style="133" customWidth="1"/>
    <col min="13059" max="13060" width="11.44140625" style="133"/>
    <col min="13061" max="13061" width="13.33203125" style="133" bestFit="1" customWidth="1"/>
    <col min="13062" max="13062" width="14.33203125" style="133" customWidth="1"/>
    <col min="13063" max="13063" width="13.5546875" style="133" customWidth="1"/>
    <col min="13064" max="13312" width="11.44140625" style="133"/>
    <col min="13313" max="13313" width="16.6640625" style="133" customWidth="1"/>
    <col min="13314" max="13314" width="19.5546875" style="133" customWidth="1"/>
    <col min="13315" max="13316" width="11.44140625" style="133"/>
    <col min="13317" max="13317" width="13.33203125" style="133" bestFit="1" customWidth="1"/>
    <col min="13318" max="13318" width="14.33203125" style="133" customWidth="1"/>
    <col min="13319" max="13319" width="13.5546875" style="133" customWidth="1"/>
    <col min="13320" max="13568" width="11.44140625" style="133"/>
    <col min="13569" max="13569" width="16.6640625" style="133" customWidth="1"/>
    <col min="13570" max="13570" width="19.5546875" style="133" customWidth="1"/>
    <col min="13571" max="13572" width="11.44140625" style="133"/>
    <col min="13573" max="13573" width="13.33203125" style="133" bestFit="1" customWidth="1"/>
    <col min="13574" max="13574" width="14.33203125" style="133" customWidth="1"/>
    <col min="13575" max="13575" width="13.5546875" style="133" customWidth="1"/>
    <col min="13576" max="13824" width="11.44140625" style="133"/>
    <col min="13825" max="13825" width="16.6640625" style="133" customWidth="1"/>
    <col min="13826" max="13826" width="19.5546875" style="133" customWidth="1"/>
    <col min="13827" max="13828" width="11.44140625" style="133"/>
    <col min="13829" max="13829" width="13.33203125" style="133" bestFit="1" customWidth="1"/>
    <col min="13830" max="13830" width="14.33203125" style="133" customWidth="1"/>
    <col min="13831" max="13831" width="13.5546875" style="133" customWidth="1"/>
    <col min="13832" max="14080" width="11.44140625" style="133"/>
    <col min="14081" max="14081" width="16.6640625" style="133" customWidth="1"/>
    <col min="14082" max="14082" width="19.5546875" style="133" customWidth="1"/>
    <col min="14083" max="14084" width="11.44140625" style="133"/>
    <col min="14085" max="14085" width="13.33203125" style="133" bestFit="1" customWidth="1"/>
    <col min="14086" max="14086" width="14.33203125" style="133" customWidth="1"/>
    <col min="14087" max="14087" width="13.5546875" style="133" customWidth="1"/>
    <col min="14088" max="14336" width="11.44140625" style="133"/>
    <col min="14337" max="14337" width="16.6640625" style="133" customWidth="1"/>
    <col min="14338" max="14338" width="19.5546875" style="133" customWidth="1"/>
    <col min="14339" max="14340" width="11.44140625" style="133"/>
    <col min="14341" max="14341" width="13.33203125" style="133" bestFit="1" customWidth="1"/>
    <col min="14342" max="14342" width="14.33203125" style="133" customWidth="1"/>
    <col min="14343" max="14343" width="13.5546875" style="133" customWidth="1"/>
    <col min="14344" max="14592" width="11.44140625" style="133"/>
    <col min="14593" max="14593" width="16.6640625" style="133" customWidth="1"/>
    <col min="14594" max="14594" width="19.5546875" style="133" customWidth="1"/>
    <col min="14595" max="14596" width="11.44140625" style="133"/>
    <col min="14597" max="14597" width="13.33203125" style="133" bestFit="1" customWidth="1"/>
    <col min="14598" max="14598" width="14.33203125" style="133" customWidth="1"/>
    <col min="14599" max="14599" width="13.5546875" style="133" customWidth="1"/>
    <col min="14600" max="14848" width="11.44140625" style="133"/>
    <col min="14849" max="14849" width="16.6640625" style="133" customWidth="1"/>
    <col min="14850" max="14850" width="19.5546875" style="133" customWidth="1"/>
    <col min="14851" max="14852" width="11.44140625" style="133"/>
    <col min="14853" max="14853" width="13.33203125" style="133" bestFit="1" customWidth="1"/>
    <col min="14854" max="14854" width="14.33203125" style="133" customWidth="1"/>
    <col min="14855" max="14855" width="13.5546875" style="133" customWidth="1"/>
    <col min="14856" max="15104" width="11.44140625" style="133"/>
    <col min="15105" max="15105" width="16.6640625" style="133" customWidth="1"/>
    <col min="15106" max="15106" width="19.5546875" style="133" customWidth="1"/>
    <col min="15107" max="15108" width="11.44140625" style="133"/>
    <col min="15109" max="15109" width="13.33203125" style="133" bestFit="1" customWidth="1"/>
    <col min="15110" max="15110" width="14.33203125" style="133" customWidth="1"/>
    <col min="15111" max="15111" width="13.5546875" style="133" customWidth="1"/>
    <col min="15112" max="15360" width="11.44140625" style="133"/>
    <col min="15361" max="15361" width="16.6640625" style="133" customWidth="1"/>
    <col min="15362" max="15362" width="19.5546875" style="133" customWidth="1"/>
    <col min="15363" max="15364" width="11.44140625" style="133"/>
    <col min="15365" max="15365" width="13.33203125" style="133" bestFit="1" customWidth="1"/>
    <col min="15366" max="15366" width="14.33203125" style="133" customWidth="1"/>
    <col min="15367" max="15367" width="13.5546875" style="133" customWidth="1"/>
    <col min="15368" max="15616" width="11.44140625" style="133"/>
    <col min="15617" max="15617" width="16.6640625" style="133" customWidth="1"/>
    <col min="15618" max="15618" width="19.5546875" style="133" customWidth="1"/>
    <col min="15619" max="15620" width="11.44140625" style="133"/>
    <col min="15621" max="15621" width="13.33203125" style="133" bestFit="1" customWidth="1"/>
    <col min="15622" max="15622" width="14.33203125" style="133" customWidth="1"/>
    <col min="15623" max="15623" width="13.5546875" style="133" customWidth="1"/>
    <col min="15624" max="15872" width="11.44140625" style="133"/>
    <col min="15873" max="15873" width="16.6640625" style="133" customWidth="1"/>
    <col min="15874" max="15874" width="19.5546875" style="133" customWidth="1"/>
    <col min="15875" max="15876" width="11.44140625" style="133"/>
    <col min="15877" max="15877" width="13.33203125" style="133" bestFit="1" customWidth="1"/>
    <col min="15878" max="15878" width="14.33203125" style="133" customWidth="1"/>
    <col min="15879" max="15879" width="13.5546875" style="133" customWidth="1"/>
    <col min="15880" max="16128" width="11.44140625" style="133"/>
    <col min="16129" max="16129" width="16.6640625" style="133" customWidth="1"/>
    <col min="16130" max="16130" width="19.5546875" style="133" customWidth="1"/>
    <col min="16131" max="16132" width="11.44140625" style="133"/>
    <col min="16133" max="16133" width="13.33203125" style="133" bestFit="1" customWidth="1"/>
    <col min="16134" max="16134" width="14.33203125" style="133" customWidth="1"/>
    <col min="16135" max="16135" width="13.5546875" style="133" customWidth="1"/>
    <col min="16136" max="16384" width="11.44140625" style="133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35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35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35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135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35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35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35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35" customFormat="1" ht="13.8">
      <c r="A9" s="302"/>
      <c r="B9" s="302"/>
      <c r="C9" s="302"/>
      <c r="D9" s="302"/>
      <c r="E9" s="303"/>
      <c r="F9" s="304" t="s">
        <v>90</v>
      </c>
      <c r="G9" s="304">
        <f>'Presupuesto '!A6</f>
        <v>3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'!C6</f>
        <v>glb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'!B6</f>
        <v>Base de hormigón para transformador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65"/>
      <c r="J14" s="422"/>
      <c r="K14" s="422"/>
      <c r="L14" s="423"/>
    </row>
    <row r="15" spans="1:13" s="136" customFormat="1" ht="78">
      <c r="A15" s="610" t="s">
        <v>4</v>
      </c>
      <c r="B15" s="612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66" t="s">
        <v>11</v>
      </c>
      <c r="J15" s="442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53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67"/>
      <c r="J16" s="435"/>
      <c r="K16" s="431"/>
      <c r="L16" s="432"/>
    </row>
    <row r="17" spans="1:12" s="136" customFormat="1" ht="15.6">
      <c r="A17" s="654" t="s">
        <v>107</v>
      </c>
      <c r="B17" s="655"/>
      <c r="C17" s="189"/>
      <c r="D17" s="185"/>
      <c r="E17" s="185"/>
      <c r="F17" s="185"/>
      <c r="G17" s="468">
        <f>+G28*0.05</f>
        <v>12.930000000000001</v>
      </c>
      <c r="H17" s="469">
        <f>G17/G46</f>
        <v>1.7086223984142716E-2</v>
      </c>
      <c r="I17" s="434">
        <f>'BASE DE DATOS'!D16</f>
        <v>429211210</v>
      </c>
      <c r="J17" s="435" t="s">
        <v>22</v>
      </c>
      <c r="K17" s="431">
        <v>100</v>
      </c>
      <c r="L17" s="470">
        <f>H17*K17</f>
        <v>1.7086223984142717</v>
      </c>
    </row>
    <row r="18" spans="1:12" s="136" customFormat="1" ht="15.6">
      <c r="A18" s="654" t="s">
        <v>108</v>
      </c>
      <c r="B18" s="655"/>
      <c r="C18" s="190">
        <v>1</v>
      </c>
      <c r="D18" s="191">
        <v>5</v>
      </c>
      <c r="E18" s="192">
        <f>+C18*D18</f>
        <v>5</v>
      </c>
      <c r="F18" s="190">
        <v>3.75</v>
      </c>
      <c r="G18" s="471">
        <f>ROUND(E18*F18,2)</f>
        <v>18.75</v>
      </c>
      <c r="H18" s="469">
        <f>G18/G46</f>
        <v>2.4777006937561942E-2</v>
      </c>
      <c r="I18" s="467">
        <v>442210000</v>
      </c>
      <c r="J18" s="435" t="s">
        <v>324</v>
      </c>
      <c r="K18" s="431">
        <v>40</v>
      </c>
      <c r="L18" s="470">
        <f>H18*K18</f>
        <v>0.99108027750247762</v>
      </c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SUM(G18:G18)</f>
        <v>18.75</v>
      </c>
      <c r="H19" s="437">
        <f>SUM(H17:H18)</f>
        <v>4.1863230921704658E-2</v>
      </c>
      <c r="I19" s="467"/>
      <c r="J19" s="472"/>
      <c r="K19" s="440"/>
      <c r="L19" s="447">
        <f>SUM(L17:L18)</f>
        <v>2.6997026759167495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66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66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67"/>
      <c r="J22" s="435"/>
      <c r="K22" s="431"/>
      <c r="L22" s="432"/>
    </row>
    <row r="23" spans="1:12" s="136" customFormat="1" ht="15.6">
      <c r="A23" s="597" t="str">
        <f>'BASE DE DATOS'!F23</f>
        <v>Peón  (Est. Ocp.E2)</v>
      </c>
      <c r="B23" s="598"/>
      <c r="C23" s="145">
        <v>4</v>
      </c>
      <c r="D23" s="145">
        <f>'BASE DE DATOS'!G14</f>
        <v>3.62</v>
      </c>
      <c r="E23" s="146">
        <f>IF(D23&gt;0,ROUND(D23*C23,2),"")</f>
        <v>14.48</v>
      </c>
      <c r="F23" s="147">
        <v>10</v>
      </c>
      <c r="G23" s="473">
        <f>ROUND(E23*F23,2)</f>
        <v>144.80000000000001</v>
      </c>
      <c r="H23" s="469">
        <f>G23/G46</f>
        <v>0.19134456557647839</v>
      </c>
      <c r="I23" s="467">
        <f>'BASE DE DATOS'!I13</f>
        <v>547900412</v>
      </c>
      <c r="J23" s="435" t="s">
        <v>22</v>
      </c>
      <c r="K23" s="431">
        <v>100</v>
      </c>
      <c r="L23" s="470">
        <f>H23*K23</f>
        <v>19.134456557647837</v>
      </c>
    </row>
    <row r="24" spans="1:12" s="136" customFormat="1" ht="15.6">
      <c r="A24" s="597" t="str">
        <f>'BASE DE DATOS'!F13</f>
        <v>Albañil (Est. Ocp.D2)</v>
      </c>
      <c r="B24" s="598"/>
      <c r="C24" s="145">
        <v>2</v>
      </c>
      <c r="D24" s="145">
        <f>'BASE DE DATOS'!G17</f>
        <v>3.66</v>
      </c>
      <c r="E24" s="146">
        <f>IF(D24&gt;0,ROUND(D24*C24,2),"")</f>
        <v>7.32</v>
      </c>
      <c r="F24" s="147">
        <f>F23</f>
        <v>10</v>
      </c>
      <c r="G24" s="473">
        <f>ROUND(E24*F24,2)</f>
        <v>73.2</v>
      </c>
      <c r="H24" s="469">
        <f>G24/G46</f>
        <v>9.6729435084241824E-2</v>
      </c>
      <c r="I24" s="467">
        <f>'BASE DE DATOS'!I13</f>
        <v>547900412</v>
      </c>
      <c r="J24" s="435" t="s">
        <v>22</v>
      </c>
      <c r="K24" s="431">
        <v>100</v>
      </c>
      <c r="L24" s="470">
        <f>H24*K24</f>
        <v>9.6729435084241828</v>
      </c>
    </row>
    <row r="25" spans="1:12" s="136" customFormat="1" ht="15.6">
      <c r="A25" s="597" t="str">
        <f>'BASE DE DATOS'!F20</f>
        <v>Maestro de obra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10</v>
      </c>
      <c r="G25" s="473">
        <f>ROUND(E25*F25,2)</f>
        <v>40.6</v>
      </c>
      <c r="H25" s="469">
        <f>G25/G46</f>
        <v>5.3650479022134129E-2</v>
      </c>
      <c r="I25" s="467">
        <f>'BASE DE DATOS'!I13</f>
        <v>547900412</v>
      </c>
      <c r="J25" s="435" t="s">
        <v>22</v>
      </c>
      <c r="K25" s="431">
        <v>100</v>
      </c>
      <c r="L25" s="470">
        <f>H25*K25</f>
        <v>5.365047902213413</v>
      </c>
    </row>
    <row r="26" spans="1:12" s="136" customFormat="1" ht="12.75" customHeight="1">
      <c r="A26" s="597"/>
      <c r="B26" s="652"/>
      <c r="C26" s="145"/>
      <c r="D26" s="145"/>
      <c r="E26" s="146"/>
      <c r="F26" s="147"/>
      <c r="G26" s="42"/>
      <c r="H26" s="433"/>
      <c r="I26" s="467"/>
      <c r="J26" s="435"/>
      <c r="K26" s="431"/>
      <c r="L26" s="436"/>
    </row>
    <row r="27" spans="1:12" s="137" customFormat="1" ht="15.6">
      <c r="A27" s="597"/>
      <c r="B27" s="652"/>
      <c r="C27" s="145"/>
      <c r="D27" s="145"/>
      <c r="E27" s="146"/>
      <c r="F27" s="147"/>
      <c r="G27" s="42"/>
      <c r="H27" s="433"/>
      <c r="I27" s="467"/>
      <c r="J27" s="435"/>
      <c r="K27" s="431"/>
      <c r="L27" s="436"/>
    </row>
    <row r="28" spans="1:12" s="136" customFormat="1" ht="12.75" customHeight="1">
      <c r="A28" s="619" t="s">
        <v>26</v>
      </c>
      <c r="B28" s="656"/>
      <c r="C28" s="145"/>
      <c r="D28" s="148"/>
      <c r="E28" s="148"/>
      <c r="F28" s="149"/>
      <c r="G28" s="129">
        <f>SUM(G22:G27)</f>
        <v>258.60000000000002</v>
      </c>
      <c r="H28" s="437">
        <f>SUM(H23:H27)</f>
        <v>0.34172447968285435</v>
      </c>
      <c r="I28" s="467"/>
      <c r="J28" s="435"/>
      <c r="K28" s="431"/>
      <c r="L28" s="447">
        <f>SUM(L23:L27)</f>
        <v>34.172447968285432</v>
      </c>
    </row>
    <row r="29" spans="1:12" s="136" customFormat="1" ht="12.75" customHeight="1">
      <c r="A29" s="47" t="s">
        <v>27</v>
      </c>
      <c r="B29" s="44"/>
      <c r="C29" s="45"/>
      <c r="D29" s="45"/>
      <c r="E29" s="45"/>
      <c r="F29" s="45"/>
      <c r="G29" s="46"/>
      <c r="H29" s="444"/>
      <c r="I29" s="467"/>
      <c r="J29" s="435"/>
      <c r="K29" s="431"/>
      <c r="L29" s="445"/>
    </row>
    <row r="30" spans="1:12" s="136" customFormat="1" ht="12.75" customHeight="1">
      <c r="A30" s="610" t="s">
        <v>4</v>
      </c>
      <c r="B30" s="611"/>
      <c r="C30" s="612"/>
      <c r="D30" s="143" t="s">
        <v>28</v>
      </c>
      <c r="E30" s="144" t="s">
        <v>5</v>
      </c>
      <c r="F30" s="143" t="s">
        <v>29</v>
      </c>
      <c r="G30" s="144" t="s">
        <v>9</v>
      </c>
      <c r="H30" s="444"/>
      <c r="I30" s="474"/>
      <c r="J30" s="475"/>
      <c r="K30" s="446"/>
      <c r="L30" s="445"/>
    </row>
    <row r="31" spans="1:12" s="136" customFormat="1" ht="12.75" customHeight="1">
      <c r="A31" s="613"/>
      <c r="B31" s="614"/>
      <c r="C31" s="615"/>
      <c r="D31" s="48"/>
      <c r="E31" s="39" t="s">
        <v>15</v>
      </c>
      <c r="F31" s="39" t="s">
        <v>16</v>
      </c>
      <c r="G31" s="40" t="s">
        <v>17</v>
      </c>
      <c r="H31" s="428"/>
      <c r="I31" s="474"/>
      <c r="J31" s="435"/>
      <c r="K31" s="431"/>
      <c r="L31" s="432"/>
    </row>
    <row r="32" spans="1:12" s="136" customFormat="1" ht="15.6">
      <c r="A32" s="616"/>
      <c r="B32" s="617"/>
      <c r="C32" s="618"/>
      <c r="D32" s="49"/>
      <c r="E32" s="50"/>
      <c r="F32" s="50"/>
      <c r="G32" s="42"/>
      <c r="H32" s="433"/>
      <c r="I32" s="467"/>
      <c r="J32" s="435"/>
      <c r="K32" s="431"/>
      <c r="L32" s="436"/>
    </row>
    <row r="33" spans="1:12" s="136" customFormat="1" ht="15.6">
      <c r="A33" s="649" t="s">
        <v>100</v>
      </c>
      <c r="B33" s="650"/>
      <c r="C33" s="651"/>
      <c r="D33" s="188" t="s">
        <v>101</v>
      </c>
      <c r="E33" s="185">
        <v>2.48</v>
      </c>
      <c r="F33" s="185">
        <v>130</v>
      </c>
      <c r="G33" s="473">
        <f>+E33*F33</f>
        <v>322.39999999999998</v>
      </c>
      <c r="H33" s="469">
        <f>G33/G46</f>
        <v>0.42603237528906507</v>
      </c>
      <c r="I33" s="467">
        <v>375100021</v>
      </c>
      <c r="J33" s="435" t="s">
        <v>324</v>
      </c>
      <c r="K33" s="431">
        <v>40</v>
      </c>
      <c r="L33" s="470">
        <f>H33*K33</f>
        <v>17.041295011562603</v>
      </c>
    </row>
    <row r="34" spans="1:12" s="136" customFormat="1" ht="15.6">
      <c r="A34" s="649" t="s">
        <v>102</v>
      </c>
      <c r="B34" s="650"/>
      <c r="C34" s="651"/>
      <c r="D34" s="188" t="s">
        <v>103</v>
      </c>
      <c r="E34" s="185">
        <v>10</v>
      </c>
      <c r="F34" s="185">
        <v>10</v>
      </c>
      <c r="G34" s="473">
        <f>+E34*F34</f>
        <v>100</v>
      </c>
      <c r="H34" s="469">
        <f>G34/G46</f>
        <v>0.13214403700033037</v>
      </c>
      <c r="I34" s="467">
        <v>412410011</v>
      </c>
      <c r="J34" s="435" t="s">
        <v>324</v>
      </c>
      <c r="K34" s="431">
        <v>40</v>
      </c>
      <c r="L34" s="470">
        <f>H34*K34</f>
        <v>5.2857614800132149</v>
      </c>
    </row>
    <row r="35" spans="1:12" s="136" customFormat="1" ht="15.6">
      <c r="A35" s="649" t="s">
        <v>104</v>
      </c>
      <c r="B35" s="650"/>
      <c r="C35" s="651"/>
      <c r="D35" s="188" t="s">
        <v>103</v>
      </c>
      <c r="E35" s="185">
        <v>10</v>
      </c>
      <c r="F35" s="185">
        <v>3.5</v>
      </c>
      <c r="G35" s="473">
        <f>+E35*F35</f>
        <v>35</v>
      </c>
      <c r="H35" s="469">
        <f>G35/G46</f>
        <v>4.6250412950115623E-2</v>
      </c>
      <c r="I35" s="467">
        <v>316000031</v>
      </c>
      <c r="J35" s="435" t="s">
        <v>22</v>
      </c>
      <c r="K35" s="431">
        <v>100</v>
      </c>
      <c r="L35" s="470">
        <f>H35*K35</f>
        <v>4.6250412950115622</v>
      </c>
    </row>
    <row r="36" spans="1:12" s="136" customFormat="1" ht="15.6">
      <c r="A36" s="649" t="s">
        <v>105</v>
      </c>
      <c r="B36" s="650"/>
      <c r="C36" s="651"/>
      <c r="D36" s="188" t="s">
        <v>103</v>
      </c>
      <c r="E36" s="185">
        <v>10</v>
      </c>
      <c r="F36" s="185">
        <v>1.8</v>
      </c>
      <c r="G36" s="473">
        <f>+E36*F36</f>
        <v>18</v>
      </c>
      <c r="H36" s="469">
        <f>G36/G46</f>
        <v>2.3785926660059464E-2</v>
      </c>
      <c r="I36" s="467">
        <v>316000031</v>
      </c>
      <c r="J36" s="435" t="s">
        <v>22</v>
      </c>
      <c r="K36" s="431">
        <v>100</v>
      </c>
      <c r="L36" s="470">
        <f>H36*K36</f>
        <v>2.3785926660059467</v>
      </c>
    </row>
    <row r="37" spans="1:12" s="136" customFormat="1" ht="15.6">
      <c r="A37" s="649" t="s">
        <v>106</v>
      </c>
      <c r="B37" s="650"/>
      <c r="C37" s="651"/>
      <c r="D37" s="188" t="s">
        <v>45</v>
      </c>
      <c r="E37" s="185">
        <v>5</v>
      </c>
      <c r="F37" s="185">
        <v>0.8</v>
      </c>
      <c r="G37" s="473">
        <f>+E37*F37</f>
        <v>4</v>
      </c>
      <c r="H37" s="469">
        <f>G37/G46</f>
        <v>5.285761480013214E-3</v>
      </c>
      <c r="I37" s="467">
        <v>429990814</v>
      </c>
      <c r="J37" s="435" t="s">
        <v>324</v>
      </c>
      <c r="K37" s="431">
        <v>40</v>
      </c>
      <c r="L37" s="470">
        <f>H37*K37</f>
        <v>0.21143045920052855</v>
      </c>
    </row>
    <row r="38" spans="1:12" s="136" customFormat="1" ht="15.6">
      <c r="A38" s="177"/>
      <c r="B38" s="178"/>
      <c r="C38" s="179"/>
      <c r="D38" s="49"/>
      <c r="E38" s="50"/>
      <c r="F38" s="50"/>
      <c r="G38" s="42"/>
      <c r="H38" s="433"/>
      <c r="I38" s="467"/>
      <c r="J38" s="435"/>
      <c r="K38" s="431"/>
      <c r="L38" s="436"/>
    </row>
    <row r="39" spans="1:12" s="136" customFormat="1" ht="15.6">
      <c r="A39" s="177"/>
      <c r="B39" s="178"/>
      <c r="C39" s="179"/>
      <c r="D39" s="49"/>
      <c r="E39" s="50"/>
      <c r="F39" s="50"/>
      <c r="G39" s="42"/>
      <c r="H39" s="433"/>
      <c r="I39" s="467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SUM(G33:G37)</f>
        <v>479.4</v>
      </c>
      <c r="H40" s="437">
        <f>SUM(H32:H39)</f>
        <v>0.63349851337958385</v>
      </c>
      <c r="I40" s="467"/>
      <c r="J40" s="435"/>
      <c r="K40" s="431"/>
      <c r="L40" s="437">
        <f>SUM(L32:L39)</f>
        <v>29.542120911793855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67"/>
      <c r="J41" s="435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67"/>
      <c r="J42" s="435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74"/>
      <c r="J43" s="435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67"/>
      <c r="J44" s="435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74"/>
      <c r="J45" s="472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58">
        <f>+G45+G40+G28+G19</f>
        <v>756.75</v>
      </c>
      <c r="H46" s="476">
        <f>SUM(H19,H28,H40,H45)</f>
        <v>1.0170862239841427</v>
      </c>
      <c r="I46" s="477"/>
      <c r="J46" s="478"/>
      <c r="K46" s="450"/>
      <c r="L46" s="563">
        <f>+L45+L40+L28+L19</f>
        <v>66.414271555996038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174.05250000000001</v>
      </c>
      <c r="H47" s="69"/>
      <c r="I47" s="479"/>
      <c r="J47" s="480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479"/>
      <c r="J48" s="480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930.80250000000001</v>
      </c>
      <c r="H49" s="69"/>
      <c r="I49" s="479"/>
      <c r="J49" s="480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930.8</v>
      </c>
      <c r="H50" s="69"/>
      <c r="I50" s="479"/>
      <c r="J50" s="480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481"/>
      <c r="J51" s="418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481"/>
      <c r="J52" s="48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479"/>
      <c r="J53" s="48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479"/>
      <c r="J54" s="48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479"/>
      <c r="J55" s="48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479"/>
      <c r="J56" s="48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84"/>
      <c r="J57" s="485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985.77</v>
      </c>
      <c r="H58" s="69"/>
      <c r="I58" s="479"/>
      <c r="J58" s="480"/>
      <c r="K58" s="69"/>
    </row>
    <row r="59" spans="1:12">
      <c r="D59" s="600"/>
      <c r="E59" s="600"/>
      <c r="F59" s="600"/>
      <c r="H59" s="69"/>
      <c r="I59" s="479"/>
      <c r="J59" s="480"/>
      <c r="K59" s="69"/>
    </row>
    <row r="60" spans="1:12">
      <c r="H60" s="69"/>
      <c r="I60" s="479"/>
      <c r="J60" s="480"/>
      <c r="K60" s="69"/>
    </row>
    <row r="61" spans="1:12">
      <c r="H61" s="69"/>
      <c r="I61" s="479"/>
      <c r="J61" s="480"/>
      <c r="K61" s="69"/>
    </row>
    <row r="62" spans="1:12">
      <c r="H62" s="69"/>
      <c r="I62" s="479"/>
      <c r="J62" s="480"/>
      <c r="K62" s="69"/>
    </row>
  </sheetData>
  <mergeCells count="42">
    <mergeCell ref="A52:B52"/>
    <mergeCell ref="D47:E47"/>
    <mergeCell ref="A27:B27"/>
    <mergeCell ref="A28:B28"/>
    <mergeCell ref="A30:C30"/>
    <mergeCell ref="A31:C31"/>
    <mergeCell ref="A32:C32"/>
    <mergeCell ref="D46:F46"/>
    <mergeCell ref="A33:C33"/>
    <mergeCell ref="A34:C34"/>
    <mergeCell ref="A35:C35"/>
    <mergeCell ref="A36:C36"/>
    <mergeCell ref="A40:B40"/>
    <mergeCell ref="A42:C42"/>
    <mergeCell ref="A43:C43"/>
    <mergeCell ref="A44:C44"/>
    <mergeCell ref="D59:F59"/>
    <mergeCell ref="D48:F48"/>
    <mergeCell ref="D49:F49"/>
    <mergeCell ref="D50:F50"/>
    <mergeCell ref="D57:F57"/>
    <mergeCell ref="D58:F58"/>
    <mergeCell ref="A1:G1"/>
    <mergeCell ref="H2:L13"/>
    <mergeCell ref="A15:B15"/>
    <mergeCell ref="A16:B16"/>
    <mergeCell ref="A19:B19"/>
    <mergeCell ref="A17:B17"/>
    <mergeCell ref="A18:B18"/>
    <mergeCell ref="A2:G2"/>
    <mergeCell ref="A4:G4"/>
    <mergeCell ref="A12:D12"/>
    <mergeCell ref="A50:B50"/>
    <mergeCell ref="A51:B51"/>
    <mergeCell ref="A37:C37"/>
    <mergeCell ref="A26:B26"/>
    <mergeCell ref="A21:B21"/>
    <mergeCell ref="A22:B22"/>
    <mergeCell ref="A25:B25"/>
    <mergeCell ref="A23:B23"/>
    <mergeCell ref="A24:B24"/>
    <mergeCell ref="A45:B4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2" orientation="portrait" r:id="rId1"/>
  <headerFooter>
    <oddHeader>&amp;C&amp;G</oddHeader>
    <oddFooter>&amp;C&amp;G</oddFooter>
  </headerFooter>
  <legacyDrawingHF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5">
    <tabColor rgb="FF00FF00"/>
  </sheetPr>
  <dimension ref="A1:M62"/>
  <sheetViews>
    <sheetView view="pageBreakPreview" topLeftCell="A22" zoomScale="90" zoomScaleNormal="100" zoomScaleSheetLayoutView="90" workbookViewId="0">
      <selection activeCell="L46" sqref="L46"/>
    </sheetView>
  </sheetViews>
  <sheetFormatPr baseColWidth="10" defaultRowHeight="13.2"/>
  <cols>
    <col min="1" max="1" width="21.88671875" style="9" customWidth="1"/>
    <col min="2" max="2" width="19.5546875" style="9" customWidth="1"/>
    <col min="3" max="4" width="11.44140625" style="9"/>
    <col min="5" max="5" width="13.33203125" style="9" bestFit="1" customWidth="1"/>
    <col min="6" max="6" width="14.33203125" style="16" customWidth="1"/>
    <col min="7" max="7" width="13.5546875" style="538" customWidth="1"/>
    <col min="8" max="12" width="11.44140625" style="497"/>
    <col min="13" max="256" width="11.44140625" style="9"/>
    <col min="257" max="257" width="16.6640625" style="9" customWidth="1"/>
    <col min="258" max="258" width="19.5546875" style="9" customWidth="1"/>
    <col min="259" max="260" width="11.44140625" style="9"/>
    <col min="261" max="261" width="13.33203125" style="9" bestFit="1" customWidth="1"/>
    <col min="262" max="262" width="14.33203125" style="9" customWidth="1"/>
    <col min="263" max="263" width="13.5546875" style="9" customWidth="1"/>
    <col min="264" max="512" width="11.44140625" style="9"/>
    <col min="513" max="513" width="16.6640625" style="9" customWidth="1"/>
    <col min="514" max="514" width="19.5546875" style="9" customWidth="1"/>
    <col min="515" max="516" width="11.44140625" style="9"/>
    <col min="517" max="517" width="13.33203125" style="9" bestFit="1" customWidth="1"/>
    <col min="518" max="518" width="14.33203125" style="9" customWidth="1"/>
    <col min="519" max="519" width="13.5546875" style="9" customWidth="1"/>
    <col min="520" max="768" width="11.44140625" style="9"/>
    <col min="769" max="769" width="16.6640625" style="9" customWidth="1"/>
    <col min="770" max="770" width="19.5546875" style="9" customWidth="1"/>
    <col min="771" max="772" width="11.44140625" style="9"/>
    <col min="773" max="773" width="13.33203125" style="9" bestFit="1" customWidth="1"/>
    <col min="774" max="774" width="14.33203125" style="9" customWidth="1"/>
    <col min="775" max="775" width="13.5546875" style="9" customWidth="1"/>
    <col min="776" max="1024" width="11.44140625" style="9"/>
    <col min="1025" max="1025" width="16.6640625" style="9" customWidth="1"/>
    <col min="1026" max="1026" width="19.5546875" style="9" customWidth="1"/>
    <col min="1027" max="1028" width="11.44140625" style="9"/>
    <col min="1029" max="1029" width="13.33203125" style="9" bestFit="1" customWidth="1"/>
    <col min="1030" max="1030" width="14.33203125" style="9" customWidth="1"/>
    <col min="1031" max="1031" width="13.5546875" style="9" customWidth="1"/>
    <col min="1032" max="1280" width="11.44140625" style="9"/>
    <col min="1281" max="1281" width="16.6640625" style="9" customWidth="1"/>
    <col min="1282" max="1282" width="19.5546875" style="9" customWidth="1"/>
    <col min="1283" max="1284" width="11.44140625" style="9"/>
    <col min="1285" max="1285" width="13.33203125" style="9" bestFit="1" customWidth="1"/>
    <col min="1286" max="1286" width="14.33203125" style="9" customWidth="1"/>
    <col min="1287" max="1287" width="13.5546875" style="9" customWidth="1"/>
    <col min="1288" max="1536" width="11.44140625" style="9"/>
    <col min="1537" max="1537" width="16.6640625" style="9" customWidth="1"/>
    <col min="1538" max="1538" width="19.5546875" style="9" customWidth="1"/>
    <col min="1539" max="1540" width="11.44140625" style="9"/>
    <col min="1541" max="1541" width="13.33203125" style="9" bestFit="1" customWidth="1"/>
    <col min="1542" max="1542" width="14.33203125" style="9" customWidth="1"/>
    <col min="1543" max="1543" width="13.5546875" style="9" customWidth="1"/>
    <col min="1544" max="1792" width="11.44140625" style="9"/>
    <col min="1793" max="1793" width="16.6640625" style="9" customWidth="1"/>
    <col min="1794" max="1794" width="19.5546875" style="9" customWidth="1"/>
    <col min="1795" max="1796" width="11.44140625" style="9"/>
    <col min="1797" max="1797" width="13.33203125" style="9" bestFit="1" customWidth="1"/>
    <col min="1798" max="1798" width="14.33203125" style="9" customWidth="1"/>
    <col min="1799" max="1799" width="13.5546875" style="9" customWidth="1"/>
    <col min="1800" max="2048" width="11.44140625" style="9"/>
    <col min="2049" max="2049" width="16.6640625" style="9" customWidth="1"/>
    <col min="2050" max="2050" width="19.5546875" style="9" customWidth="1"/>
    <col min="2051" max="2052" width="11.44140625" style="9"/>
    <col min="2053" max="2053" width="13.33203125" style="9" bestFit="1" customWidth="1"/>
    <col min="2054" max="2054" width="14.33203125" style="9" customWidth="1"/>
    <col min="2055" max="2055" width="13.5546875" style="9" customWidth="1"/>
    <col min="2056" max="2304" width="11.44140625" style="9"/>
    <col min="2305" max="2305" width="16.6640625" style="9" customWidth="1"/>
    <col min="2306" max="2306" width="19.5546875" style="9" customWidth="1"/>
    <col min="2307" max="2308" width="11.44140625" style="9"/>
    <col min="2309" max="2309" width="13.33203125" style="9" bestFit="1" customWidth="1"/>
    <col min="2310" max="2310" width="14.33203125" style="9" customWidth="1"/>
    <col min="2311" max="2311" width="13.5546875" style="9" customWidth="1"/>
    <col min="2312" max="2560" width="11.44140625" style="9"/>
    <col min="2561" max="2561" width="16.6640625" style="9" customWidth="1"/>
    <col min="2562" max="2562" width="19.5546875" style="9" customWidth="1"/>
    <col min="2563" max="2564" width="11.44140625" style="9"/>
    <col min="2565" max="2565" width="13.33203125" style="9" bestFit="1" customWidth="1"/>
    <col min="2566" max="2566" width="14.33203125" style="9" customWidth="1"/>
    <col min="2567" max="2567" width="13.5546875" style="9" customWidth="1"/>
    <col min="2568" max="2816" width="11.44140625" style="9"/>
    <col min="2817" max="2817" width="16.6640625" style="9" customWidth="1"/>
    <col min="2818" max="2818" width="19.5546875" style="9" customWidth="1"/>
    <col min="2819" max="2820" width="11.44140625" style="9"/>
    <col min="2821" max="2821" width="13.33203125" style="9" bestFit="1" customWidth="1"/>
    <col min="2822" max="2822" width="14.33203125" style="9" customWidth="1"/>
    <col min="2823" max="2823" width="13.5546875" style="9" customWidth="1"/>
    <col min="2824" max="3072" width="11.44140625" style="9"/>
    <col min="3073" max="3073" width="16.6640625" style="9" customWidth="1"/>
    <col min="3074" max="3074" width="19.5546875" style="9" customWidth="1"/>
    <col min="3075" max="3076" width="11.44140625" style="9"/>
    <col min="3077" max="3077" width="13.33203125" style="9" bestFit="1" customWidth="1"/>
    <col min="3078" max="3078" width="14.33203125" style="9" customWidth="1"/>
    <col min="3079" max="3079" width="13.5546875" style="9" customWidth="1"/>
    <col min="3080" max="3328" width="11.44140625" style="9"/>
    <col min="3329" max="3329" width="16.6640625" style="9" customWidth="1"/>
    <col min="3330" max="3330" width="19.5546875" style="9" customWidth="1"/>
    <col min="3331" max="3332" width="11.44140625" style="9"/>
    <col min="3333" max="3333" width="13.33203125" style="9" bestFit="1" customWidth="1"/>
    <col min="3334" max="3334" width="14.33203125" style="9" customWidth="1"/>
    <col min="3335" max="3335" width="13.5546875" style="9" customWidth="1"/>
    <col min="3336" max="3584" width="11.44140625" style="9"/>
    <col min="3585" max="3585" width="16.6640625" style="9" customWidth="1"/>
    <col min="3586" max="3586" width="19.5546875" style="9" customWidth="1"/>
    <col min="3587" max="3588" width="11.44140625" style="9"/>
    <col min="3589" max="3589" width="13.33203125" style="9" bestFit="1" customWidth="1"/>
    <col min="3590" max="3590" width="14.33203125" style="9" customWidth="1"/>
    <col min="3591" max="3591" width="13.5546875" style="9" customWidth="1"/>
    <col min="3592" max="3840" width="11.44140625" style="9"/>
    <col min="3841" max="3841" width="16.6640625" style="9" customWidth="1"/>
    <col min="3842" max="3842" width="19.5546875" style="9" customWidth="1"/>
    <col min="3843" max="3844" width="11.44140625" style="9"/>
    <col min="3845" max="3845" width="13.33203125" style="9" bestFit="1" customWidth="1"/>
    <col min="3846" max="3846" width="14.33203125" style="9" customWidth="1"/>
    <col min="3847" max="3847" width="13.5546875" style="9" customWidth="1"/>
    <col min="3848" max="4096" width="11.44140625" style="9"/>
    <col min="4097" max="4097" width="16.6640625" style="9" customWidth="1"/>
    <col min="4098" max="4098" width="19.5546875" style="9" customWidth="1"/>
    <col min="4099" max="4100" width="11.44140625" style="9"/>
    <col min="4101" max="4101" width="13.33203125" style="9" bestFit="1" customWidth="1"/>
    <col min="4102" max="4102" width="14.33203125" style="9" customWidth="1"/>
    <col min="4103" max="4103" width="13.5546875" style="9" customWidth="1"/>
    <col min="4104" max="4352" width="11.44140625" style="9"/>
    <col min="4353" max="4353" width="16.6640625" style="9" customWidth="1"/>
    <col min="4354" max="4354" width="19.5546875" style="9" customWidth="1"/>
    <col min="4355" max="4356" width="11.44140625" style="9"/>
    <col min="4357" max="4357" width="13.33203125" style="9" bestFit="1" customWidth="1"/>
    <col min="4358" max="4358" width="14.33203125" style="9" customWidth="1"/>
    <col min="4359" max="4359" width="13.5546875" style="9" customWidth="1"/>
    <col min="4360" max="4608" width="11.44140625" style="9"/>
    <col min="4609" max="4609" width="16.6640625" style="9" customWidth="1"/>
    <col min="4610" max="4610" width="19.5546875" style="9" customWidth="1"/>
    <col min="4611" max="4612" width="11.44140625" style="9"/>
    <col min="4613" max="4613" width="13.33203125" style="9" bestFit="1" customWidth="1"/>
    <col min="4614" max="4614" width="14.33203125" style="9" customWidth="1"/>
    <col min="4615" max="4615" width="13.5546875" style="9" customWidth="1"/>
    <col min="4616" max="4864" width="11.44140625" style="9"/>
    <col min="4865" max="4865" width="16.6640625" style="9" customWidth="1"/>
    <col min="4866" max="4866" width="19.5546875" style="9" customWidth="1"/>
    <col min="4867" max="4868" width="11.44140625" style="9"/>
    <col min="4869" max="4869" width="13.33203125" style="9" bestFit="1" customWidth="1"/>
    <col min="4870" max="4870" width="14.33203125" style="9" customWidth="1"/>
    <col min="4871" max="4871" width="13.5546875" style="9" customWidth="1"/>
    <col min="4872" max="5120" width="11.44140625" style="9"/>
    <col min="5121" max="5121" width="16.6640625" style="9" customWidth="1"/>
    <col min="5122" max="5122" width="19.5546875" style="9" customWidth="1"/>
    <col min="5123" max="5124" width="11.44140625" style="9"/>
    <col min="5125" max="5125" width="13.33203125" style="9" bestFit="1" customWidth="1"/>
    <col min="5126" max="5126" width="14.33203125" style="9" customWidth="1"/>
    <col min="5127" max="5127" width="13.5546875" style="9" customWidth="1"/>
    <col min="5128" max="5376" width="11.44140625" style="9"/>
    <col min="5377" max="5377" width="16.6640625" style="9" customWidth="1"/>
    <col min="5378" max="5378" width="19.5546875" style="9" customWidth="1"/>
    <col min="5379" max="5380" width="11.44140625" style="9"/>
    <col min="5381" max="5381" width="13.33203125" style="9" bestFit="1" customWidth="1"/>
    <col min="5382" max="5382" width="14.33203125" style="9" customWidth="1"/>
    <col min="5383" max="5383" width="13.5546875" style="9" customWidth="1"/>
    <col min="5384" max="5632" width="11.44140625" style="9"/>
    <col min="5633" max="5633" width="16.6640625" style="9" customWidth="1"/>
    <col min="5634" max="5634" width="19.5546875" style="9" customWidth="1"/>
    <col min="5635" max="5636" width="11.44140625" style="9"/>
    <col min="5637" max="5637" width="13.33203125" style="9" bestFit="1" customWidth="1"/>
    <col min="5638" max="5638" width="14.33203125" style="9" customWidth="1"/>
    <col min="5639" max="5639" width="13.5546875" style="9" customWidth="1"/>
    <col min="5640" max="5888" width="11.44140625" style="9"/>
    <col min="5889" max="5889" width="16.6640625" style="9" customWidth="1"/>
    <col min="5890" max="5890" width="19.5546875" style="9" customWidth="1"/>
    <col min="5891" max="5892" width="11.44140625" style="9"/>
    <col min="5893" max="5893" width="13.33203125" style="9" bestFit="1" customWidth="1"/>
    <col min="5894" max="5894" width="14.33203125" style="9" customWidth="1"/>
    <col min="5895" max="5895" width="13.5546875" style="9" customWidth="1"/>
    <col min="5896" max="6144" width="11.44140625" style="9"/>
    <col min="6145" max="6145" width="16.6640625" style="9" customWidth="1"/>
    <col min="6146" max="6146" width="19.5546875" style="9" customWidth="1"/>
    <col min="6147" max="6148" width="11.44140625" style="9"/>
    <col min="6149" max="6149" width="13.33203125" style="9" bestFit="1" customWidth="1"/>
    <col min="6150" max="6150" width="14.33203125" style="9" customWidth="1"/>
    <col min="6151" max="6151" width="13.5546875" style="9" customWidth="1"/>
    <col min="6152" max="6400" width="11.44140625" style="9"/>
    <col min="6401" max="6401" width="16.6640625" style="9" customWidth="1"/>
    <col min="6402" max="6402" width="19.5546875" style="9" customWidth="1"/>
    <col min="6403" max="6404" width="11.44140625" style="9"/>
    <col min="6405" max="6405" width="13.33203125" style="9" bestFit="1" customWidth="1"/>
    <col min="6406" max="6406" width="14.33203125" style="9" customWidth="1"/>
    <col min="6407" max="6407" width="13.5546875" style="9" customWidth="1"/>
    <col min="6408" max="6656" width="11.44140625" style="9"/>
    <col min="6657" max="6657" width="16.6640625" style="9" customWidth="1"/>
    <col min="6658" max="6658" width="19.5546875" style="9" customWidth="1"/>
    <col min="6659" max="6660" width="11.44140625" style="9"/>
    <col min="6661" max="6661" width="13.33203125" style="9" bestFit="1" customWidth="1"/>
    <col min="6662" max="6662" width="14.33203125" style="9" customWidth="1"/>
    <col min="6663" max="6663" width="13.5546875" style="9" customWidth="1"/>
    <col min="6664" max="6912" width="11.44140625" style="9"/>
    <col min="6913" max="6913" width="16.6640625" style="9" customWidth="1"/>
    <col min="6914" max="6914" width="19.5546875" style="9" customWidth="1"/>
    <col min="6915" max="6916" width="11.44140625" style="9"/>
    <col min="6917" max="6917" width="13.33203125" style="9" bestFit="1" customWidth="1"/>
    <col min="6918" max="6918" width="14.33203125" style="9" customWidth="1"/>
    <col min="6919" max="6919" width="13.5546875" style="9" customWidth="1"/>
    <col min="6920" max="7168" width="11.44140625" style="9"/>
    <col min="7169" max="7169" width="16.6640625" style="9" customWidth="1"/>
    <col min="7170" max="7170" width="19.5546875" style="9" customWidth="1"/>
    <col min="7171" max="7172" width="11.44140625" style="9"/>
    <col min="7173" max="7173" width="13.33203125" style="9" bestFit="1" customWidth="1"/>
    <col min="7174" max="7174" width="14.33203125" style="9" customWidth="1"/>
    <col min="7175" max="7175" width="13.5546875" style="9" customWidth="1"/>
    <col min="7176" max="7424" width="11.44140625" style="9"/>
    <col min="7425" max="7425" width="16.6640625" style="9" customWidth="1"/>
    <col min="7426" max="7426" width="19.5546875" style="9" customWidth="1"/>
    <col min="7427" max="7428" width="11.44140625" style="9"/>
    <col min="7429" max="7429" width="13.33203125" style="9" bestFit="1" customWidth="1"/>
    <col min="7430" max="7430" width="14.33203125" style="9" customWidth="1"/>
    <col min="7431" max="7431" width="13.5546875" style="9" customWidth="1"/>
    <col min="7432" max="7680" width="11.44140625" style="9"/>
    <col min="7681" max="7681" width="16.6640625" style="9" customWidth="1"/>
    <col min="7682" max="7682" width="19.5546875" style="9" customWidth="1"/>
    <col min="7683" max="7684" width="11.44140625" style="9"/>
    <col min="7685" max="7685" width="13.33203125" style="9" bestFit="1" customWidth="1"/>
    <col min="7686" max="7686" width="14.33203125" style="9" customWidth="1"/>
    <col min="7687" max="7687" width="13.5546875" style="9" customWidth="1"/>
    <col min="7688" max="7936" width="11.44140625" style="9"/>
    <col min="7937" max="7937" width="16.6640625" style="9" customWidth="1"/>
    <col min="7938" max="7938" width="19.5546875" style="9" customWidth="1"/>
    <col min="7939" max="7940" width="11.44140625" style="9"/>
    <col min="7941" max="7941" width="13.33203125" style="9" bestFit="1" customWidth="1"/>
    <col min="7942" max="7942" width="14.33203125" style="9" customWidth="1"/>
    <col min="7943" max="7943" width="13.5546875" style="9" customWidth="1"/>
    <col min="7944" max="8192" width="11.44140625" style="9"/>
    <col min="8193" max="8193" width="16.6640625" style="9" customWidth="1"/>
    <col min="8194" max="8194" width="19.5546875" style="9" customWidth="1"/>
    <col min="8195" max="8196" width="11.44140625" style="9"/>
    <col min="8197" max="8197" width="13.33203125" style="9" bestFit="1" customWidth="1"/>
    <col min="8198" max="8198" width="14.33203125" style="9" customWidth="1"/>
    <col min="8199" max="8199" width="13.5546875" style="9" customWidth="1"/>
    <col min="8200" max="8448" width="11.44140625" style="9"/>
    <col min="8449" max="8449" width="16.6640625" style="9" customWidth="1"/>
    <col min="8450" max="8450" width="19.5546875" style="9" customWidth="1"/>
    <col min="8451" max="8452" width="11.44140625" style="9"/>
    <col min="8453" max="8453" width="13.33203125" style="9" bestFit="1" customWidth="1"/>
    <col min="8454" max="8454" width="14.33203125" style="9" customWidth="1"/>
    <col min="8455" max="8455" width="13.5546875" style="9" customWidth="1"/>
    <col min="8456" max="8704" width="11.44140625" style="9"/>
    <col min="8705" max="8705" width="16.6640625" style="9" customWidth="1"/>
    <col min="8706" max="8706" width="19.5546875" style="9" customWidth="1"/>
    <col min="8707" max="8708" width="11.44140625" style="9"/>
    <col min="8709" max="8709" width="13.33203125" style="9" bestFit="1" customWidth="1"/>
    <col min="8710" max="8710" width="14.33203125" style="9" customWidth="1"/>
    <col min="8711" max="8711" width="13.5546875" style="9" customWidth="1"/>
    <col min="8712" max="8960" width="11.44140625" style="9"/>
    <col min="8961" max="8961" width="16.6640625" style="9" customWidth="1"/>
    <col min="8962" max="8962" width="19.5546875" style="9" customWidth="1"/>
    <col min="8963" max="8964" width="11.44140625" style="9"/>
    <col min="8965" max="8965" width="13.33203125" style="9" bestFit="1" customWidth="1"/>
    <col min="8966" max="8966" width="14.33203125" style="9" customWidth="1"/>
    <col min="8967" max="8967" width="13.5546875" style="9" customWidth="1"/>
    <col min="8968" max="9216" width="11.44140625" style="9"/>
    <col min="9217" max="9217" width="16.6640625" style="9" customWidth="1"/>
    <col min="9218" max="9218" width="19.5546875" style="9" customWidth="1"/>
    <col min="9219" max="9220" width="11.44140625" style="9"/>
    <col min="9221" max="9221" width="13.33203125" style="9" bestFit="1" customWidth="1"/>
    <col min="9222" max="9222" width="14.33203125" style="9" customWidth="1"/>
    <col min="9223" max="9223" width="13.5546875" style="9" customWidth="1"/>
    <col min="9224" max="9472" width="11.44140625" style="9"/>
    <col min="9473" max="9473" width="16.6640625" style="9" customWidth="1"/>
    <col min="9474" max="9474" width="19.5546875" style="9" customWidth="1"/>
    <col min="9475" max="9476" width="11.44140625" style="9"/>
    <col min="9477" max="9477" width="13.33203125" style="9" bestFit="1" customWidth="1"/>
    <col min="9478" max="9478" width="14.33203125" style="9" customWidth="1"/>
    <col min="9479" max="9479" width="13.5546875" style="9" customWidth="1"/>
    <col min="9480" max="9728" width="11.44140625" style="9"/>
    <col min="9729" max="9729" width="16.6640625" style="9" customWidth="1"/>
    <col min="9730" max="9730" width="19.5546875" style="9" customWidth="1"/>
    <col min="9731" max="9732" width="11.44140625" style="9"/>
    <col min="9733" max="9733" width="13.33203125" style="9" bestFit="1" customWidth="1"/>
    <col min="9734" max="9734" width="14.33203125" style="9" customWidth="1"/>
    <col min="9735" max="9735" width="13.5546875" style="9" customWidth="1"/>
    <col min="9736" max="9984" width="11.44140625" style="9"/>
    <col min="9985" max="9985" width="16.6640625" style="9" customWidth="1"/>
    <col min="9986" max="9986" width="19.5546875" style="9" customWidth="1"/>
    <col min="9987" max="9988" width="11.44140625" style="9"/>
    <col min="9989" max="9989" width="13.33203125" style="9" bestFit="1" customWidth="1"/>
    <col min="9990" max="9990" width="14.33203125" style="9" customWidth="1"/>
    <col min="9991" max="9991" width="13.5546875" style="9" customWidth="1"/>
    <col min="9992" max="10240" width="11.44140625" style="9"/>
    <col min="10241" max="10241" width="16.6640625" style="9" customWidth="1"/>
    <col min="10242" max="10242" width="19.5546875" style="9" customWidth="1"/>
    <col min="10243" max="10244" width="11.44140625" style="9"/>
    <col min="10245" max="10245" width="13.33203125" style="9" bestFit="1" customWidth="1"/>
    <col min="10246" max="10246" width="14.33203125" style="9" customWidth="1"/>
    <col min="10247" max="10247" width="13.5546875" style="9" customWidth="1"/>
    <col min="10248" max="10496" width="11.44140625" style="9"/>
    <col min="10497" max="10497" width="16.6640625" style="9" customWidth="1"/>
    <col min="10498" max="10498" width="19.5546875" style="9" customWidth="1"/>
    <col min="10499" max="10500" width="11.44140625" style="9"/>
    <col min="10501" max="10501" width="13.33203125" style="9" bestFit="1" customWidth="1"/>
    <col min="10502" max="10502" width="14.33203125" style="9" customWidth="1"/>
    <col min="10503" max="10503" width="13.5546875" style="9" customWidth="1"/>
    <col min="10504" max="10752" width="11.44140625" style="9"/>
    <col min="10753" max="10753" width="16.6640625" style="9" customWidth="1"/>
    <col min="10754" max="10754" width="19.5546875" style="9" customWidth="1"/>
    <col min="10755" max="10756" width="11.44140625" style="9"/>
    <col min="10757" max="10757" width="13.33203125" style="9" bestFit="1" customWidth="1"/>
    <col min="10758" max="10758" width="14.33203125" style="9" customWidth="1"/>
    <col min="10759" max="10759" width="13.5546875" style="9" customWidth="1"/>
    <col min="10760" max="11008" width="11.44140625" style="9"/>
    <col min="11009" max="11009" width="16.6640625" style="9" customWidth="1"/>
    <col min="11010" max="11010" width="19.5546875" style="9" customWidth="1"/>
    <col min="11011" max="11012" width="11.44140625" style="9"/>
    <col min="11013" max="11013" width="13.33203125" style="9" bestFit="1" customWidth="1"/>
    <col min="11014" max="11014" width="14.33203125" style="9" customWidth="1"/>
    <col min="11015" max="11015" width="13.5546875" style="9" customWidth="1"/>
    <col min="11016" max="11264" width="11.44140625" style="9"/>
    <col min="11265" max="11265" width="16.6640625" style="9" customWidth="1"/>
    <col min="11266" max="11266" width="19.5546875" style="9" customWidth="1"/>
    <col min="11267" max="11268" width="11.44140625" style="9"/>
    <col min="11269" max="11269" width="13.33203125" style="9" bestFit="1" customWidth="1"/>
    <col min="11270" max="11270" width="14.33203125" style="9" customWidth="1"/>
    <col min="11271" max="11271" width="13.5546875" style="9" customWidth="1"/>
    <col min="11272" max="11520" width="11.44140625" style="9"/>
    <col min="11521" max="11521" width="16.6640625" style="9" customWidth="1"/>
    <col min="11522" max="11522" width="19.5546875" style="9" customWidth="1"/>
    <col min="11523" max="11524" width="11.44140625" style="9"/>
    <col min="11525" max="11525" width="13.33203125" style="9" bestFit="1" customWidth="1"/>
    <col min="11526" max="11526" width="14.33203125" style="9" customWidth="1"/>
    <col min="11527" max="11527" width="13.5546875" style="9" customWidth="1"/>
    <col min="11528" max="11776" width="11.44140625" style="9"/>
    <col min="11777" max="11777" width="16.6640625" style="9" customWidth="1"/>
    <col min="11778" max="11778" width="19.5546875" style="9" customWidth="1"/>
    <col min="11779" max="11780" width="11.44140625" style="9"/>
    <col min="11781" max="11781" width="13.33203125" style="9" bestFit="1" customWidth="1"/>
    <col min="11782" max="11782" width="14.33203125" style="9" customWidth="1"/>
    <col min="11783" max="11783" width="13.5546875" style="9" customWidth="1"/>
    <col min="11784" max="12032" width="11.44140625" style="9"/>
    <col min="12033" max="12033" width="16.6640625" style="9" customWidth="1"/>
    <col min="12034" max="12034" width="19.5546875" style="9" customWidth="1"/>
    <col min="12035" max="12036" width="11.44140625" style="9"/>
    <col min="12037" max="12037" width="13.33203125" style="9" bestFit="1" customWidth="1"/>
    <col min="12038" max="12038" width="14.33203125" style="9" customWidth="1"/>
    <col min="12039" max="12039" width="13.5546875" style="9" customWidth="1"/>
    <col min="12040" max="12288" width="11.44140625" style="9"/>
    <col min="12289" max="12289" width="16.6640625" style="9" customWidth="1"/>
    <col min="12290" max="12290" width="19.5546875" style="9" customWidth="1"/>
    <col min="12291" max="12292" width="11.44140625" style="9"/>
    <col min="12293" max="12293" width="13.33203125" style="9" bestFit="1" customWidth="1"/>
    <col min="12294" max="12294" width="14.33203125" style="9" customWidth="1"/>
    <col min="12295" max="12295" width="13.5546875" style="9" customWidth="1"/>
    <col min="12296" max="12544" width="11.44140625" style="9"/>
    <col min="12545" max="12545" width="16.6640625" style="9" customWidth="1"/>
    <col min="12546" max="12546" width="19.5546875" style="9" customWidth="1"/>
    <col min="12547" max="12548" width="11.44140625" style="9"/>
    <col min="12549" max="12549" width="13.33203125" style="9" bestFit="1" customWidth="1"/>
    <col min="12550" max="12550" width="14.33203125" style="9" customWidth="1"/>
    <col min="12551" max="12551" width="13.5546875" style="9" customWidth="1"/>
    <col min="12552" max="12800" width="11.44140625" style="9"/>
    <col min="12801" max="12801" width="16.6640625" style="9" customWidth="1"/>
    <col min="12802" max="12802" width="19.5546875" style="9" customWidth="1"/>
    <col min="12803" max="12804" width="11.44140625" style="9"/>
    <col min="12805" max="12805" width="13.33203125" style="9" bestFit="1" customWidth="1"/>
    <col min="12806" max="12806" width="14.33203125" style="9" customWidth="1"/>
    <col min="12807" max="12807" width="13.5546875" style="9" customWidth="1"/>
    <col min="12808" max="13056" width="11.44140625" style="9"/>
    <col min="13057" max="13057" width="16.6640625" style="9" customWidth="1"/>
    <col min="13058" max="13058" width="19.5546875" style="9" customWidth="1"/>
    <col min="13059" max="13060" width="11.44140625" style="9"/>
    <col min="13061" max="13061" width="13.33203125" style="9" bestFit="1" customWidth="1"/>
    <col min="13062" max="13062" width="14.33203125" style="9" customWidth="1"/>
    <col min="13063" max="13063" width="13.5546875" style="9" customWidth="1"/>
    <col min="13064" max="13312" width="11.44140625" style="9"/>
    <col min="13313" max="13313" width="16.6640625" style="9" customWidth="1"/>
    <col min="13314" max="13314" width="19.5546875" style="9" customWidth="1"/>
    <col min="13315" max="13316" width="11.44140625" style="9"/>
    <col min="13317" max="13317" width="13.33203125" style="9" bestFit="1" customWidth="1"/>
    <col min="13318" max="13318" width="14.33203125" style="9" customWidth="1"/>
    <col min="13319" max="13319" width="13.5546875" style="9" customWidth="1"/>
    <col min="13320" max="13568" width="11.44140625" style="9"/>
    <col min="13569" max="13569" width="16.6640625" style="9" customWidth="1"/>
    <col min="13570" max="13570" width="19.5546875" style="9" customWidth="1"/>
    <col min="13571" max="13572" width="11.44140625" style="9"/>
    <col min="13573" max="13573" width="13.33203125" style="9" bestFit="1" customWidth="1"/>
    <col min="13574" max="13574" width="14.33203125" style="9" customWidth="1"/>
    <col min="13575" max="13575" width="13.5546875" style="9" customWidth="1"/>
    <col min="13576" max="13824" width="11.44140625" style="9"/>
    <col min="13825" max="13825" width="16.6640625" style="9" customWidth="1"/>
    <col min="13826" max="13826" width="19.5546875" style="9" customWidth="1"/>
    <col min="13827" max="13828" width="11.44140625" style="9"/>
    <col min="13829" max="13829" width="13.33203125" style="9" bestFit="1" customWidth="1"/>
    <col min="13830" max="13830" width="14.33203125" style="9" customWidth="1"/>
    <col min="13831" max="13831" width="13.5546875" style="9" customWidth="1"/>
    <col min="13832" max="14080" width="11.44140625" style="9"/>
    <col min="14081" max="14081" width="16.6640625" style="9" customWidth="1"/>
    <col min="14082" max="14082" width="19.5546875" style="9" customWidth="1"/>
    <col min="14083" max="14084" width="11.44140625" style="9"/>
    <col min="14085" max="14085" width="13.33203125" style="9" bestFit="1" customWidth="1"/>
    <col min="14086" max="14086" width="14.33203125" style="9" customWidth="1"/>
    <col min="14087" max="14087" width="13.5546875" style="9" customWidth="1"/>
    <col min="14088" max="14336" width="11.44140625" style="9"/>
    <col min="14337" max="14337" width="16.6640625" style="9" customWidth="1"/>
    <col min="14338" max="14338" width="19.5546875" style="9" customWidth="1"/>
    <col min="14339" max="14340" width="11.44140625" style="9"/>
    <col min="14341" max="14341" width="13.33203125" style="9" bestFit="1" customWidth="1"/>
    <col min="14342" max="14342" width="14.33203125" style="9" customWidth="1"/>
    <col min="14343" max="14343" width="13.5546875" style="9" customWidth="1"/>
    <col min="14344" max="14592" width="11.44140625" style="9"/>
    <col min="14593" max="14593" width="16.6640625" style="9" customWidth="1"/>
    <col min="14594" max="14594" width="19.5546875" style="9" customWidth="1"/>
    <col min="14595" max="14596" width="11.44140625" style="9"/>
    <col min="14597" max="14597" width="13.33203125" style="9" bestFit="1" customWidth="1"/>
    <col min="14598" max="14598" width="14.33203125" style="9" customWidth="1"/>
    <col min="14599" max="14599" width="13.5546875" style="9" customWidth="1"/>
    <col min="14600" max="14848" width="11.44140625" style="9"/>
    <col min="14849" max="14849" width="16.6640625" style="9" customWidth="1"/>
    <col min="14850" max="14850" width="19.5546875" style="9" customWidth="1"/>
    <col min="14851" max="14852" width="11.44140625" style="9"/>
    <col min="14853" max="14853" width="13.33203125" style="9" bestFit="1" customWidth="1"/>
    <col min="14854" max="14854" width="14.33203125" style="9" customWidth="1"/>
    <col min="14855" max="14855" width="13.5546875" style="9" customWidth="1"/>
    <col min="14856" max="15104" width="11.44140625" style="9"/>
    <col min="15105" max="15105" width="16.6640625" style="9" customWidth="1"/>
    <col min="15106" max="15106" width="19.5546875" style="9" customWidth="1"/>
    <col min="15107" max="15108" width="11.44140625" style="9"/>
    <col min="15109" max="15109" width="13.33203125" style="9" bestFit="1" customWidth="1"/>
    <col min="15110" max="15110" width="14.33203125" style="9" customWidth="1"/>
    <col min="15111" max="15111" width="13.5546875" style="9" customWidth="1"/>
    <col min="15112" max="15360" width="11.44140625" style="9"/>
    <col min="15361" max="15361" width="16.6640625" style="9" customWidth="1"/>
    <col min="15362" max="15362" width="19.5546875" style="9" customWidth="1"/>
    <col min="15363" max="15364" width="11.44140625" style="9"/>
    <col min="15365" max="15365" width="13.33203125" style="9" bestFit="1" customWidth="1"/>
    <col min="15366" max="15366" width="14.33203125" style="9" customWidth="1"/>
    <col min="15367" max="15367" width="13.5546875" style="9" customWidth="1"/>
    <col min="15368" max="15616" width="11.44140625" style="9"/>
    <col min="15617" max="15617" width="16.6640625" style="9" customWidth="1"/>
    <col min="15618" max="15618" width="19.5546875" style="9" customWidth="1"/>
    <col min="15619" max="15620" width="11.44140625" style="9"/>
    <col min="15621" max="15621" width="13.33203125" style="9" bestFit="1" customWidth="1"/>
    <col min="15622" max="15622" width="14.33203125" style="9" customWidth="1"/>
    <col min="15623" max="15623" width="13.5546875" style="9" customWidth="1"/>
    <col min="15624" max="15872" width="11.44140625" style="9"/>
    <col min="15873" max="15873" width="16.6640625" style="9" customWidth="1"/>
    <col min="15874" max="15874" width="19.5546875" style="9" customWidth="1"/>
    <col min="15875" max="15876" width="11.44140625" style="9"/>
    <col min="15877" max="15877" width="13.33203125" style="9" bestFit="1" customWidth="1"/>
    <col min="15878" max="15878" width="14.33203125" style="9" customWidth="1"/>
    <col min="15879" max="15879" width="13.5546875" style="9" customWidth="1"/>
    <col min="15880" max="16128" width="11.44140625" style="9"/>
    <col min="16129" max="16129" width="16.6640625" style="9" customWidth="1"/>
    <col min="16130" max="16130" width="19.5546875" style="9" customWidth="1"/>
    <col min="16131" max="16132" width="11.44140625" style="9"/>
    <col min="16133" max="16133" width="13.33203125" style="9" bestFit="1" customWidth="1"/>
    <col min="16134" max="16134" width="14.33203125" style="9" customWidth="1"/>
    <col min="16135" max="16135" width="13.5546875" style="9" customWidth="1"/>
    <col min="16136" max="16384" width="11.44140625" style="9"/>
  </cols>
  <sheetData>
    <row r="1" spans="1:13" ht="14.4" thickBot="1">
      <c r="A1" s="706"/>
      <c r="B1" s="706"/>
      <c r="C1" s="706"/>
      <c r="D1" s="706"/>
      <c r="E1" s="706"/>
      <c r="F1" s="706"/>
      <c r="G1" s="706"/>
    </row>
    <row r="2" spans="1:13" s="10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707" t="s">
        <v>0</v>
      </c>
      <c r="I2" s="708"/>
      <c r="J2" s="708"/>
      <c r="K2" s="708"/>
      <c r="L2" s="709"/>
    </row>
    <row r="3" spans="1:13" s="10" customFormat="1" ht="13.8">
      <c r="A3" s="312"/>
      <c r="B3" s="313"/>
      <c r="C3" s="313"/>
      <c r="D3" s="313"/>
      <c r="E3" s="313"/>
      <c r="F3" s="313"/>
      <c r="G3" s="313"/>
      <c r="H3" s="710"/>
      <c r="I3" s="711"/>
      <c r="J3" s="711"/>
      <c r="K3" s="711"/>
      <c r="L3" s="712"/>
    </row>
    <row r="4" spans="1:13" s="10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710"/>
      <c r="I4" s="711"/>
      <c r="J4" s="711"/>
      <c r="K4" s="711"/>
      <c r="L4" s="712"/>
      <c r="M4" s="11"/>
    </row>
    <row r="5" spans="1:13" s="10" customFormat="1" ht="14.25" customHeight="1">
      <c r="A5" s="294"/>
      <c r="B5" s="295"/>
      <c r="C5" s="295"/>
      <c r="D5" s="295"/>
      <c r="E5" s="295"/>
      <c r="F5" s="295"/>
      <c r="G5" s="419"/>
      <c r="H5" s="710"/>
      <c r="I5" s="711"/>
      <c r="J5" s="711"/>
      <c r="K5" s="711"/>
      <c r="L5" s="712"/>
    </row>
    <row r="6" spans="1:13" s="10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710"/>
      <c r="I6" s="711"/>
      <c r="J6" s="711"/>
      <c r="K6" s="711"/>
      <c r="L6" s="712"/>
    </row>
    <row r="7" spans="1:13" s="10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710"/>
      <c r="I7" s="711"/>
      <c r="J7" s="711"/>
      <c r="K7" s="711"/>
      <c r="L7" s="712"/>
    </row>
    <row r="8" spans="1:13" s="10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710"/>
      <c r="I8" s="711"/>
      <c r="J8" s="711"/>
      <c r="K8" s="711"/>
      <c r="L8" s="712"/>
    </row>
    <row r="9" spans="1:13" s="10" customFormat="1" ht="13.8">
      <c r="A9" s="302"/>
      <c r="B9" s="302"/>
      <c r="C9" s="302"/>
      <c r="D9" s="302"/>
      <c r="E9" s="303"/>
      <c r="F9" s="304" t="s">
        <v>90</v>
      </c>
      <c r="G9" s="304">
        <f>'Presupuesto '!A69</f>
        <v>66</v>
      </c>
      <c r="H9" s="710"/>
      <c r="I9" s="711"/>
      <c r="J9" s="711"/>
      <c r="K9" s="711"/>
      <c r="L9" s="712"/>
    </row>
    <row r="10" spans="1:13" s="151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'!C69</f>
        <v>u</v>
      </c>
      <c r="H10" s="710"/>
      <c r="I10" s="711"/>
      <c r="J10" s="711"/>
      <c r="K10" s="711"/>
      <c r="L10" s="712"/>
    </row>
    <row r="11" spans="1:13" s="151" customFormat="1" ht="13.8">
      <c r="A11" s="305" t="s">
        <v>2</v>
      </c>
      <c r="B11" s="301"/>
      <c r="C11" s="301"/>
      <c r="D11" s="298"/>
      <c r="E11" s="299"/>
      <c r="F11" s="306"/>
      <c r="G11" s="307"/>
      <c r="H11" s="710"/>
      <c r="I11" s="711"/>
      <c r="J11" s="711"/>
      <c r="K11" s="711"/>
      <c r="L11" s="712"/>
    </row>
    <row r="12" spans="1:13" s="151" customFormat="1" ht="13.8">
      <c r="A12" s="644" t="str">
        <f>'Presupuesto '!B69</f>
        <v>Suministro e instalación de Downlight LED 2700lm 18W/110V  4000K dim DALI 150lm/W</v>
      </c>
      <c r="B12" s="644"/>
      <c r="C12" s="644"/>
      <c r="D12" s="644"/>
      <c r="E12" s="308"/>
      <c r="F12" s="309"/>
      <c r="G12" s="310"/>
      <c r="H12" s="710"/>
      <c r="I12" s="711"/>
      <c r="J12" s="711"/>
      <c r="K12" s="711"/>
      <c r="L12" s="712"/>
    </row>
    <row r="13" spans="1:13" s="12" customFormat="1" ht="12" thickBot="1">
      <c r="A13" s="86"/>
      <c r="B13" s="85"/>
      <c r="C13" s="87"/>
      <c r="D13" s="87"/>
      <c r="E13" s="87"/>
      <c r="F13" s="87"/>
      <c r="G13" s="18"/>
      <c r="H13" s="713"/>
      <c r="I13" s="714"/>
      <c r="J13" s="714"/>
      <c r="K13" s="714"/>
      <c r="L13" s="715"/>
    </row>
    <row r="14" spans="1:13" s="12" customFormat="1" ht="15.6">
      <c r="A14" s="88" t="s">
        <v>3</v>
      </c>
      <c r="B14" s="89"/>
      <c r="C14" s="90"/>
      <c r="D14" s="90"/>
      <c r="E14" s="90"/>
      <c r="F14" s="90"/>
      <c r="G14" s="91"/>
      <c r="H14" s="498"/>
      <c r="I14" s="499"/>
      <c r="J14" s="499"/>
      <c r="K14" s="499"/>
      <c r="L14" s="500"/>
    </row>
    <row r="15" spans="1:13" s="12" customFormat="1" ht="78">
      <c r="A15" s="692" t="s">
        <v>4</v>
      </c>
      <c r="B15" s="693"/>
      <c r="C15" s="19" t="s">
        <v>5</v>
      </c>
      <c r="D15" s="20" t="s">
        <v>6</v>
      </c>
      <c r="E15" s="21" t="s">
        <v>7</v>
      </c>
      <c r="F15" s="20" t="s">
        <v>8</v>
      </c>
      <c r="G15" s="21" t="s">
        <v>9</v>
      </c>
      <c r="H15" s="501" t="s">
        <v>10</v>
      </c>
      <c r="I15" s="502" t="s">
        <v>11</v>
      </c>
      <c r="J15" s="503" t="s">
        <v>12</v>
      </c>
      <c r="K15" s="502" t="s">
        <v>13</v>
      </c>
      <c r="L15" s="504" t="s">
        <v>14</v>
      </c>
    </row>
    <row r="16" spans="1:13" s="12" customFormat="1" ht="15.6">
      <c r="A16" s="716"/>
      <c r="B16" s="717"/>
      <c r="C16" s="22" t="s">
        <v>15</v>
      </c>
      <c r="D16" s="22" t="s">
        <v>16</v>
      </c>
      <c r="E16" s="23" t="s">
        <v>17</v>
      </c>
      <c r="F16" s="24" t="s">
        <v>18</v>
      </c>
      <c r="G16" s="23" t="s">
        <v>19</v>
      </c>
      <c r="H16" s="505"/>
      <c r="I16" s="506"/>
      <c r="J16" s="507"/>
      <c r="K16" s="508"/>
      <c r="L16" s="509"/>
    </row>
    <row r="17" spans="1:12" s="13" customFormat="1" ht="15.6">
      <c r="A17" s="679" t="s">
        <v>20</v>
      </c>
      <c r="B17" s="680"/>
      <c r="C17" s="25" t="s">
        <v>21</v>
      </c>
      <c r="D17" s="25"/>
      <c r="E17" s="26" t="str">
        <f>IF(D17&gt;0,ROUND(D17*C17,2),"")</f>
        <v/>
      </c>
      <c r="F17" s="27"/>
      <c r="G17" s="28">
        <f>G26*0.05</f>
        <v>0.56456400000000007</v>
      </c>
      <c r="H17" s="510">
        <f>+G17/G$46</f>
        <v>2.9428846311910293E-3</v>
      </c>
      <c r="I17" s="434">
        <f>'BASE DE DATOS'!D16</f>
        <v>429211210</v>
      </c>
      <c r="J17" s="435" t="s">
        <v>22</v>
      </c>
      <c r="K17" s="431">
        <v>100</v>
      </c>
      <c r="L17" s="511">
        <f>+H17*K17</f>
        <v>0.29428846311910295</v>
      </c>
    </row>
    <row r="18" spans="1:12" s="153" customFormat="1" ht="15.6">
      <c r="A18" s="193"/>
      <c r="B18" s="194"/>
      <c r="C18" s="25"/>
      <c r="D18" s="25"/>
      <c r="E18" s="26"/>
      <c r="F18" s="27"/>
      <c r="G18" s="28"/>
      <c r="H18" s="510"/>
      <c r="I18" s="434"/>
      <c r="J18" s="435"/>
      <c r="K18" s="431"/>
      <c r="L18" s="511"/>
    </row>
    <row r="19" spans="1:12" s="12" customFormat="1" ht="15.6">
      <c r="A19" s="679" t="s">
        <v>23</v>
      </c>
      <c r="B19" s="680"/>
      <c r="C19" s="25"/>
      <c r="D19" s="29"/>
      <c r="E19" s="29"/>
      <c r="F19" s="30"/>
      <c r="G19" s="512">
        <f>SUM(G16:G17)</f>
        <v>0.56456400000000007</v>
      </c>
      <c r="H19" s="513">
        <f>SUM(H16:H17)</f>
        <v>2.9428846311910293E-3</v>
      </c>
      <c r="I19" s="438"/>
      <c r="J19" s="439"/>
      <c r="K19" s="440"/>
      <c r="L19" s="514">
        <f>SUM(L16:L17)</f>
        <v>0.29428846311910295</v>
      </c>
    </row>
    <row r="20" spans="1:12" s="12" customFormat="1" ht="15.6">
      <c r="A20" s="92" t="s">
        <v>24</v>
      </c>
      <c r="B20" s="93"/>
      <c r="C20" s="94"/>
      <c r="D20" s="94"/>
      <c r="E20" s="94"/>
      <c r="F20" s="94"/>
      <c r="G20" s="95"/>
      <c r="H20" s="515"/>
      <c r="I20" s="442"/>
      <c r="J20" s="442"/>
      <c r="K20" s="442"/>
      <c r="L20" s="516"/>
    </row>
    <row r="21" spans="1:12" s="12" customFormat="1" ht="15.6">
      <c r="A21" s="692" t="s">
        <v>4</v>
      </c>
      <c r="B21" s="693"/>
      <c r="C21" s="20" t="s">
        <v>5</v>
      </c>
      <c r="D21" s="20" t="s">
        <v>25</v>
      </c>
      <c r="E21" s="21" t="s">
        <v>7</v>
      </c>
      <c r="F21" s="20" t="s">
        <v>8</v>
      </c>
      <c r="G21" s="21" t="s">
        <v>9</v>
      </c>
      <c r="H21" s="515"/>
      <c r="I21" s="442"/>
      <c r="J21" s="442"/>
      <c r="K21" s="442"/>
      <c r="L21" s="516"/>
    </row>
    <row r="22" spans="1:12" s="12" customFormat="1" ht="15.6">
      <c r="A22" s="718"/>
      <c r="B22" s="719"/>
      <c r="C22" s="22" t="s">
        <v>15</v>
      </c>
      <c r="D22" s="22" t="s">
        <v>16</v>
      </c>
      <c r="E22" s="23" t="s">
        <v>17</v>
      </c>
      <c r="F22" s="24" t="s">
        <v>18</v>
      </c>
      <c r="G22" s="23" t="s">
        <v>19</v>
      </c>
      <c r="H22" s="505"/>
      <c r="I22" s="429"/>
      <c r="J22" s="430"/>
      <c r="K22" s="431"/>
      <c r="L22" s="509"/>
    </row>
    <row r="23" spans="1:12" s="12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1</v>
      </c>
      <c r="G23" s="28">
        <f>E23*F23</f>
        <v>3.62</v>
      </c>
      <c r="H23" s="510">
        <f>+G23/G$46</f>
        <v>1.886985773962124E-2</v>
      </c>
      <c r="I23" s="434">
        <f>'BASE DE DATOS'!I17</f>
        <v>546110011</v>
      </c>
      <c r="J23" s="435" t="s">
        <v>22</v>
      </c>
      <c r="K23" s="431">
        <v>100</v>
      </c>
      <c r="L23" s="511">
        <f>+H23*K23</f>
        <v>1.8869857739621239</v>
      </c>
    </row>
    <row r="24" spans="1:12" s="12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1</v>
      </c>
      <c r="G24" s="28">
        <f>E24*F24</f>
        <v>3.66</v>
      </c>
      <c r="H24" s="510">
        <f>+G24/G$46</f>
        <v>1.9078364454976168E-2</v>
      </c>
      <c r="I24" s="434">
        <f>'BASE DE DATOS'!I17</f>
        <v>546110011</v>
      </c>
      <c r="J24" s="435" t="s">
        <v>22</v>
      </c>
      <c r="K24" s="431">
        <v>100</v>
      </c>
      <c r="L24" s="511">
        <f>+H24*K24</f>
        <v>1.9078364454976169</v>
      </c>
    </row>
    <row r="25" spans="1:12" s="13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0.98799999999999999</v>
      </c>
      <c r="G25" s="28">
        <f>E25*F25</f>
        <v>4.0112799999999993</v>
      </c>
      <c r="H25" s="510">
        <f>+G25/G$46</f>
        <v>2.0909470429223167E-2</v>
      </c>
      <c r="I25" s="434">
        <f>'BASE DE DATOS'!I19</f>
        <v>546110011</v>
      </c>
      <c r="J25" s="435" t="s">
        <v>22</v>
      </c>
      <c r="K25" s="431">
        <v>100</v>
      </c>
      <c r="L25" s="511">
        <f>+H25*K25</f>
        <v>2.0909470429223167</v>
      </c>
    </row>
    <row r="26" spans="1:12" s="12" customFormat="1" ht="12.75" customHeight="1">
      <c r="A26" s="690" t="s">
        <v>26</v>
      </c>
      <c r="B26" s="691"/>
      <c r="C26" s="25"/>
      <c r="D26" s="29"/>
      <c r="E26" s="29"/>
      <c r="F26" s="30"/>
      <c r="G26" s="512">
        <f>SUM(G23:G25)</f>
        <v>11.29128</v>
      </c>
      <c r="H26" s="513">
        <f>SUM(H23:H25)</f>
        <v>5.8857692623820582E-2</v>
      </c>
      <c r="I26" s="506"/>
      <c r="J26" s="507"/>
      <c r="K26" s="508"/>
      <c r="L26" s="514">
        <f>SUM(L23:L25)</f>
        <v>5.8857692623820572</v>
      </c>
    </row>
    <row r="27" spans="1:12" s="12" customFormat="1" ht="12.75" customHeight="1">
      <c r="A27" s="96" t="s">
        <v>27</v>
      </c>
      <c r="B27" s="93"/>
      <c r="C27" s="94"/>
      <c r="D27" s="94"/>
      <c r="E27" s="94"/>
      <c r="F27" s="94"/>
      <c r="G27" s="95"/>
      <c r="H27" s="520"/>
      <c r="I27" s="506"/>
      <c r="J27" s="507"/>
      <c r="K27" s="508"/>
      <c r="L27" s="521"/>
    </row>
    <row r="28" spans="1:12" s="12" customFormat="1" ht="12.75" customHeight="1">
      <c r="A28" s="692" t="s">
        <v>4</v>
      </c>
      <c r="B28" s="693"/>
      <c r="C28" s="694"/>
      <c r="D28" s="20" t="s">
        <v>28</v>
      </c>
      <c r="E28" s="21" t="s">
        <v>5</v>
      </c>
      <c r="F28" s="20" t="s">
        <v>29</v>
      </c>
      <c r="G28" s="21" t="s">
        <v>9</v>
      </c>
      <c r="H28" s="520"/>
      <c r="I28" s="522"/>
      <c r="J28" s="508"/>
      <c r="K28" s="522"/>
      <c r="L28" s="521"/>
    </row>
    <row r="29" spans="1:12" s="12" customFormat="1" ht="12.75" customHeight="1">
      <c r="A29" s="695"/>
      <c r="B29" s="696"/>
      <c r="C29" s="697"/>
      <c r="D29" s="97"/>
      <c r="E29" s="22" t="s">
        <v>15</v>
      </c>
      <c r="F29" s="22" t="s">
        <v>16</v>
      </c>
      <c r="G29" s="23" t="s">
        <v>17</v>
      </c>
      <c r="H29" s="505"/>
      <c r="I29" s="522"/>
      <c r="J29" s="507"/>
      <c r="K29" s="508"/>
      <c r="L29" s="509"/>
    </row>
    <row r="30" spans="1:12" s="12" customFormat="1" ht="15.75" customHeight="1">
      <c r="A30" s="723" t="s">
        <v>371</v>
      </c>
      <c r="B30" s="724"/>
      <c r="C30" s="725"/>
      <c r="D30" s="394" t="s">
        <v>44</v>
      </c>
      <c r="E30" s="395">
        <v>1</v>
      </c>
      <c r="F30" s="395">
        <v>169.2</v>
      </c>
      <c r="G30" s="28">
        <f>E30*F30</f>
        <v>169.2</v>
      </c>
      <c r="H30" s="510">
        <f>+G30/G$46</f>
        <v>0.88198340595135727</v>
      </c>
      <c r="I30" s="434">
        <v>465390000</v>
      </c>
      <c r="J30" s="435" t="s">
        <v>30</v>
      </c>
      <c r="K30" s="431">
        <v>0</v>
      </c>
      <c r="L30" s="511">
        <f>+H30*K30</f>
        <v>0</v>
      </c>
    </row>
    <row r="31" spans="1:12" s="12" customFormat="1" ht="12.75" customHeight="1">
      <c r="A31" s="701" t="s">
        <v>363</v>
      </c>
      <c r="B31" s="702"/>
      <c r="C31" s="703"/>
      <c r="D31" s="394" t="s">
        <v>364</v>
      </c>
      <c r="E31" s="395">
        <v>1</v>
      </c>
      <c r="F31" s="395">
        <v>2.98</v>
      </c>
      <c r="G31" s="28">
        <f>E31*F31</f>
        <v>2.98</v>
      </c>
      <c r="H31" s="510">
        <f t="shared" ref="H31:H36" si="0">+G31/G$46</f>
        <v>1.5533750293942345E-2</v>
      </c>
      <c r="I31" s="434">
        <v>412740021</v>
      </c>
      <c r="J31" s="435" t="s">
        <v>324</v>
      </c>
      <c r="K31" s="431">
        <v>40</v>
      </c>
      <c r="L31" s="511">
        <f>+H31*K31</f>
        <v>0.62135001175769378</v>
      </c>
    </row>
    <row r="32" spans="1:12" s="152" customFormat="1" ht="12.75" customHeight="1">
      <c r="A32" s="701" t="s">
        <v>365</v>
      </c>
      <c r="B32" s="702"/>
      <c r="C32" s="703"/>
      <c r="D32" s="394" t="s">
        <v>52</v>
      </c>
      <c r="E32" s="395">
        <v>1.5</v>
      </c>
      <c r="F32" s="395">
        <v>2.5</v>
      </c>
      <c r="G32" s="28">
        <f t="shared" ref="G32:G36" si="1">E32*F32</f>
        <v>3.75</v>
      </c>
      <c r="H32" s="510">
        <f t="shared" si="0"/>
        <v>1.9547504564524764E-2</v>
      </c>
      <c r="I32" s="434">
        <v>412740021</v>
      </c>
      <c r="J32" s="435" t="s">
        <v>324</v>
      </c>
      <c r="K32" s="431">
        <v>41</v>
      </c>
      <c r="L32" s="511">
        <f t="shared" ref="L32:L36" si="2">+H32*K32</f>
        <v>0.80144768714551529</v>
      </c>
    </row>
    <row r="33" spans="1:12" s="152" customFormat="1" ht="12.75" customHeight="1">
      <c r="A33" s="701" t="s">
        <v>366</v>
      </c>
      <c r="B33" s="702"/>
      <c r="C33" s="703"/>
      <c r="D33" s="394" t="s">
        <v>44</v>
      </c>
      <c r="E33" s="395">
        <v>0.1</v>
      </c>
      <c r="F33" s="395">
        <v>1</v>
      </c>
      <c r="G33" s="28">
        <f t="shared" si="1"/>
        <v>0.1</v>
      </c>
      <c r="H33" s="510">
        <f t="shared" si="0"/>
        <v>5.2126678838732704E-4</v>
      </c>
      <c r="I33" s="434">
        <v>369200011</v>
      </c>
      <c r="J33" s="435" t="s">
        <v>30</v>
      </c>
      <c r="K33" s="431">
        <v>0</v>
      </c>
      <c r="L33" s="511">
        <f t="shared" si="2"/>
        <v>0</v>
      </c>
    </row>
    <row r="34" spans="1:12" s="152" customFormat="1" ht="12.75" customHeight="1">
      <c r="A34" s="701" t="s">
        <v>367</v>
      </c>
      <c r="B34" s="702"/>
      <c r="C34" s="703"/>
      <c r="D34" s="394" t="s">
        <v>52</v>
      </c>
      <c r="E34" s="395">
        <v>1.8</v>
      </c>
      <c r="F34" s="395">
        <v>0.9</v>
      </c>
      <c r="G34" s="28">
        <f t="shared" si="1"/>
        <v>1.62</v>
      </c>
      <c r="H34" s="510">
        <f t="shared" si="0"/>
        <v>8.4445219718746987E-3</v>
      </c>
      <c r="I34" s="434">
        <v>463400120</v>
      </c>
      <c r="J34" s="435" t="s">
        <v>324</v>
      </c>
      <c r="K34" s="431">
        <v>40</v>
      </c>
      <c r="L34" s="511">
        <f t="shared" si="2"/>
        <v>0.33778087887498798</v>
      </c>
    </row>
    <row r="35" spans="1:12" s="152" customFormat="1" ht="12.75" customHeight="1">
      <c r="A35" s="701" t="s">
        <v>368</v>
      </c>
      <c r="B35" s="702"/>
      <c r="C35" s="703"/>
      <c r="D35" s="394" t="s">
        <v>44</v>
      </c>
      <c r="E35" s="395">
        <v>2</v>
      </c>
      <c r="F35" s="395">
        <v>1</v>
      </c>
      <c r="G35" s="28">
        <f t="shared" si="1"/>
        <v>2</v>
      </c>
      <c r="H35" s="510">
        <f t="shared" si="0"/>
        <v>1.0425335767746541E-2</v>
      </c>
      <c r="I35" s="434">
        <v>412740021</v>
      </c>
      <c r="J35" s="523" t="s">
        <v>324</v>
      </c>
      <c r="K35" s="508">
        <v>40</v>
      </c>
      <c r="L35" s="511">
        <f t="shared" si="2"/>
        <v>0.41701343070986163</v>
      </c>
    </row>
    <row r="36" spans="1:12" s="152" customFormat="1" ht="12.75" customHeight="1">
      <c r="A36" s="701" t="s">
        <v>369</v>
      </c>
      <c r="B36" s="702"/>
      <c r="C36" s="703"/>
      <c r="D36" s="394" t="s">
        <v>69</v>
      </c>
      <c r="E36" s="395">
        <v>0.15</v>
      </c>
      <c r="F36" s="395">
        <v>2.23</v>
      </c>
      <c r="G36" s="28">
        <f t="shared" si="1"/>
        <v>0.33449999999999996</v>
      </c>
      <c r="H36" s="510">
        <f t="shared" si="0"/>
        <v>1.7436374071556086E-3</v>
      </c>
      <c r="I36" s="434">
        <v>412630030</v>
      </c>
      <c r="J36" s="523" t="s">
        <v>324</v>
      </c>
      <c r="K36" s="508">
        <v>40</v>
      </c>
      <c r="L36" s="511">
        <f t="shared" si="2"/>
        <v>6.974549628622434E-2</v>
      </c>
    </row>
    <row r="37" spans="1:12" s="152" customFormat="1" ht="12.75" customHeight="1">
      <c r="A37" s="286"/>
      <c r="B37" s="287"/>
      <c r="C37" s="288"/>
      <c r="D37" s="100"/>
      <c r="E37" s="101"/>
      <c r="F37" s="102"/>
      <c r="G37" s="28"/>
      <c r="H37" s="510"/>
      <c r="I37" s="524"/>
      <c r="J37" s="523"/>
      <c r="K37" s="508"/>
      <c r="L37" s="511"/>
    </row>
    <row r="38" spans="1:12" s="152" customFormat="1" ht="12.75" customHeight="1">
      <c r="A38" s="286"/>
      <c r="B38" s="287"/>
      <c r="C38" s="288"/>
      <c r="D38" s="100"/>
      <c r="E38" s="101"/>
      <c r="F38" s="102"/>
      <c r="G38" s="28"/>
      <c r="H38" s="510"/>
      <c r="I38" s="524"/>
      <c r="J38" s="523"/>
      <c r="K38" s="508"/>
      <c r="L38" s="511"/>
    </row>
    <row r="39" spans="1:12" s="152" customFormat="1" ht="12.75" customHeight="1">
      <c r="A39" s="286"/>
      <c r="B39" s="287"/>
      <c r="C39" s="288"/>
      <c r="D39" s="100"/>
      <c r="E39" s="101"/>
      <c r="F39" s="102"/>
      <c r="G39" s="28"/>
      <c r="H39" s="510"/>
      <c r="I39" s="524"/>
      <c r="J39" s="523"/>
      <c r="K39" s="508"/>
      <c r="L39" s="511"/>
    </row>
    <row r="40" spans="1:12" s="13" customFormat="1" ht="15.6">
      <c r="A40" s="704" t="s">
        <v>31</v>
      </c>
      <c r="B40" s="705"/>
      <c r="C40" s="103"/>
      <c r="D40" s="104"/>
      <c r="E40" s="104"/>
      <c r="F40" s="105"/>
      <c r="G40" s="512">
        <f>SUM(G29:G37)</f>
        <v>179.98449999999997</v>
      </c>
      <c r="H40" s="513">
        <f>SUM(H29:H37)</f>
        <v>0.93819942274498869</v>
      </c>
      <c r="I40" s="524"/>
      <c r="J40" s="523"/>
      <c r="K40" s="508"/>
      <c r="L40" s="514">
        <f>SUM(L30:L37)</f>
        <v>2.2473375047742832</v>
      </c>
    </row>
    <row r="41" spans="1:12" s="12" customFormat="1" ht="12.75" customHeight="1">
      <c r="A41" s="96" t="s">
        <v>32</v>
      </c>
      <c r="B41" s="93"/>
      <c r="C41" s="94"/>
      <c r="D41" s="94"/>
      <c r="E41" s="94"/>
      <c r="F41" s="94"/>
      <c r="G41" s="95"/>
      <c r="H41" s="520"/>
      <c r="I41" s="506"/>
      <c r="J41" s="507"/>
      <c r="K41" s="508"/>
      <c r="L41" s="521"/>
    </row>
    <row r="42" spans="1:12" s="12" customFormat="1" ht="12.75" customHeight="1">
      <c r="A42" s="692" t="s">
        <v>4</v>
      </c>
      <c r="B42" s="693"/>
      <c r="C42" s="694"/>
      <c r="D42" s="20" t="s">
        <v>28</v>
      </c>
      <c r="E42" s="21" t="s">
        <v>5</v>
      </c>
      <c r="F42" s="20" t="s">
        <v>6</v>
      </c>
      <c r="G42" s="21" t="s">
        <v>9</v>
      </c>
      <c r="H42" s="520"/>
      <c r="I42" s="522"/>
      <c r="J42" s="507"/>
      <c r="K42" s="522"/>
      <c r="L42" s="521"/>
    </row>
    <row r="43" spans="1:12" s="12" customFormat="1" ht="12.75" customHeight="1">
      <c r="A43" s="695"/>
      <c r="B43" s="696"/>
      <c r="C43" s="697"/>
      <c r="D43" s="97"/>
      <c r="E43" s="22" t="s">
        <v>15</v>
      </c>
      <c r="F43" s="22" t="s">
        <v>16</v>
      </c>
      <c r="G43" s="23" t="s">
        <v>17</v>
      </c>
      <c r="H43" s="505"/>
      <c r="I43" s="506"/>
      <c r="J43" s="507"/>
      <c r="K43" s="508"/>
      <c r="L43" s="509"/>
    </row>
    <row r="44" spans="1:12" s="12" customFormat="1" ht="15.6">
      <c r="A44" s="679"/>
      <c r="B44" s="680"/>
      <c r="C44" s="681"/>
      <c r="D44" s="100"/>
      <c r="E44" s="18"/>
      <c r="F44" s="128"/>
      <c r="G44" s="28"/>
      <c r="H44" s="505"/>
      <c r="I44" s="506"/>
      <c r="J44" s="507"/>
      <c r="K44" s="508"/>
      <c r="L44" s="509"/>
    </row>
    <row r="45" spans="1:12" s="12" customFormat="1" ht="12.75" customHeight="1" thickBot="1">
      <c r="A45" s="677" t="s">
        <v>33</v>
      </c>
      <c r="B45" s="678"/>
      <c r="C45" s="106"/>
      <c r="D45" s="29"/>
      <c r="E45" s="29"/>
      <c r="F45" s="25"/>
      <c r="G45" s="525">
        <f>+G44</f>
        <v>0</v>
      </c>
      <c r="H45" s="513">
        <f>+H44</f>
        <v>0</v>
      </c>
      <c r="I45" s="526"/>
      <c r="J45" s="518"/>
      <c r="K45" s="526"/>
      <c r="L45" s="514">
        <f>+L44</f>
        <v>0</v>
      </c>
    </row>
    <row r="46" spans="1:12" s="13" customFormat="1" ht="16.2" thickBot="1">
      <c r="A46" s="107"/>
      <c r="B46" s="108"/>
      <c r="C46" s="108"/>
      <c r="D46" s="683" t="s">
        <v>34</v>
      </c>
      <c r="E46" s="684"/>
      <c r="F46" s="684"/>
      <c r="G46" s="61">
        <f>+G45+G40+G26+G19</f>
        <v>191.84034399999996</v>
      </c>
      <c r="H46" s="527">
        <f>+H45+H40+H26+H19</f>
        <v>1.0000000000000002</v>
      </c>
      <c r="I46" s="528"/>
      <c r="J46" s="529"/>
      <c r="K46" s="528"/>
      <c r="L46" s="565">
        <f>+L45+L40+L26+L19</f>
        <v>8.4273952302754438</v>
      </c>
    </row>
    <row r="47" spans="1:12" s="12" customFormat="1" ht="12.75" customHeight="1">
      <c r="A47" s="107"/>
      <c r="B47" s="108"/>
      <c r="C47" s="108"/>
      <c r="D47" s="685" t="s">
        <v>35</v>
      </c>
      <c r="E47" s="686"/>
      <c r="F47" s="109">
        <f>+Datos!C5</f>
        <v>0.23</v>
      </c>
      <c r="G47" s="110">
        <f>+F47*G46</f>
        <v>44.123279119999992</v>
      </c>
      <c r="H47" s="114"/>
      <c r="I47" s="114"/>
      <c r="J47" s="114"/>
      <c r="K47" s="114"/>
      <c r="L47" s="530"/>
    </row>
    <row r="48" spans="1:12" s="12" customFormat="1" ht="13.5" customHeight="1">
      <c r="A48" s="111"/>
      <c r="B48" s="17"/>
      <c r="C48" s="112"/>
      <c r="D48" s="685" t="s">
        <v>36</v>
      </c>
      <c r="E48" s="686"/>
      <c r="F48" s="686"/>
      <c r="G48" s="110">
        <v>0</v>
      </c>
      <c r="H48" s="114"/>
      <c r="I48" s="114"/>
      <c r="J48" s="114"/>
      <c r="K48" s="114"/>
      <c r="L48" s="530"/>
    </row>
    <row r="49" spans="1:12" s="12" customFormat="1" ht="12.75" customHeight="1">
      <c r="A49" s="86"/>
      <c r="B49" s="108"/>
      <c r="C49" s="85"/>
      <c r="D49" s="685" t="s">
        <v>37</v>
      </c>
      <c r="E49" s="686"/>
      <c r="F49" s="686"/>
      <c r="G49" s="113">
        <f>+G46+G47</f>
        <v>235.96362311999997</v>
      </c>
      <c r="H49" s="114"/>
      <c r="I49" s="114"/>
      <c r="J49" s="114"/>
      <c r="K49" s="114"/>
      <c r="L49" s="530"/>
    </row>
    <row r="50" spans="1:12" s="12" customFormat="1" ht="12.75" customHeight="1" thickBot="1">
      <c r="A50" s="606" t="str">
        <f>'BASE DE DATOS'!D6</f>
        <v>ING. LIZARDO SEGURA M.</v>
      </c>
      <c r="B50" s="607"/>
      <c r="C50" s="114"/>
      <c r="D50" s="687" t="s">
        <v>38</v>
      </c>
      <c r="E50" s="688"/>
      <c r="F50" s="688"/>
      <c r="G50" s="66">
        <f>ROUND((G49),2)</f>
        <v>235.96</v>
      </c>
      <c r="H50" s="114"/>
      <c r="I50" s="114"/>
      <c r="J50" s="114"/>
      <c r="K50" s="114"/>
      <c r="L50" s="530"/>
    </row>
    <row r="51" spans="1:12" s="12" customFormat="1">
      <c r="A51" s="608" t="str">
        <f>'BASE DE DATOS'!F6</f>
        <v>TEC. DE PLANIFICACIÓN</v>
      </c>
      <c r="B51" s="609"/>
      <c r="C51" s="114"/>
      <c r="D51" s="114"/>
      <c r="E51" s="114"/>
      <c r="F51" s="115"/>
      <c r="G51" s="115"/>
      <c r="H51" s="85"/>
      <c r="I51" s="85"/>
      <c r="J51" s="85"/>
      <c r="K51" s="85"/>
      <c r="L51" s="531"/>
    </row>
    <row r="52" spans="1:12" s="12" customFormat="1">
      <c r="A52" s="608" t="str">
        <f>'BASE DE DATOS'!D7</f>
        <v>ESMERALDAS  - MARZO/2021</v>
      </c>
      <c r="B52" s="609"/>
      <c r="C52" s="316"/>
      <c r="D52" s="316"/>
      <c r="E52" s="316"/>
      <c r="F52" s="316"/>
      <c r="G52" s="316"/>
      <c r="H52" s="85"/>
      <c r="I52" s="85"/>
      <c r="J52" s="532"/>
      <c r="K52" s="85"/>
      <c r="L52" s="531"/>
    </row>
    <row r="53" spans="1:12">
      <c r="A53" s="116"/>
      <c r="B53" s="117"/>
      <c r="C53" s="118"/>
      <c r="D53" s="118"/>
      <c r="E53" s="118"/>
      <c r="F53" s="119"/>
      <c r="G53" s="119"/>
      <c r="H53" s="114"/>
      <c r="I53" s="114"/>
      <c r="J53" s="533"/>
      <c r="K53" s="114"/>
      <c r="L53" s="530"/>
    </row>
    <row r="54" spans="1:12">
      <c r="A54" s="170"/>
      <c r="B54" s="120"/>
      <c r="C54" s="120"/>
      <c r="D54" s="121"/>
      <c r="E54" s="121"/>
      <c r="F54" s="121"/>
      <c r="G54" s="121"/>
      <c r="H54" s="114"/>
      <c r="I54" s="114"/>
      <c r="J54" s="533"/>
      <c r="K54" s="114"/>
      <c r="L54" s="530"/>
    </row>
    <row r="55" spans="1:12">
      <c r="A55" s="122"/>
      <c r="B55" s="117"/>
      <c r="C55" s="117"/>
      <c r="D55" s="117"/>
      <c r="E55" s="117"/>
      <c r="F55" s="123"/>
      <c r="G55" s="119"/>
      <c r="H55" s="114"/>
      <c r="I55" s="114"/>
      <c r="J55" s="533"/>
      <c r="K55" s="114"/>
      <c r="L55" s="530"/>
    </row>
    <row r="56" spans="1:12">
      <c r="A56" s="116"/>
      <c r="B56" s="118"/>
      <c r="C56" s="124"/>
      <c r="D56" s="124"/>
      <c r="E56" s="124"/>
      <c r="F56" s="124"/>
      <c r="G56" s="124"/>
      <c r="H56" s="114"/>
      <c r="I56" s="114"/>
      <c r="J56" s="533"/>
      <c r="K56" s="114"/>
      <c r="L56" s="530"/>
    </row>
    <row r="57" spans="1:12" ht="13.8" thickBot="1">
      <c r="A57" s="125"/>
      <c r="B57" s="126"/>
      <c r="C57" s="127"/>
      <c r="D57" s="689"/>
      <c r="E57" s="689"/>
      <c r="F57" s="689"/>
      <c r="G57" s="127"/>
      <c r="H57" s="534"/>
      <c r="I57" s="534"/>
      <c r="J57" s="534"/>
      <c r="K57" s="534"/>
      <c r="L57" s="536"/>
    </row>
    <row r="58" spans="1:12" ht="13.8">
      <c r="A58" s="14"/>
      <c r="B58" s="14"/>
      <c r="C58" s="15"/>
      <c r="D58" s="682"/>
      <c r="E58" s="682"/>
      <c r="F58" s="682"/>
      <c r="G58" s="537">
        <v>235.96</v>
      </c>
      <c r="H58" s="114"/>
      <c r="I58" s="114"/>
      <c r="J58" s="114"/>
      <c r="K58" s="114"/>
    </row>
    <row r="59" spans="1:12">
      <c r="D59" s="682"/>
      <c r="E59" s="682"/>
      <c r="F59" s="682"/>
      <c r="H59" s="114"/>
      <c r="I59" s="114"/>
      <c r="J59" s="114"/>
      <c r="K59" s="114"/>
    </row>
    <row r="60" spans="1:12">
      <c r="H60" s="114"/>
      <c r="I60" s="114"/>
      <c r="J60" s="114"/>
      <c r="K60" s="114"/>
    </row>
    <row r="61" spans="1:12">
      <c r="H61" s="114"/>
      <c r="I61" s="114"/>
      <c r="J61" s="114"/>
      <c r="K61" s="114"/>
    </row>
    <row r="62" spans="1:12">
      <c r="H62" s="114"/>
      <c r="I62" s="114"/>
      <c r="J62" s="114"/>
      <c r="K62" s="114"/>
    </row>
  </sheetData>
  <mergeCells count="40">
    <mergeCell ref="A23:B23"/>
    <mergeCell ref="A1:G1"/>
    <mergeCell ref="H2:L13"/>
    <mergeCell ref="A15:B15"/>
    <mergeCell ref="A16:B16"/>
    <mergeCell ref="A17:B17"/>
    <mergeCell ref="A19:B19"/>
    <mergeCell ref="A21:B21"/>
    <mergeCell ref="A22:B22"/>
    <mergeCell ref="A2:G2"/>
    <mergeCell ref="A4:G4"/>
    <mergeCell ref="A12:D12"/>
    <mergeCell ref="A30:C30"/>
    <mergeCell ref="A31:C31"/>
    <mergeCell ref="A40:B40"/>
    <mergeCell ref="A42:C42"/>
    <mergeCell ref="A43:C43"/>
    <mergeCell ref="A32:C32"/>
    <mergeCell ref="A33:C33"/>
    <mergeCell ref="A34:C34"/>
    <mergeCell ref="A35:C35"/>
    <mergeCell ref="A36:C36"/>
    <mergeCell ref="A24:B24"/>
    <mergeCell ref="A25:B25"/>
    <mergeCell ref="A26:B26"/>
    <mergeCell ref="A28:C28"/>
    <mergeCell ref="A29:C29"/>
    <mergeCell ref="D58:F58"/>
    <mergeCell ref="D59:F59"/>
    <mergeCell ref="D46:F46"/>
    <mergeCell ref="D47:E47"/>
    <mergeCell ref="D48:F48"/>
    <mergeCell ref="D49:F49"/>
    <mergeCell ref="D50:F50"/>
    <mergeCell ref="D57:F57"/>
    <mergeCell ref="A50:B50"/>
    <mergeCell ref="A51:B51"/>
    <mergeCell ref="A52:B52"/>
    <mergeCell ref="A45:B45"/>
    <mergeCell ref="A44:C4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18" zoomScale="90" zoomScaleNormal="100" zoomScaleSheetLayoutView="90" workbookViewId="0">
      <selection activeCell="L46" sqref="L46"/>
    </sheetView>
  </sheetViews>
  <sheetFormatPr baseColWidth="10" defaultRowHeight="13.2"/>
  <cols>
    <col min="1" max="1" width="21.88671875" style="150" customWidth="1"/>
    <col min="2" max="2" width="19.5546875" style="150" customWidth="1"/>
    <col min="3" max="4" width="11.5546875" style="150"/>
    <col min="5" max="5" width="13.33203125" style="150" bestFit="1" customWidth="1"/>
    <col min="6" max="6" width="14.33203125" style="156" customWidth="1"/>
    <col min="7" max="7" width="13.5546875" style="538" customWidth="1"/>
    <col min="8" max="12" width="11.5546875" style="497"/>
    <col min="13" max="256" width="11.5546875" style="150"/>
    <col min="257" max="257" width="16.6640625" style="150" customWidth="1"/>
    <col min="258" max="258" width="19.5546875" style="150" customWidth="1"/>
    <col min="259" max="260" width="11.5546875" style="150"/>
    <col min="261" max="261" width="13.33203125" style="150" bestFit="1" customWidth="1"/>
    <col min="262" max="262" width="14.33203125" style="150" customWidth="1"/>
    <col min="263" max="263" width="13.5546875" style="150" customWidth="1"/>
    <col min="264" max="512" width="11.5546875" style="150"/>
    <col min="513" max="513" width="16.6640625" style="150" customWidth="1"/>
    <col min="514" max="514" width="19.5546875" style="150" customWidth="1"/>
    <col min="515" max="516" width="11.5546875" style="150"/>
    <col min="517" max="517" width="13.33203125" style="150" bestFit="1" customWidth="1"/>
    <col min="518" max="518" width="14.33203125" style="150" customWidth="1"/>
    <col min="519" max="519" width="13.5546875" style="150" customWidth="1"/>
    <col min="520" max="768" width="11.5546875" style="150"/>
    <col min="769" max="769" width="16.6640625" style="150" customWidth="1"/>
    <col min="770" max="770" width="19.5546875" style="150" customWidth="1"/>
    <col min="771" max="772" width="11.5546875" style="150"/>
    <col min="773" max="773" width="13.33203125" style="150" bestFit="1" customWidth="1"/>
    <col min="774" max="774" width="14.33203125" style="150" customWidth="1"/>
    <col min="775" max="775" width="13.5546875" style="150" customWidth="1"/>
    <col min="776" max="1024" width="11.5546875" style="150"/>
    <col min="1025" max="1025" width="16.6640625" style="150" customWidth="1"/>
    <col min="1026" max="1026" width="19.5546875" style="150" customWidth="1"/>
    <col min="1027" max="1028" width="11.5546875" style="150"/>
    <col min="1029" max="1029" width="13.33203125" style="150" bestFit="1" customWidth="1"/>
    <col min="1030" max="1030" width="14.33203125" style="150" customWidth="1"/>
    <col min="1031" max="1031" width="13.5546875" style="150" customWidth="1"/>
    <col min="1032" max="1280" width="11.5546875" style="150"/>
    <col min="1281" max="1281" width="16.6640625" style="150" customWidth="1"/>
    <col min="1282" max="1282" width="19.5546875" style="150" customWidth="1"/>
    <col min="1283" max="1284" width="11.5546875" style="150"/>
    <col min="1285" max="1285" width="13.33203125" style="150" bestFit="1" customWidth="1"/>
    <col min="1286" max="1286" width="14.33203125" style="150" customWidth="1"/>
    <col min="1287" max="1287" width="13.5546875" style="150" customWidth="1"/>
    <col min="1288" max="1536" width="11.5546875" style="150"/>
    <col min="1537" max="1537" width="16.6640625" style="150" customWidth="1"/>
    <col min="1538" max="1538" width="19.5546875" style="150" customWidth="1"/>
    <col min="1539" max="1540" width="11.5546875" style="150"/>
    <col min="1541" max="1541" width="13.33203125" style="150" bestFit="1" customWidth="1"/>
    <col min="1542" max="1542" width="14.33203125" style="150" customWidth="1"/>
    <col min="1543" max="1543" width="13.5546875" style="150" customWidth="1"/>
    <col min="1544" max="1792" width="11.5546875" style="150"/>
    <col min="1793" max="1793" width="16.6640625" style="150" customWidth="1"/>
    <col min="1794" max="1794" width="19.5546875" style="150" customWidth="1"/>
    <col min="1795" max="1796" width="11.5546875" style="150"/>
    <col min="1797" max="1797" width="13.33203125" style="150" bestFit="1" customWidth="1"/>
    <col min="1798" max="1798" width="14.33203125" style="150" customWidth="1"/>
    <col min="1799" max="1799" width="13.5546875" style="150" customWidth="1"/>
    <col min="1800" max="2048" width="11.5546875" style="150"/>
    <col min="2049" max="2049" width="16.6640625" style="150" customWidth="1"/>
    <col min="2050" max="2050" width="19.5546875" style="150" customWidth="1"/>
    <col min="2051" max="2052" width="11.5546875" style="150"/>
    <col min="2053" max="2053" width="13.33203125" style="150" bestFit="1" customWidth="1"/>
    <col min="2054" max="2054" width="14.33203125" style="150" customWidth="1"/>
    <col min="2055" max="2055" width="13.5546875" style="150" customWidth="1"/>
    <col min="2056" max="2304" width="11.5546875" style="150"/>
    <col min="2305" max="2305" width="16.6640625" style="150" customWidth="1"/>
    <col min="2306" max="2306" width="19.5546875" style="150" customWidth="1"/>
    <col min="2307" max="2308" width="11.5546875" style="150"/>
    <col min="2309" max="2309" width="13.33203125" style="150" bestFit="1" customWidth="1"/>
    <col min="2310" max="2310" width="14.33203125" style="150" customWidth="1"/>
    <col min="2311" max="2311" width="13.5546875" style="150" customWidth="1"/>
    <col min="2312" max="2560" width="11.5546875" style="150"/>
    <col min="2561" max="2561" width="16.6640625" style="150" customWidth="1"/>
    <col min="2562" max="2562" width="19.5546875" style="150" customWidth="1"/>
    <col min="2563" max="2564" width="11.5546875" style="150"/>
    <col min="2565" max="2565" width="13.33203125" style="150" bestFit="1" customWidth="1"/>
    <col min="2566" max="2566" width="14.33203125" style="150" customWidth="1"/>
    <col min="2567" max="2567" width="13.5546875" style="150" customWidth="1"/>
    <col min="2568" max="2816" width="11.5546875" style="150"/>
    <col min="2817" max="2817" width="16.6640625" style="150" customWidth="1"/>
    <col min="2818" max="2818" width="19.5546875" style="150" customWidth="1"/>
    <col min="2819" max="2820" width="11.5546875" style="150"/>
    <col min="2821" max="2821" width="13.33203125" style="150" bestFit="1" customWidth="1"/>
    <col min="2822" max="2822" width="14.33203125" style="150" customWidth="1"/>
    <col min="2823" max="2823" width="13.5546875" style="150" customWidth="1"/>
    <col min="2824" max="3072" width="11.5546875" style="150"/>
    <col min="3073" max="3073" width="16.6640625" style="150" customWidth="1"/>
    <col min="3074" max="3074" width="19.5546875" style="150" customWidth="1"/>
    <col min="3075" max="3076" width="11.5546875" style="150"/>
    <col min="3077" max="3077" width="13.33203125" style="150" bestFit="1" customWidth="1"/>
    <col min="3078" max="3078" width="14.33203125" style="150" customWidth="1"/>
    <col min="3079" max="3079" width="13.5546875" style="150" customWidth="1"/>
    <col min="3080" max="3328" width="11.5546875" style="150"/>
    <col min="3329" max="3329" width="16.6640625" style="150" customWidth="1"/>
    <col min="3330" max="3330" width="19.5546875" style="150" customWidth="1"/>
    <col min="3331" max="3332" width="11.5546875" style="150"/>
    <col min="3333" max="3333" width="13.33203125" style="150" bestFit="1" customWidth="1"/>
    <col min="3334" max="3334" width="14.33203125" style="150" customWidth="1"/>
    <col min="3335" max="3335" width="13.5546875" style="150" customWidth="1"/>
    <col min="3336" max="3584" width="11.5546875" style="150"/>
    <col min="3585" max="3585" width="16.6640625" style="150" customWidth="1"/>
    <col min="3586" max="3586" width="19.5546875" style="150" customWidth="1"/>
    <col min="3587" max="3588" width="11.5546875" style="150"/>
    <col min="3589" max="3589" width="13.33203125" style="150" bestFit="1" customWidth="1"/>
    <col min="3590" max="3590" width="14.33203125" style="150" customWidth="1"/>
    <col min="3591" max="3591" width="13.5546875" style="150" customWidth="1"/>
    <col min="3592" max="3840" width="11.5546875" style="150"/>
    <col min="3841" max="3841" width="16.6640625" style="150" customWidth="1"/>
    <col min="3842" max="3842" width="19.5546875" style="150" customWidth="1"/>
    <col min="3843" max="3844" width="11.5546875" style="150"/>
    <col min="3845" max="3845" width="13.33203125" style="150" bestFit="1" customWidth="1"/>
    <col min="3846" max="3846" width="14.33203125" style="150" customWidth="1"/>
    <col min="3847" max="3847" width="13.5546875" style="150" customWidth="1"/>
    <col min="3848" max="4096" width="11.5546875" style="150"/>
    <col min="4097" max="4097" width="16.6640625" style="150" customWidth="1"/>
    <col min="4098" max="4098" width="19.5546875" style="150" customWidth="1"/>
    <col min="4099" max="4100" width="11.5546875" style="150"/>
    <col min="4101" max="4101" width="13.33203125" style="150" bestFit="1" customWidth="1"/>
    <col min="4102" max="4102" width="14.33203125" style="150" customWidth="1"/>
    <col min="4103" max="4103" width="13.5546875" style="150" customWidth="1"/>
    <col min="4104" max="4352" width="11.5546875" style="150"/>
    <col min="4353" max="4353" width="16.6640625" style="150" customWidth="1"/>
    <col min="4354" max="4354" width="19.5546875" style="150" customWidth="1"/>
    <col min="4355" max="4356" width="11.5546875" style="150"/>
    <col min="4357" max="4357" width="13.33203125" style="150" bestFit="1" customWidth="1"/>
    <col min="4358" max="4358" width="14.33203125" style="150" customWidth="1"/>
    <col min="4359" max="4359" width="13.5546875" style="150" customWidth="1"/>
    <col min="4360" max="4608" width="11.5546875" style="150"/>
    <col min="4609" max="4609" width="16.6640625" style="150" customWidth="1"/>
    <col min="4610" max="4610" width="19.5546875" style="150" customWidth="1"/>
    <col min="4611" max="4612" width="11.5546875" style="150"/>
    <col min="4613" max="4613" width="13.33203125" style="150" bestFit="1" customWidth="1"/>
    <col min="4614" max="4614" width="14.33203125" style="150" customWidth="1"/>
    <col min="4615" max="4615" width="13.5546875" style="150" customWidth="1"/>
    <col min="4616" max="4864" width="11.5546875" style="150"/>
    <col min="4865" max="4865" width="16.6640625" style="150" customWidth="1"/>
    <col min="4866" max="4866" width="19.5546875" style="150" customWidth="1"/>
    <col min="4867" max="4868" width="11.5546875" style="150"/>
    <col min="4869" max="4869" width="13.33203125" style="150" bestFit="1" customWidth="1"/>
    <col min="4870" max="4870" width="14.33203125" style="150" customWidth="1"/>
    <col min="4871" max="4871" width="13.5546875" style="150" customWidth="1"/>
    <col min="4872" max="5120" width="11.5546875" style="150"/>
    <col min="5121" max="5121" width="16.6640625" style="150" customWidth="1"/>
    <col min="5122" max="5122" width="19.5546875" style="150" customWidth="1"/>
    <col min="5123" max="5124" width="11.5546875" style="150"/>
    <col min="5125" max="5125" width="13.33203125" style="150" bestFit="1" customWidth="1"/>
    <col min="5126" max="5126" width="14.33203125" style="150" customWidth="1"/>
    <col min="5127" max="5127" width="13.5546875" style="150" customWidth="1"/>
    <col min="5128" max="5376" width="11.5546875" style="150"/>
    <col min="5377" max="5377" width="16.6640625" style="150" customWidth="1"/>
    <col min="5378" max="5378" width="19.5546875" style="150" customWidth="1"/>
    <col min="5379" max="5380" width="11.5546875" style="150"/>
    <col min="5381" max="5381" width="13.33203125" style="150" bestFit="1" customWidth="1"/>
    <col min="5382" max="5382" width="14.33203125" style="150" customWidth="1"/>
    <col min="5383" max="5383" width="13.5546875" style="150" customWidth="1"/>
    <col min="5384" max="5632" width="11.5546875" style="150"/>
    <col min="5633" max="5633" width="16.6640625" style="150" customWidth="1"/>
    <col min="5634" max="5634" width="19.5546875" style="150" customWidth="1"/>
    <col min="5635" max="5636" width="11.5546875" style="150"/>
    <col min="5637" max="5637" width="13.33203125" style="150" bestFit="1" customWidth="1"/>
    <col min="5638" max="5638" width="14.33203125" style="150" customWidth="1"/>
    <col min="5639" max="5639" width="13.5546875" style="150" customWidth="1"/>
    <col min="5640" max="5888" width="11.5546875" style="150"/>
    <col min="5889" max="5889" width="16.6640625" style="150" customWidth="1"/>
    <col min="5890" max="5890" width="19.5546875" style="150" customWidth="1"/>
    <col min="5891" max="5892" width="11.5546875" style="150"/>
    <col min="5893" max="5893" width="13.33203125" style="150" bestFit="1" customWidth="1"/>
    <col min="5894" max="5894" width="14.33203125" style="150" customWidth="1"/>
    <col min="5895" max="5895" width="13.5546875" style="150" customWidth="1"/>
    <col min="5896" max="6144" width="11.5546875" style="150"/>
    <col min="6145" max="6145" width="16.6640625" style="150" customWidth="1"/>
    <col min="6146" max="6146" width="19.5546875" style="150" customWidth="1"/>
    <col min="6147" max="6148" width="11.5546875" style="150"/>
    <col min="6149" max="6149" width="13.33203125" style="150" bestFit="1" customWidth="1"/>
    <col min="6150" max="6150" width="14.33203125" style="150" customWidth="1"/>
    <col min="6151" max="6151" width="13.5546875" style="150" customWidth="1"/>
    <col min="6152" max="6400" width="11.5546875" style="150"/>
    <col min="6401" max="6401" width="16.6640625" style="150" customWidth="1"/>
    <col min="6402" max="6402" width="19.5546875" style="150" customWidth="1"/>
    <col min="6403" max="6404" width="11.5546875" style="150"/>
    <col min="6405" max="6405" width="13.33203125" style="150" bestFit="1" customWidth="1"/>
    <col min="6406" max="6406" width="14.33203125" style="150" customWidth="1"/>
    <col min="6407" max="6407" width="13.5546875" style="150" customWidth="1"/>
    <col min="6408" max="6656" width="11.5546875" style="150"/>
    <col min="6657" max="6657" width="16.6640625" style="150" customWidth="1"/>
    <col min="6658" max="6658" width="19.5546875" style="150" customWidth="1"/>
    <col min="6659" max="6660" width="11.5546875" style="150"/>
    <col min="6661" max="6661" width="13.33203125" style="150" bestFit="1" customWidth="1"/>
    <col min="6662" max="6662" width="14.33203125" style="150" customWidth="1"/>
    <col min="6663" max="6663" width="13.5546875" style="150" customWidth="1"/>
    <col min="6664" max="6912" width="11.5546875" style="150"/>
    <col min="6913" max="6913" width="16.6640625" style="150" customWidth="1"/>
    <col min="6914" max="6914" width="19.5546875" style="150" customWidth="1"/>
    <col min="6915" max="6916" width="11.5546875" style="150"/>
    <col min="6917" max="6917" width="13.33203125" style="150" bestFit="1" customWidth="1"/>
    <col min="6918" max="6918" width="14.33203125" style="150" customWidth="1"/>
    <col min="6919" max="6919" width="13.5546875" style="150" customWidth="1"/>
    <col min="6920" max="7168" width="11.5546875" style="150"/>
    <col min="7169" max="7169" width="16.6640625" style="150" customWidth="1"/>
    <col min="7170" max="7170" width="19.5546875" style="150" customWidth="1"/>
    <col min="7171" max="7172" width="11.5546875" style="150"/>
    <col min="7173" max="7173" width="13.33203125" style="150" bestFit="1" customWidth="1"/>
    <col min="7174" max="7174" width="14.33203125" style="150" customWidth="1"/>
    <col min="7175" max="7175" width="13.5546875" style="150" customWidth="1"/>
    <col min="7176" max="7424" width="11.5546875" style="150"/>
    <col min="7425" max="7425" width="16.6640625" style="150" customWidth="1"/>
    <col min="7426" max="7426" width="19.5546875" style="150" customWidth="1"/>
    <col min="7427" max="7428" width="11.5546875" style="150"/>
    <col min="7429" max="7429" width="13.33203125" style="150" bestFit="1" customWidth="1"/>
    <col min="7430" max="7430" width="14.33203125" style="150" customWidth="1"/>
    <col min="7431" max="7431" width="13.5546875" style="150" customWidth="1"/>
    <col min="7432" max="7680" width="11.5546875" style="150"/>
    <col min="7681" max="7681" width="16.6640625" style="150" customWidth="1"/>
    <col min="7682" max="7682" width="19.5546875" style="150" customWidth="1"/>
    <col min="7683" max="7684" width="11.5546875" style="150"/>
    <col min="7685" max="7685" width="13.33203125" style="150" bestFit="1" customWidth="1"/>
    <col min="7686" max="7686" width="14.33203125" style="150" customWidth="1"/>
    <col min="7687" max="7687" width="13.5546875" style="150" customWidth="1"/>
    <col min="7688" max="7936" width="11.5546875" style="150"/>
    <col min="7937" max="7937" width="16.6640625" style="150" customWidth="1"/>
    <col min="7938" max="7938" width="19.5546875" style="150" customWidth="1"/>
    <col min="7939" max="7940" width="11.5546875" style="150"/>
    <col min="7941" max="7941" width="13.33203125" style="150" bestFit="1" customWidth="1"/>
    <col min="7942" max="7942" width="14.33203125" style="150" customWidth="1"/>
    <col min="7943" max="7943" width="13.5546875" style="150" customWidth="1"/>
    <col min="7944" max="8192" width="11.5546875" style="150"/>
    <col min="8193" max="8193" width="16.6640625" style="150" customWidth="1"/>
    <col min="8194" max="8194" width="19.5546875" style="150" customWidth="1"/>
    <col min="8195" max="8196" width="11.5546875" style="150"/>
    <col min="8197" max="8197" width="13.33203125" style="150" bestFit="1" customWidth="1"/>
    <col min="8198" max="8198" width="14.33203125" style="150" customWidth="1"/>
    <col min="8199" max="8199" width="13.5546875" style="150" customWidth="1"/>
    <col min="8200" max="8448" width="11.5546875" style="150"/>
    <col min="8449" max="8449" width="16.6640625" style="150" customWidth="1"/>
    <col min="8450" max="8450" width="19.5546875" style="150" customWidth="1"/>
    <col min="8451" max="8452" width="11.5546875" style="150"/>
    <col min="8453" max="8453" width="13.33203125" style="150" bestFit="1" customWidth="1"/>
    <col min="8454" max="8454" width="14.33203125" style="150" customWidth="1"/>
    <col min="8455" max="8455" width="13.5546875" style="150" customWidth="1"/>
    <col min="8456" max="8704" width="11.5546875" style="150"/>
    <col min="8705" max="8705" width="16.6640625" style="150" customWidth="1"/>
    <col min="8706" max="8706" width="19.5546875" style="150" customWidth="1"/>
    <col min="8707" max="8708" width="11.5546875" style="150"/>
    <col min="8709" max="8709" width="13.33203125" style="150" bestFit="1" customWidth="1"/>
    <col min="8710" max="8710" width="14.33203125" style="150" customWidth="1"/>
    <col min="8711" max="8711" width="13.5546875" style="150" customWidth="1"/>
    <col min="8712" max="8960" width="11.5546875" style="150"/>
    <col min="8961" max="8961" width="16.6640625" style="150" customWidth="1"/>
    <col min="8962" max="8962" width="19.5546875" style="150" customWidth="1"/>
    <col min="8963" max="8964" width="11.5546875" style="150"/>
    <col min="8965" max="8965" width="13.33203125" style="150" bestFit="1" customWidth="1"/>
    <col min="8966" max="8966" width="14.33203125" style="150" customWidth="1"/>
    <col min="8967" max="8967" width="13.5546875" style="150" customWidth="1"/>
    <col min="8968" max="9216" width="11.5546875" style="150"/>
    <col min="9217" max="9217" width="16.6640625" style="150" customWidth="1"/>
    <col min="9218" max="9218" width="19.5546875" style="150" customWidth="1"/>
    <col min="9219" max="9220" width="11.5546875" style="150"/>
    <col min="9221" max="9221" width="13.33203125" style="150" bestFit="1" customWidth="1"/>
    <col min="9222" max="9222" width="14.33203125" style="150" customWidth="1"/>
    <col min="9223" max="9223" width="13.5546875" style="150" customWidth="1"/>
    <col min="9224" max="9472" width="11.5546875" style="150"/>
    <col min="9473" max="9473" width="16.6640625" style="150" customWidth="1"/>
    <col min="9474" max="9474" width="19.5546875" style="150" customWidth="1"/>
    <col min="9475" max="9476" width="11.5546875" style="150"/>
    <col min="9477" max="9477" width="13.33203125" style="150" bestFit="1" customWidth="1"/>
    <col min="9478" max="9478" width="14.33203125" style="150" customWidth="1"/>
    <col min="9479" max="9479" width="13.5546875" style="150" customWidth="1"/>
    <col min="9480" max="9728" width="11.5546875" style="150"/>
    <col min="9729" max="9729" width="16.6640625" style="150" customWidth="1"/>
    <col min="9730" max="9730" width="19.5546875" style="150" customWidth="1"/>
    <col min="9731" max="9732" width="11.5546875" style="150"/>
    <col min="9733" max="9733" width="13.33203125" style="150" bestFit="1" customWidth="1"/>
    <col min="9734" max="9734" width="14.33203125" style="150" customWidth="1"/>
    <col min="9735" max="9735" width="13.5546875" style="150" customWidth="1"/>
    <col min="9736" max="9984" width="11.5546875" style="150"/>
    <col min="9985" max="9985" width="16.6640625" style="150" customWidth="1"/>
    <col min="9986" max="9986" width="19.5546875" style="150" customWidth="1"/>
    <col min="9987" max="9988" width="11.5546875" style="150"/>
    <col min="9989" max="9989" width="13.33203125" style="150" bestFit="1" customWidth="1"/>
    <col min="9990" max="9990" width="14.33203125" style="150" customWidth="1"/>
    <col min="9991" max="9991" width="13.5546875" style="150" customWidth="1"/>
    <col min="9992" max="10240" width="11.5546875" style="150"/>
    <col min="10241" max="10241" width="16.6640625" style="150" customWidth="1"/>
    <col min="10242" max="10242" width="19.5546875" style="150" customWidth="1"/>
    <col min="10243" max="10244" width="11.5546875" style="150"/>
    <col min="10245" max="10245" width="13.33203125" style="150" bestFit="1" customWidth="1"/>
    <col min="10246" max="10246" width="14.33203125" style="150" customWidth="1"/>
    <col min="10247" max="10247" width="13.5546875" style="150" customWidth="1"/>
    <col min="10248" max="10496" width="11.5546875" style="150"/>
    <col min="10497" max="10497" width="16.6640625" style="150" customWidth="1"/>
    <col min="10498" max="10498" width="19.5546875" style="150" customWidth="1"/>
    <col min="10499" max="10500" width="11.5546875" style="150"/>
    <col min="10501" max="10501" width="13.33203125" style="150" bestFit="1" customWidth="1"/>
    <col min="10502" max="10502" width="14.33203125" style="150" customWidth="1"/>
    <col min="10503" max="10503" width="13.5546875" style="150" customWidth="1"/>
    <col min="10504" max="10752" width="11.5546875" style="150"/>
    <col min="10753" max="10753" width="16.6640625" style="150" customWidth="1"/>
    <col min="10754" max="10754" width="19.5546875" style="150" customWidth="1"/>
    <col min="10755" max="10756" width="11.5546875" style="150"/>
    <col min="10757" max="10757" width="13.33203125" style="150" bestFit="1" customWidth="1"/>
    <col min="10758" max="10758" width="14.33203125" style="150" customWidth="1"/>
    <col min="10759" max="10759" width="13.5546875" style="150" customWidth="1"/>
    <col min="10760" max="11008" width="11.5546875" style="150"/>
    <col min="11009" max="11009" width="16.6640625" style="150" customWidth="1"/>
    <col min="11010" max="11010" width="19.5546875" style="150" customWidth="1"/>
    <col min="11011" max="11012" width="11.5546875" style="150"/>
    <col min="11013" max="11013" width="13.33203125" style="150" bestFit="1" customWidth="1"/>
    <col min="11014" max="11014" width="14.33203125" style="150" customWidth="1"/>
    <col min="11015" max="11015" width="13.5546875" style="150" customWidth="1"/>
    <col min="11016" max="11264" width="11.5546875" style="150"/>
    <col min="11265" max="11265" width="16.6640625" style="150" customWidth="1"/>
    <col min="11266" max="11266" width="19.5546875" style="150" customWidth="1"/>
    <col min="11267" max="11268" width="11.5546875" style="150"/>
    <col min="11269" max="11269" width="13.33203125" style="150" bestFit="1" customWidth="1"/>
    <col min="11270" max="11270" width="14.33203125" style="150" customWidth="1"/>
    <col min="11271" max="11271" width="13.5546875" style="150" customWidth="1"/>
    <col min="11272" max="11520" width="11.5546875" style="150"/>
    <col min="11521" max="11521" width="16.6640625" style="150" customWidth="1"/>
    <col min="11522" max="11522" width="19.5546875" style="150" customWidth="1"/>
    <col min="11523" max="11524" width="11.5546875" style="150"/>
    <col min="11525" max="11525" width="13.33203125" style="150" bestFit="1" customWidth="1"/>
    <col min="11526" max="11526" width="14.33203125" style="150" customWidth="1"/>
    <col min="11527" max="11527" width="13.5546875" style="150" customWidth="1"/>
    <col min="11528" max="11776" width="11.5546875" style="150"/>
    <col min="11777" max="11777" width="16.6640625" style="150" customWidth="1"/>
    <col min="11778" max="11778" width="19.5546875" style="150" customWidth="1"/>
    <col min="11779" max="11780" width="11.5546875" style="150"/>
    <col min="11781" max="11781" width="13.33203125" style="150" bestFit="1" customWidth="1"/>
    <col min="11782" max="11782" width="14.33203125" style="150" customWidth="1"/>
    <col min="11783" max="11783" width="13.5546875" style="150" customWidth="1"/>
    <col min="11784" max="12032" width="11.5546875" style="150"/>
    <col min="12033" max="12033" width="16.6640625" style="150" customWidth="1"/>
    <col min="12034" max="12034" width="19.5546875" style="150" customWidth="1"/>
    <col min="12035" max="12036" width="11.5546875" style="150"/>
    <col min="12037" max="12037" width="13.33203125" style="150" bestFit="1" customWidth="1"/>
    <col min="12038" max="12038" width="14.33203125" style="150" customWidth="1"/>
    <col min="12039" max="12039" width="13.5546875" style="150" customWidth="1"/>
    <col min="12040" max="12288" width="11.5546875" style="150"/>
    <col min="12289" max="12289" width="16.6640625" style="150" customWidth="1"/>
    <col min="12290" max="12290" width="19.5546875" style="150" customWidth="1"/>
    <col min="12291" max="12292" width="11.5546875" style="150"/>
    <col min="12293" max="12293" width="13.33203125" style="150" bestFit="1" customWidth="1"/>
    <col min="12294" max="12294" width="14.33203125" style="150" customWidth="1"/>
    <col min="12295" max="12295" width="13.5546875" style="150" customWidth="1"/>
    <col min="12296" max="12544" width="11.5546875" style="150"/>
    <col min="12545" max="12545" width="16.6640625" style="150" customWidth="1"/>
    <col min="12546" max="12546" width="19.5546875" style="150" customWidth="1"/>
    <col min="12547" max="12548" width="11.5546875" style="150"/>
    <col min="12549" max="12549" width="13.33203125" style="150" bestFit="1" customWidth="1"/>
    <col min="12550" max="12550" width="14.33203125" style="150" customWidth="1"/>
    <col min="12551" max="12551" width="13.5546875" style="150" customWidth="1"/>
    <col min="12552" max="12800" width="11.5546875" style="150"/>
    <col min="12801" max="12801" width="16.6640625" style="150" customWidth="1"/>
    <col min="12802" max="12802" width="19.5546875" style="150" customWidth="1"/>
    <col min="12803" max="12804" width="11.5546875" style="150"/>
    <col min="12805" max="12805" width="13.33203125" style="150" bestFit="1" customWidth="1"/>
    <col min="12806" max="12806" width="14.33203125" style="150" customWidth="1"/>
    <col min="12807" max="12807" width="13.5546875" style="150" customWidth="1"/>
    <col min="12808" max="13056" width="11.5546875" style="150"/>
    <col min="13057" max="13057" width="16.6640625" style="150" customWidth="1"/>
    <col min="13058" max="13058" width="19.5546875" style="150" customWidth="1"/>
    <col min="13059" max="13060" width="11.5546875" style="150"/>
    <col min="13061" max="13061" width="13.33203125" style="150" bestFit="1" customWidth="1"/>
    <col min="13062" max="13062" width="14.33203125" style="150" customWidth="1"/>
    <col min="13063" max="13063" width="13.5546875" style="150" customWidth="1"/>
    <col min="13064" max="13312" width="11.5546875" style="150"/>
    <col min="13313" max="13313" width="16.6640625" style="150" customWidth="1"/>
    <col min="13314" max="13314" width="19.5546875" style="150" customWidth="1"/>
    <col min="13315" max="13316" width="11.5546875" style="150"/>
    <col min="13317" max="13317" width="13.33203125" style="150" bestFit="1" customWidth="1"/>
    <col min="13318" max="13318" width="14.33203125" style="150" customWidth="1"/>
    <col min="13319" max="13319" width="13.5546875" style="150" customWidth="1"/>
    <col min="13320" max="13568" width="11.5546875" style="150"/>
    <col min="13569" max="13569" width="16.6640625" style="150" customWidth="1"/>
    <col min="13570" max="13570" width="19.5546875" style="150" customWidth="1"/>
    <col min="13571" max="13572" width="11.5546875" style="150"/>
    <col min="13573" max="13573" width="13.33203125" style="150" bestFit="1" customWidth="1"/>
    <col min="13574" max="13574" width="14.33203125" style="150" customWidth="1"/>
    <col min="13575" max="13575" width="13.5546875" style="150" customWidth="1"/>
    <col min="13576" max="13824" width="11.5546875" style="150"/>
    <col min="13825" max="13825" width="16.6640625" style="150" customWidth="1"/>
    <col min="13826" max="13826" width="19.5546875" style="150" customWidth="1"/>
    <col min="13827" max="13828" width="11.5546875" style="150"/>
    <col min="13829" max="13829" width="13.33203125" style="150" bestFit="1" customWidth="1"/>
    <col min="13830" max="13830" width="14.33203125" style="150" customWidth="1"/>
    <col min="13831" max="13831" width="13.5546875" style="150" customWidth="1"/>
    <col min="13832" max="14080" width="11.5546875" style="150"/>
    <col min="14081" max="14081" width="16.6640625" style="150" customWidth="1"/>
    <col min="14082" max="14082" width="19.5546875" style="150" customWidth="1"/>
    <col min="14083" max="14084" width="11.5546875" style="150"/>
    <col min="14085" max="14085" width="13.33203125" style="150" bestFit="1" customWidth="1"/>
    <col min="14086" max="14086" width="14.33203125" style="150" customWidth="1"/>
    <col min="14087" max="14087" width="13.5546875" style="150" customWidth="1"/>
    <col min="14088" max="14336" width="11.5546875" style="150"/>
    <col min="14337" max="14337" width="16.6640625" style="150" customWidth="1"/>
    <col min="14338" max="14338" width="19.5546875" style="150" customWidth="1"/>
    <col min="14339" max="14340" width="11.5546875" style="150"/>
    <col min="14341" max="14341" width="13.33203125" style="150" bestFit="1" customWidth="1"/>
    <col min="14342" max="14342" width="14.33203125" style="150" customWidth="1"/>
    <col min="14343" max="14343" width="13.5546875" style="150" customWidth="1"/>
    <col min="14344" max="14592" width="11.5546875" style="150"/>
    <col min="14593" max="14593" width="16.6640625" style="150" customWidth="1"/>
    <col min="14594" max="14594" width="19.5546875" style="150" customWidth="1"/>
    <col min="14595" max="14596" width="11.5546875" style="150"/>
    <col min="14597" max="14597" width="13.33203125" style="150" bestFit="1" customWidth="1"/>
    <col min="14598" max="14598" width="14.33203125" style="150" customWidth="1"/>
    <col min="14599" max="14599" width="13.5546875" style="150" customWidth="1"/>
    <col min="14600" max="14848" width="11.5546875" style="150"/>
    <col min="14849" max="14849" width="16.6640625" style="150" customWidth="1"/>
    <col min="14850" max="14850" width="19.5546875" style="150" customWidth="1"/>
    <col min="14851" max="14852" width="11.5546875" style="150"/>
    <col min="14853" max="14853" width="13.33203125" style="150" bestFit="1" customWidth="1"/>
    <col min="14854" max="14854" width="14.33203125" style="150" customWidth="1"/>
    <col min="14855" max="14855" width="13.5546875" style="150" customWidth="1"/>
    <col min="14856" max="15104" width="11.5546875" style="150"/>
    <col min="15105" max="15105" width="16.6640625" style="150" customWidth="1"/>
    <col min="15106" max="15106" width="19.5546875" style="150" customWidth="1"/>
    <col min="15107" max="15108" width="11.5546875" style="150"/>
    <col min="15109" max="15109" width="13.33203125" style="150" bestFit="1" customWidth="1"/>
    <col min="15110" max="15110" width="14.33203125" style="150" customWidth="1"/>
    <col min="15111" max="15111" width="13.5546875" style="150" customWidth="1"/>
    <col min="15112" max="15360" width="11.5546875" style="150"/>
    <col min="15361" max="15361" width="16.6640625" style="150" customWidth="1"/>
    <col min="15362" max="15362" width="19.5546875" style="150" customWidth="1"/>
    <col min="15363" max="15364" width="11.5546875" style="150"/>
    <col min="15365" max="15365" width="13.33203125" style="150" bestFit="1" customWidth="1"/>
    <col min="15366" max="15366" width="14.33203125" style="150" customWidth="1"/>
    <col min="15367" max="15367" width="13.5546875" style="150" customWidth="1"/>
    <col min="15368" max="15616" width="11.5546875" style="150"/>
    <col min="15617" max="15617" width="16.6640625" style="150" customWidth="1"/>
    <col min="15618" max="15618" width="19.5546875" style="150" customWidth="1"/>
    <col min="15619" max="15620" width="11.5546875" style="150"/>
    <col min="15621" max="15621" width="13.33203125" style="150" bestFit="1" customWidth="1"/>
    <col min="15622" max="15622" width="14.33203125" style="150" customWidth="1"/>
    <col min="15623" max="15623" width="13.5546875" style="150" customWidth="1"/>
    <col min="15624" max="15872" width="11.5546875" style="150"/>
    <col min="15873" max="15873" width="16.6640625" style="150" customWidth="1"/>
    <col min="15874" max="15874" width="19.5546875" style="150" customWidth="1"/>
    <col min="15875" max="15876" width="11.5546875" style="150"/>
    <col min="15877" max="15877" width="13.33203125" style="150" bestFit="1" customWidth="1"/>
    <col min="15878" max="15878" width="14.33203125" style="150" customWidth="1"/>
    <col min="15879" max="15879" width="13.5546875" style="150" customWidth="1"/>
    <col min="15880" max="16128" width="11.5546875" style="150"/>
    <col min="16129" max="16129" width="16.6640625" style="150" customWidth="1"/>
    <col min="16130" max="16130" width="19.5546875" style="150" customWidth="1"/>
    <col min="16131" max="16132" width="11.5546875" style="150"/>
    <col min="16133" max="16133" width="13.33203125" style="150" bestFit="1" customWidth="1"/>
    <col min="16134" max="16134" width="14.33203125" style="150" customWidth="1"/>
    <col min="16135" max="16135" width="13.5546875" style="150" customWidth="1"/>
    <col min="16136" max="16384" width="11.5546875" style="150"/>
  </cols>
  <sheetData>
    <row r="1" spans="1:13" ht="14.4" thickBot="1">
      <c r="A1" s="706"/>
      <c r="B1" s="706"/>
      <c r="C1" s="706"/>
      <c r="D1" s="706"/>
      <c r="E1" s="706"/>
      <c r="F1" s="706"/>
      <c r="G1" s="706"/>
    </row>
    <row r="2" spans="1:13" s="151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707" t="s">
        <v>0</v>
      </c>
      <c r="I2" s="708"/>
      <c r="J2" s="708"/>
      <c r="K2" s="708"/>
      <c r="L2" s="709"/>
    </row>
    <row r="3" spans="1:13" s="151" customFormat="1" ht="13.8">
      <c r="A3" s="312"/>
      <c r="B3" s="313"/>
      <c r="C3" s="313"/>
      <c r="D3" s="313"/>
      <c r="E3" s="313"/>
      <c r="F3" s="313"/>
      <c r="G3" s="313"/>
      <c r="H3" s="710"/>
      <c r="I3" s="711"/>
      <c r="J3" s="711"/>
      <c r="K3" s="711"/>
      <c r="L3" s="712"/>
    </row>
    <row r="4" spans="1:13" s="151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710"/>
      <c r="I4" s="711"/>
      <c r="J4" s="711"/>
      <c r="K4" s="711"/>
      <c r="L4" s="712"/>
      <c r="M4" s="157"/>
    </row>
    <row r="5" spans="1:13" s="151" customFormat="1" ht="14.25" customHeight="1">
      <c r="A5" s="294"/>
      <c r="B5" s="295"/>
      <c r="C5" s="295"/>
      <c r="D5" s="295"/>
      <c r="E5" s="295"/>
      <c r="F5" s="295"/>
      <c r="G5" s="419"/>
      <c r="H5" s="710"/>
      <c r="I5" s="711"/>
      <c r="J5" s="711"/>
      <c r="K5" s="711"/>
      <c r="L5" s="712"/>
    </row>
    <row r="6" spans="1:13" s="151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710"/>
      <c r="I6" s="711"/>
      <c r="J6" s="711"/>
      <c r="K6" s="711"/>
      <c r="L6" s="712"/>
    </row>
    <row r="7" spans="1:13" s="151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710"/>
      <c r="I7" s="711"/>
      <c r="J7" s="711"/>
      <c r="K7" s="711"/>
      <c r="L7" s="712"/>
    </row>
    <row r="8" spans="1:13" s="151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710"/>
      <c r="I8" s="711"/>
      <c r="J8" s="711"/>
      <c r="K8" s="711"/>
      <c r="L8" s="712"/>
    </row>
    <row r="9" spans="1:13" s="151" customFormat="1" ht="13.8">
      <c r="A9" s="302"/>
      <c r="B9" s="302"/>
      <c r="C9" s="302"/>
      <c r="D9" s="302"/>
      <c r="E9" s="303"/>
      <c r="F9" s="304" t="s">
        <v>90</v>
      </c>
      <c r="G9" s="304">
        <f>'Presupuesto '!A70</f>
        <v>67</v>
      </c>
      <c r="H9" s="710"/>
      <c r="I9" s="711"/>
      <c r="J9" s="711"/>
      <c r="K9" s="711"/>
      <c r="L9" s="712"/>
    </row>
    <row r="10" spans="1:13" s="151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'!C70</f>
        <v>u</v>
      </c>
      <c r="H10" s="710"/>
      <c r="I10" s="711"/>
      <c r="J10" s="711"/>
      <c r="K10" s="711"/>
      <c r="L10" s="712"/>
    </row>
    <row r="11" spans="1:13" s="151" customFormat="1" ht="13.8">
      <c r="A11" s="305" t="s">
        <v>2</v>
      </c>
      <c r="B11" s="301"/>
      <c r="C11" s="301"/>
      <c r="D11" s="298"/>
      <c r="E11" s="299"/>
      <c r="F11" s="306"/>
      <c r="G11" s="307"/>
      <c r="H11" s="710"/>
      <c r="I11" s="711"/>
      <c r="J11" s="711"/>
      <c r="K11" s="711"/>
      <c r="L11" s="712"/>
    </row>
    <row r="12" spans="1:13" s="151" customFormat="1" ht="13.8">
      <c r="A12" s="644" t="str">
        <f>'Presupuesto '!B70</f>
        <v>Suministro e instalación de Downlight LED 2800lm 24W/110V  5000K dim DALI 150lm/W</v>
      </c>
      <c r="B12" s="644"/>
      <c r="C12" s="644"/>
      <c r="D12" s="644"/>
      <c r="E12" s="308"/>
      <c r="F12" s="309"/>
      <c r="G12" s="310"/>
      <c r="H12" s="710"/>
      <c r="I12" s="711"/>
      <c r="J12" s="711"/>
      <c r="K12" s="711"/>
      <c r="L12" s="712"/>
    </row>
    <row r="13" spans="1:13" s="152" customFormat="1" ht="12" thickBot="1">
      <c r="A13" s="86"/>
      <c r="B13" s="85"/>
      <c r="C13" s="87"/>
      <c r="D13" s="87"/>
      <c r="E13" s="87"/>
      <c r="F13" s="87"/>
      <c r="G13" s="18"/>
      <c r="H13" s="713"/>
      <c r="I13" s="714"/>
      <c r="J13" s="714"/>
      <c r="K13" s="714"/>
      <c r="L13" s="715"/>
    </row>
    <row r="14" spans="1:13" s="152" customFormat="1" ht="15.6">
      <c r="A14" s="88" t="s">
        <v>3</v>
      </c>
      <c r="B14" s="89"/>
      <c r="C14" s="90"/>
      <c r="D14" s="90"/>
      <c r="E14" s="90"/>
      <c r="F14" s="90"/>
      <c r="G14" s="91"/>
      <c r="H14" s="498"/>
      <c r="I14" s="499"/>
      <c r="J14" s="499"/>
      <c r="K14" s="499"/>
      <c r="L14" s="500"/>
    </row>
    <row r="15" spans="1:13" s="152" customFormat="1" ht="62.4">
      <c r="A15" s="692" t="s">
        <v>4</v>
      </c>
      <c r="B15" s="693"/>
      <c r="C15" s="19" t="s">
        <v>5</v>
      </c>
      <c r="D15" s="20" t="s">
        <v>6</v>
      </c>
      <c r="E15" s="21" t="s">
        <v>7</v>
      </c>
      <c r="F15" s="20" t="s">
        <v>8</v>
      </c>
      <c r="G15" s="21" t="s">
        <v>9</v>
      </c>
      <c r="H15" s="501" t="s">
        <v>10</v>
      </c>
      <c r="I15" s="502" t="s">
        <v>11</v>
      </c>
      <c r="J15" s="503" t="s">
        <v>12</v>
      </c>
      <c r="K15" s="502" t="s">
        <v>13</v>
      </c>
      <c r="L15" s="504" t="s">
        <v>14</v>
      </c>
    </row>
    <row r="16" spans="1:13" s="152" customFormat="1" ht="15.6">
      <c r="A16" s="716"/>
      <c r="B16" s="717"/>
      <c r="C16" s="22" t="s">
        <v>15</v>
      </c>
      <c r="D16" s="22" t="s">
        <v>16</v>
      </c>
      <c r="E16" s="23" t="s">
        <v>17</v>
      </c>
      <c r="F16" s="24" t="s">
        <v>18</v>
      </c>
      <c r="G16" s="23" t="s">
        <v>19</v>
      </c>
      <c r="H16" s="505"/>
      <c r="I16" s="506"/>
      <c r="J16" s="507"/>
      <c r="K16" s="508"/>
      <c r="L16" s="509"/>
    </row>
    <row r="17" spans="1:12" s="153" customFormat="1" ht="15.6">
      <c r="A17" s="679" t="s">
        <v>20</v>
      </c>
      <c r="B17" s="680"/>
      <c r="C17" s="25" t="s">
        <v>21</v>
      </c>
      <c r="D17" s="25"/>
      <c r="E17" s="26" t="str">
        <f>IF(D17&gt;0,ROUND(D17*C17,2),"")</f>
        <v/>
      </c>
      <c r="F17" s="27"/>
      <c r="G17" s="28">
        <f>G26*0.05</f>
        <v>0.56456400000000007</v>
      </c>
      <c r="H17" s="510">
        <f>+G17/G$46</f>
        <v>2.9428846311910293E-3</v>
      </c>
      <c r="I17" s="434">
        <f>'BASE DE DATOS'!D16</f>
        <v>429211210</v>
      </c>
      <c r="J17" s="435" t="s">
        <v>22</v>
      </c>
      <c r="K17" s="431">
        <v>100</v>
      </c>
      <c r="L17" s="511">
        <f>+H17*K17</f>
        <v>0.29428846311910295</v>
      </c>
    </row>
    <row r="18" spans="1:12" s="153" customFormat="1" ht="15.6">
      <c r="A18" s="193"/>
      <c r="B18" s="194"/>
      <c r="C18" s="25"/>
      <c r="D18" s="25"/>
      <c r="E18" s="26"/>
      <c r="F18" s="27"/>
      <c r="G18" s="28"/>
      <c r="H18" s="510"/>
      <c r="I18" s="434"/>
      <c r="J18" s="435"/>
      <c r="K18" s="431"/>
      <c r="L18" s="511"/>
    </row>
    <row r="19" spans="1:12" s="152" customFormat="1" ht="15.6">
      <c r="A19" s="679" t="s">
        <v>23</v>
      </c>
      <c r="B19" s="680"/>
      <c r="C19" s="25"/>
      <c r="D19" s="29"/>
      <c r="E19" s="29"/>
      <c r="F19" s="30"/>
      <c r="G19" s="512">
        <f>SUM(G16:G17)</f>
        <v>0.56456400000000007</v>
      </c>
      <c r="H19" s="513">
        <f>SUM(H16:H17)</f>
        <v>2.9428846311910293E-3</v>
      </c>
      <c r="I19" s="438"/>
      <c r="J19" s="439"/>
      <c r="K19" s="440"/>
      <c r="L19" s="514">
        <f>SUM(L16:L17)</f>
        <v>0.29428846311910295</v>
      </c>
    </row>
    <row r="20" spans="1:12" s="152" customFormat="1" ht="15.6">
      <c r="A20" s="92" t="s">
        <v>24</v>
      </c>
      <c r="B20" s="93"/>
      <c r="C20" s="94"/>
      <c r="D20" s="94"/>
      <c r="E20" s="94"/>
      <c r="F20" s="94"/>
      <c r="G20" s="95"/>
      <c r="H20" s="515"/>
      <c r="I20" s="442"/>
      <c r="J20" s="442"/>
      <c r="K20" s="442"/>
      <c r="L20" s="516"/>
    </row>
    <row r="21" spans="1:12" s="152" customFormat="1" ht="15.6">
      <c r="A21" s="692" t="s">
        <v>4</v>
      </c>
      <c r="B21" s="693"/>
      <c r="C21" s="20" t="s">
        <v>5</v>
      </c>
      <c r="D21" s="20" t="s">
        <v>25</v>
      </c>
      <c r="E21" s="21" t="s">
        <v>7</v>
      </c>
      <c r="F21" s="20" t="s">
        <v>8</v>
      </c>
      <c r="G21" s="21" t="s">
        <v>9</v>
      </c>
      <c r="H21" s="515"/>
      <c r="I21" s="442"/>
      <c r="J21" s="442"/>
      <c r="K21" s="442"/>
      <c r="L21" s="516"/>
    </row>
    <row r="22" spans="1:12" s="152" customFormat="1" ht="15.6">
      <c r="A22" s="718"/>
      <c r="B22" s="719"/>
      <c r="C22" s="22" t="s">
        <v>15</v>
      </c>
      <c r="D22" s="22" t="s">
        <v>16</v>
      </c>
      <c r="E22" s="23" t="s">
        <v>17</v>
      </c>
      <c r="F22" s="24" t="s">
        <v>18</v>
      </c>
      <c r="G22" s="23" t="s">
        <v>19</v>
      </c>
      <c r="H22" s="505"/>
      <c r="I22" s="429"/>
      <c r="J22" s="430"/>
      <c r="K22" s="431"/>
      <c r="L22" s="509"/>
    </row>
    <row r="23" spans="1:12" s="152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1</v>
      </c>
      <c r="G23" s="28">
        <f>E23*F23</f>
        <v>3.62</v>
      </c>
      <c r="H23" s="510">
        <f>+G23/G$46</f>
        <v>1.886985773962124E-2</v>
      </c>
      <c r="I23" s="434">
        <f>'BASE DE DATOS'!I17</f>
        <v>546110011</v>
      </c>
      <c r="J23" s="435" t="s">
        <v>22</v>
      </c>
      <c r="K23" s="431">
        <v>100</v>
      </c>
      <c r="L23" s="511">
        <f>+H23*K23</f>
        <v>1.8869857739621239</v>
      </c>
    </row>
    <row r="24" spans="1:12" s="152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1</v>
      </c>
      <c r="G24" s="28">
        <f>E24*F24</f>
        <v>3.66</v>
      </c>
      <c r="H24" s="510">
        <f>+G24/G$46</f>
        <v>1.9078364454976168E-2</v>
      </c>
      <c r="I24" s="434">
        <f>'BASE DE DATOS'!I17</f>
        <v>546110011</v>
      </c>
      <c r="J24" s="435" t="s">
        <v>22</v>
      </c>
      <c r="K24" s="431">
        <v>100</v>
      </c>
      <c r="L24" s="511">
        <f>+H24*K24</f>
        <v>1.9078364454976169</v>
      </c>
    </row>
    <row r="25" spans="1:12" s="153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0.98799999999999999</v>
      </c>
      <c r="G25" s="28">
        <f>E25*F25</f>
        <v>4.0112799999999993</v>
      </c>
      <c r="H25" s="510">
        <f>+G25/G$46</f>
        <v>2.0909470429223167E-2</v>
      </c>
      <c r="I25" s="434">
        <f>'BASE DE DATOS'!I19</f>
        <v>546110011</v>
      </c>
      <c r="J25" s="435" t="s">
        <v>22</v>
      </c>
      <c r="K25" s="431">
        <v>100</v>
      </c>
      <c r="L25" s="511">
        <f>+H25*K25</f>
        <v>2.0909470429223167</v>
      </c>
    </row>
    <row r="26" spans="1:12" s="152" customFormat="1" ht="12.75" customHeight="1">
      <c r="A26" s="690" t="s">
        <v>26</v>
      </c>
      <c r="B26" s="691"/>
      <c r="C26" s="25"/>
      <c r="D26" s="29"/>
      <c r="E26" s="29"/>
      <c r="F26" s="30"/>
      <c r="G26" s="512">
        <f>SUM(G23:G25)</f>
        <v>11.29128</v>
      </c>
      <c r="H26" s="513">
        <f>SUM(H23:H25)</f>
        <v>5.8857692623820582E-2</v>
      </c>
      <c r="I26" s="506"/>
      <c r="J26" s="507"/>
      <c r="K26" s="508"/>
      <c r="L26" s="514">
        <f>SUM(L23:L25)</f>
        <v>5.8857692623820572</v>
      </c>
    </row>
    <row r="27" spans="1:12" s="152" customFormat="1" ht="12.75" customHeight="1">
      <c r="A27" s="96" t="s">
        <v>27</v>
      </c>
      <c r="B27" s="93"/>
      <c r="C27" s="94"/>
      <c r="D27" s="94"/>
      <c r="E27" s="94"/>
      <c r="F27" s="94"/>
      <c r="G27" s="95"/>
      <c r="H27" s="520"/>
      <c r="I27" s="506"/>
      <c r="J27" s="507"/>
      <c r="K27" s="508"/>
      <c r="L27" s="521"/>
    </row>
    <row r="28" spans="1:12" s="152" customFormat="1" ht="12.75" customHeight="1">
      <c r="A28" s="692" t="s">
        <v>4</v>
      </c>
      <c r="B28" s="693"/>
      <c r="C28" s="694"/>
      <c r="D28" s="20" t="s">
        <v>28</v>
      </c>
      <c r="E28" s="21" t="s">
        <v>5</v>
      </c>
      <c r="F28" s="20" t="s">
        <v>29</v>
      </c>
      <c r="G28" s="21" t="s">
        <v>9</v>
      </c>
      <c r="H28" s="520"/>
      <c r="I28" s="522"/>
      <c r="J28" s="508"/>
      <c r="K28" s="522"/>
      <c r="L28" s="521"/>
    </row>
    <row r="29" spans="1:12" s="152" customFormat="1" ht="12.75" customHeight="1">
      <c r="A29" s="695"/>
      <c r="B29" s="696"/>
      <c r="C29" s="697"/>
      <c r="D29" s="97"/>
      <c r="E29" s="22" t="s">
        <v>15</v>
      </c>
      <c r="F29" s="22" t="s">
        <v>16</v>
      </c>
      <c r="G29" s="23" t="s">
        <v>17</v>
      </c>
      <c r="H29" s="505"/>
      <c r="I29" s="522"/>
      <c r="J29" s="507"/>
      <c r="K29" s="508"/>
      <c r="L29" s="509"/>
    </row>
    <row r="30" spans="1:12" s="152" customFormat="1" ht="15.6">
      <c r="A30" s="723" t="s">
        <v>372</v>
      </c>
      <c r="B30" s="724"/>
      <c r="C30" s="725"/>
      <c r="D30" s="394" t="s">
        <v>44</v>
      </c>
      <c r="E30" s="395">
        <v>1</v>
      </c>
      <c r="F30" s="395">
        <v>169.2</v>
      </c>
      <c r="G30" s="28">
        <f>E30*F30</f>
        <v>169.2</v>
      </c>
      <c r="H30" s="510">
        <f>+G30/G$46</f>
        <v>0.88198340595135727</v>
      </c>
      <c r="I30" s="434">
        <v>465390000</v>
      </c>
      <c r="J30" s="435" t="s">
        <v>30</v>
      </c>
      <c r="K30" s="431">
        <v>0</v>
      </c>
      <c r="L30" s="511">
        <f>+H30*K30</f>
        <v>0</v>
      </c>
    </row>
    <row r="31" spans="1:12" s="152" customFormat="1" ht="12.75" customHeight="1">
      <c r="A31" s="701" t="s">
        <v>363</v>
      </c>
      <c r="B31" s="702"/>
      <c r="C31" s="703"/>
      <c r="D31" s="394" t="s">
        <v>364</v>
      </c>
      <c r="E31" s="395">
        <v>1</v>
      </c>
      <c r="F31" s="395">
        <v>2.98</v>
      </c>
      <c r="G31" s="28">
        <f>E31*F31</f>
        <v>2.98</v>
      </c>
      <c r="H31" s="510">
        <f>+G31/G$46</f>
        <v>1.5533750293942345E-2</v>
      </c>
      <c r="I31" s="434">
        <v>412740021</v>
      </c>
      <c r="J31" s="435" t="s">
        <v>324</v>
      </c>
      <c r="K31" s="431">
        <v>40</v>
      </c>
      <c r="L31" s="511">
        <f>+H31*K31</f>
        <v>0.62135001175769378</v>
      </c>
    </row>
    <row r="32" spans="1:12" s="152" customFormat="1" ht="12.75" customHeight="1">
      <c r="A32" s="701" t="s">
        <v>365</v>
      </c>
      <c r="B32" s="702"/>
      <c r="C32" s="703"/>
      <c r="D32" s="394" t="s">
        <v>52</v>
      </c>
      <c r="E32" s="395">
        <v>1.5</v>
      </c>
      <c r="F32" s="395">
        <v>2.5</v>
      </c>
      <c r="G32" s="28">
        <f t="shared" ref="G32:G36" si="0">E32*F32</f>
        <v>3.75</v>
      </c>
      <c r="H32" s="510">
        <f t="shared" ref="H32:H36" si="1">+G32/G$46</f>
        <v>1.9547504564524764E-2</v>
      </c>
      <c r="I32" s="434">
        <v>412740021</v>
      </c>
      <c r="J32" s="435" t="s">
        <v>324</v>
      </c>
      <c r="K32" s="431">
        <v>41</v>
      </c>
      <c r="L32" s="511">
        <f t="shared" ref="L32:L36" si="2">+H32*K32</f>
        <v>0.80144768714551529</v>
      </c>
    </row>
    <row r="33" spans="1:12" s="152" customFormat="1" ht="12.75" customHeight="1">
      <c r="A33" s="701" t="s">
        <v>366</v>
      </c>
      <c r="B33" s="702"/>
      <c r="C33" s="703"/>
      <c r="D33" s="394" t="s">
        <v>44</v>
      </c>
      <c r="E33" s="395">
        <v>0.1</v>
      </c>
      <c r="F33" s="395">
        <v>1</v>
      </c>
      <c r="G33" s="28">
        <f t="shared" si="0"/>
        <v>0.1</v>
      </c>
      <c r="H33" s="510">
        <f t="shared" si="1"/>
        <v>5.2126678838732704E-4</v>
      </c>
      <c r="I33" s="434">
        <v>369200011</v>
      </c>
      <c r="J33" s="435" t="s">
        <v>30</v>
      </c>
      <c r="K33" s="431">
        <v>0</v>
      </c>
      <c r="L33" s="511">
        <f t="shared" si="2"/>
        <v>0</v>
      </c>
    </row>
    <row r="34" spans="1:12" s="152" customFormat="1" ht="12.75" customHeight="1">
      <c r="A34" s="701" t="s">
        <v>367</v>
      </c>
      <c r="B34" s="702"/>
      <c r="C34" s="703"/>
      <c r="D34" s="394" t="s">
        <v>52</v>
      </c>
      <c r="E34" s="395">
        <v>1.8</v>
      </c>
      <c r="F34" s="395">
        <v>0.9</v>
      </c>
      <c r="G34" s="28">
        <f t="shared" si="0"/>
        <v>1.62</v>
      </c>
      <c r="H34" s="510">
        <f t="shared" si="1"/>
        <v>8.4445219718746987E-3</v>
      </c>
      <c r="I34" s="434">
        <v>463400120</v>
      </c>
      <c r="J34" s="435" t="s">
        <v>324</v>
      </c>
      <c r="K34" s="431">
        <v>40</v>
      </c>
      <c r="L34" s="511">
        <f t="shared" si="2"/>
        <v>0.33778087887498798</v>
      </c>
    </row>
    <row r="35" spans="1:12" s="152" customFormat="1" ht="12.75" customHeight="1">
      <c r="A35" s="701" t="s">
        <v>368</v>
      </c>
      <c r="B35" s="702"/>
      <c r="C35" s="703"/>
      <c r="D35" s="394" t="s">
        <v>44</v>
      </c>
      <c r="E35" s="395">
        <v>2</v>
      </c>
      <c r="F35" s="395">
        <v>1</v>
      </c>
      <c r="G35" s="28">
        <f t="shared" si="0"/>
        <v>2</v>
      </c>
      <c r="H35" s="510">
        <f t="shared" si="1"/>
        <v>1.0425335767746541E-2</v>
      </c>
      <c r="I35" s="434">
        <v>412740021</v>
      </c>
      <c r="J35" s="523" t="s">
        <v>324</v>
      </c>
      <c r="K35" s="508">
        <v>40</v>
      </c>
      <c r="L35" s="511">
        <f t="shared" si="2"/>
        <v>0.41701343070986163</v>
      </c>
    </row>
    <row r="36" spans="1:12" s="152" customFormat="1" ht="12.75" customHeight="1">
      <c r="A36" s="701" t="s">
        <v>369</v>
      </c>
      <c r="B36" s="702"/>
      <c r="C36" s="703"/>
      <c r="D36" s="394" t="s">
        <v>69</v>
      </c>
      <c r="E36" s="395">
        <v>0.15</v>
      </c>
      <c r="F36" s="395">
        <v>2.23</v>
      </c>
      <c r="G36" s="28">
        <f t="shared" si="0"/>
        <v>0.33449999999999996</v>
      </c>
      <c r="H36" s="510">
        <f t="shared" si="1"/>
        <v>1.7436374071556086E-3</v>
      </c>
      <c r="I36" s="434">
        <v>412630030</v>
      </c>
      <c r="J36" s="523" t="s">
        <v>324</v>
      </c>
      <c r="K36" s="508">
        <v>40</v>
      </c>
      <c r="L36" s="511">
        <f t="shared" si="2"/>
        <v>6.974549628622434E-2</v>
      </c>
    </row>
    <row r="37" spans="1:12" s="152" customFormat="1" ht="12.75" customHeight="1">
      <c r="A37" s="286"/>
      <c r="B37" s="287"/>
      <c r="C37" s="288"/>
      <c r="D37" s="100"/>
      <c r="E37" s="101"/>
      <c r="F37" s="102"/>
      <c r="G37" s="28"/>
      <c r="H37" s="510"/>
      <c r="I37" s="524"/>
      <c r="J37" s="523"/>
      <c r="K37" s="508"/>
      <c r="L37" s="511"/>
    </row>
    <row r="38" spans="1:12" s="152" customFormat="1" ht="12.75" customHeight="1">
      <c r="A38" s="286"/>
      <c r="B38" s="287"/>
      <c r="C38" s="288"/>
      <c r="D38" s="100"/>
      <c r="E38" s="101"/>
      <c r="F38" s="102"/>
      <c r="G38" s="28"/>
      <c r="H38" s="510"/>
      <c r="I38" s="524"/>
      <c r="J38" s="523"/>
      <c r="K38" s="508"/>
      <c r="L38" s="511"/>
    </row>
    <row r="39" spans="1:12" s="152" customFormat="1" ht="12.75" customHeight="1">
      <c r="A39" s="286"/>
      <c r="B39" s="287"/>
      <c r="C39" s="288"/>
      <c r="D39" s="100"/>
      <c r="E39" s="101"/>
      <c r="F39" s="102"/>
      <c r="G39" s="28"/>
      <c r="H39" s="510"/>
      <c r="I39" s="524"/>
      <c r="J39" s="523"/>
      <c r="K39" s="508"/>
      <c r="L39" s="511"/>
    </row>
    <row r="40" spans="1:12" s="153" customFormat="1" ht="15.6">
      <c r="A40" s="704" t="s">
        <v>31</v>
      </c>
      <c r="B40" s="705"/>
      <c r="C40" s="103"/>
      <c r="D40" s="104"/>
      <c r="E40" s="104"/>
      <c r="F40" s="105"/>
      <c r="G40" s="512">
        <f>SUM(G29:G37)</f>
        <v>179.98449999999997</v>
      </c>
      <c r="H40" s="513">
        <f>SUM(H29:H37)</f>
        <v>0.93819942274498869</v>
      </c>
      <c r="I40" s="524"/>
      <c r="J40" s="523"/>
      <c r="K40" s="508"/>
      <c r="L40" s="514">
        <f>SUM(L30:L37)</f>
        <v>2.2473375047742832</v>
      </c>
    </row>
    <row r="41" spans="1:12" s="152" customFormat="1" ht="12.75" customHeight="1">
      <c r="A41" s="96" t="s">
        <v>32</v>
      </c>
      <c r="B41" s="93"/>
      <c r="C41" s="94"/>
      <c r="D41" s="94"/>
      <c r="E41" s="94"/>
      <c r="F41" s="94"/>
      <c r="G41" s="95"/>
      <c r="H41" s="520"/>
      <c r="I41" s="506"/>
      <c r="J41" s="507"/>
      <c r="K41" s="508"/>
      <c r="L41" s="521"/>
    </row>
    <row r="42" spans="1:12" s="152" customFormat="1" ht="12.75" customHeight="1">
      <c r="A42" s="692" t="s">
        <v>4</v>
      </c>
      <c r="B42" s="693"/>
      <c r="C42" s="694"/>
      <c r="D42" s="20" t="s">
        <v>28</v>
      </c>
      <c r="E42" s="21" t="s">
        <v>5</v>
      </c>
      <c r="F42" s="20" t="s">
        <v>6</v>
      </c>
      <c r="G42" s="21" t="s">
        <v>9</v>
      </c>
      <c r="H42" s="520"/>
      <c r="I42" s="522"/>
      <c r="J42" s="507"/>
      <c r="K42" s="522"/>
      <c r="L42" s="521"/>
    </row>
    <row r="43" spans="1:12" s="152" customFormat="1" ht="12.75" customHeight="1">
      <c r="A43" s="695"/>
      <c r="B43" s="696"/>
      <c r="C43" s="697"/>
      <c r="D43" s="97"/>
      <c r="E43" s="22" t="s">
        <v>15</v>
      </c>
      <c r="F43" s="22" t="s">
        <v>16</v>
      </c>
      <c r="G43" s="23" t="s">
        <v>17</v>
      </c>
      <c r="H43" s="505"/>
      <c r="I43" s="506"/>
      <c r="J43" s="507"/>
      <c r="K43" s="508"/>
      <c r="L43" s="509"/>
    </row>
    <row r="44" spans="1:12" s="152" customFormat="1" ht="15.6">
      <c r="A44" s="679"/>
      <c r="B44" s="680"/>
      <c r="C44" s="681"/>
      <c r="D44" s="100"/>
      <c r="E44" s="18"/>
      <c r="F44" s="128"/>
      <c r="G44" s="28"/>
      <c r="H44" s="505"/>
      <c r="I44" s="506"/>
      <c r="J44" s="507"/>
      <c r="K44" s="508"/>
      <c r="L44" s="509"/>
    </row>
    <row r="45" spans="1:12" s="152" customFormat="1" ht="12.75" customHeight="1" thickBot="1">
      <c r="A45" s="677" t="s">
        <v>33</v>
      </c>
      <c r="B45" s="678"/>
      <c r="C45" s="106"/>
      <c r="D45" s="29"/>
      <c r="E45" s="29"/>
      <c r="F45" s="25"/>
      <c r="G45" s="525">
        <f>+G44</f>
        <v>0</v>
      </c>
      <c r="H45" s="513">
        <f>+H44</f>
        <v>0</v>
      </c>
      <c r="I45" s="526"/>
      <c r="J45" s="518"/>
      <c r="K45" s="526"/>
      <c r="L45" s="514">
        <f>+L44</f>
        <v>0</v>
      </c>
    </row>
    <row r="46" spans="1:12" s="153" customFormat="1" ht="16.2" thickBot="1">
      <c r="A46" s="107"/>
      <c r="B46" s="108"/>
      <c r="C46" s="108"/>
      <c r="D46" s="683" t="s">
        <v>34</v>
      </c>
      <c r="E46" s="684"/>
      <c r="F46" s="684"/>
      <c r="G46" s="61">
        <f>+G45+G40+G26+G19</f>
        <v>191.84034399999996</v>
      </c>
      <c r="H46" s="527">
        <f>+H45+H40+H26+H19</f>
        <v>1.0000000000000002</v>
      </c>
      <c r="I46" s="528"/>
      <c r="J46" s="529"/>
      <c r="K46" s="528"/>
      <c r="L46" s="565">
        <f>+L45+L40+L26+L19</f>
        <v>8.4273952302754438</v>
      </c>
    </row>
    <row r="47" spans="1:12" s="152" customFormat="1" ht="12.75" customHeight="1">
      <c r="A47" s="107"/>
      <c r="B47" s="108"/>
      <c r="C47" s="108"/>
      <c r="D47" s="685" t="s">
        <v>35</v>
      </c>
      <c r="E47" s="686"/>
      <c r="F47" s="109">
        <f>+Datos!C5</f>
        <v>0.23</v>
      </c>
      <c r="G47" s="110">
        <f>+F47*G46</f>
        <v>44.123279119999992</v>
      </c>
      <c r="H47" s="114"/>
      <c r="I47" s="114"/>
      <c r="J47" s="114"/>
      <c r="K47" s="114"/>
      <c r="L47" s="530"/>
    </row>
    <row r="48" spans="1:12" s="152" customFormat="1" ht="13.5" customHeight="1">
      <c r="A48" s="111"/>
      <c r="B48" s="17"/>
      <c r="C48" s="112"/>
      <c r="D48" s="685" t="s">
        <v>36</v>
      </c>
      <c r="E48" s="686"/>
      <c r="F48" s="686"/>
      <c r="G48" s="110">
        <v>0</v>
      </c>
      <c r="H48" s="114"/>
      <c r="I48" s="114"/>
      <c r="J48" s="114"/>
      <c r="K48" s="114"/>
      <c r="L48" s="530"/>
    </row>
    <row r="49" spans="1:12" s="152" customFormat="1" ht="12.75" customHeight="1">
      <c r="A49" s="86"/>
      <c r="B49" s="108"/>
      <c r="C49" s="85"/>
      <c r="D49" s="685" t="s">
        <v>37</v>
      </c>
      <c r="E49" s="686"/>
      <c r="F49" s="686"/>
      <c r="G49" s="113">
        <f>+G46+G47</f>
        <v>235.96362311999997</v>
      </c>
      <c r="H49" s="114"/>
      <c r="I49" s="114"/>
      <c r="J49" s="114"/>
      <c r="K49" s="114"/>
      <c r="L49" s="530"/>
    </row>
    <row r="50" spans="1:12" s="152" customFormat="1" ht="12.75" customHeight="1" thickBot="1">
      <c r="A50" s="606" t="str">
        <f>'BASE DE DATOS'!D6</f>
        <v>ING. LIZARDO SEGURA M.</v>
      </c>
      <c r="B50" s="607"/>
      <c r="C50" s="114"/>
      <c r="D50" s="687" t="s">
        <v>38</v>
      </c>
      <c r="E50" s="688"/>
      <c r="F50" s="688"/>
      <c r="G50" s="66">
        <f>ROUND((G49),2)</f>
        <v>235.96</v>
      </c>
      <c r="H50" s="114"/>
      <c r="I50" s="114"/>
      <c r="J50" s="114"/>
      <c r="K50" s="114"/>
      <c r="L50" s="530"/>
    </row>
    <row r="51" spans="1:12" s="152" customFormat="1">
      <c r="A51" s="608" t="str">
        <f>'BASE DE DATOS'!F6</f>
        <v>TEC. DE PLANIFICACIÓN</v>
      </c>
      <c r="B51" s="609"/>
      <c r="C51" s="114"/>
      <c r="D51" s="114"/>
      <c r="E51" s="114"/>
      <c r="F51" s="115"/>
      <c r="G51" s="115"/>
      <c r="H51" s="85"/>
      <c r="I51" s="85"/>
      <c r="J51" s="85"/>
      <c r="K51" s="85"/>
      <c r="L51" s="531"/>
    </row>
    <row r="52" spans="1:12" s="152" customFormat="1">
      <c r="A52" s="608" t="str">
        <f>'BASE DE DATOS'!D7</f>
        <v>ESMERALDAS  - MARZO/2021</v>
      </c>
      <c r="B52" s="609"/>
      <c r="C52" s="316"/>
      <c r="D52" s="316"/>
      <c r="E52" s="316"/>
      <c r="F52" s="316"/>
      <c r="G52" s="316"/>
      <c r="H52" s="85"/>
      <c r="I52" s="85"/>
      <c r="J52" s="532"/>
      <c r="K52" s="85"/>
      <c r="L52" s="531"/>
    </row>
    <row r="53" spans="1:12">
      <c r="A53" s="116"/>
      <c r="B53" s="117"/>
      <c r="C53" s="118"/>
      <c r="D53" s="118"/>
      <c r="E53" s="118"/>
      <c r="F53" s="119"/>
      <c r="G53" s="119"/>
      <c r="H53" s="114"/>
      <c r="I53" s="114"/>
      <c r="J53" s="533"/>
      <c r="K53" s="114"/>
      <c r="L53" s="530"/>
    </row>
    <row r="54" spans="1:12">
      <c r="A54" s="170"/>
      <c r="B54" s="120"/>
      <c r="C54" s="120"/>
      <c r="D54" s="121"/>
      <c r="E54" s="121"/>
      <c r="F54" s="121"/>
      <c r="G54" s="121"/>
      <c r="H54" s="114"/>
      <c r="I54" s="114"/>
      <c r="J54" s="533"/>
      <c r="K54" s="114"/>
      <c r="L54" s="530"/>
    </row>
    <row r="55" spans="1:12">
      <c r="A55" s="122"/>
      <c r="B55" s="117"/>
      <c r="C55" s="117"/>
      <c r="D55" s="117"/>
      <c r="E55" s="117"/>
      <c r="F55" s="123"/>
      <c r="G55" s="119"/>
      <c r="H55" s="114"/>
      <c r="I55" s="114"/>
      <c r="J55" s="533"/>
      <c r="K55" s="114"/>
      <c r="L55" s="530"/>
    </row>
    <row r="56" spans="1:12">
      <c r="A56" s="116"/>
      <c r="B56" s="118"/>
      <c r="C56" s="124"/>
      <c r="D56" s="124"/>
      <c r="E56" s="124"/>
      <c r="F56" s="124"/>
      <c r="G56" s="124"/>
      <c r="H56" s="114"/>
      <c r="I56" s="114"/>
      <c r="J56" s="533"/>
      <c r="K56" s="114"/>
      <c r="L56" s="530"/>
    </row>
    <row r="57" spans="1:12" ht="13.8" thickBot="1">
      <c r="A57" s="125"/>
      <c r="B57" s="126"/>
      <c r="C57" s="127"/>
      <c r="D57" s="689"/>
      <c r="E57" s="689"/>
      <c r="F57" s="689"/>
      <c r="G57" s="127"/>
      <c r="H57" s="534"/>
      <c r="I57" s="534"/>
      <c r="J57" s="534"/>
      <c r="K57" s="534"/>
      <c r="L57" s="536"/>
    </row>
    <row r="58" spans="1:12" ht="13.8">
      <c r="A58" s="154"/>
      <c r="B58" s="154"/>
      <c r="C58" s="155"/>
      <c r="D58" s="682"/>
      <c r="E58" s="682"/>
      <c r="F58" s="682"/>
      <c r="G58" s="537">
        <v>235.96</v>
      </c>
      <c r="H58" s="114"/>
      <c r="I58" s="114"/>
      <c r="J58" s="114"/>
      <c r="K58" s="114"/>
    </row>
    <row r="59" spans="1:12">
      <c r="D59" s="682"/>
      <c r="E59" s="682"/>
      <c r="F59" s="682"/>
      <c r="H59" s="114"/>
      <c r="I59" s="114"/>
      <c r="J59" s="114"/>
      <c r="K59" s="114"/>
    </row>
    <row r="60" spans="1:12">
      <c r="H60" s="114"/>
      <c r="I60" s="114"/>
      <c r="J60" s="114"/>
      <c r="K60" s="114"/>
    </row>
    <row r="61" spans="1:12">
      <c r="H61" s="114"/>
      <c r="I61" s="114"/>
      <c r="J61" s="114"/>
      <c r="K61" s="114"/>
    </row>
    <row r="62" spans="1:12">
      <c r="H62" s="114"/>
      <c r="I62" s="114"/>
      <c r="J62" s="114"/>
      <c r="K62" s="114"/>
    </row>
  </sheetData>
  <mergeCells count="40">
    <mergeCell ref="A50:B50"/>
    <mergeCell ref="A51:B51"/>
    <mergeCell ref="A52:B52"/>
    <mergeCell ref="D58:F58"/>
    <mergeCell ref="D59:F59"/>
    <mergeCell ref="D47:E47"/>
    <mergeCell ref="D48:F48"/>
    <mergeCell ref="D49:F49"/>
    <mergeCell ref="D50:F50"/>
    <mergeCell ref="D57:F57"/>
    <mergeCell ref="D46:F46"/>
    <mergeCell ref="A25:B25"/>
    <mergeCell ref="A26:B26"/>
    <mergeCell ref="A28:C28"/>
    <mergeCell ref="A29:C29"/>
    <mergeCell ref="A30:C30"/>
    <mergeCell ref="A31:C31"/>
    <mergeCell ref="A40:B40"/>
    <mergeCell ref="A42:C42"/>
    <mergeCell ref="A43:C43"/>
    <mergeCell ref="A44:C44"/>
    <mergeCell ref="A45:B45"/>
    <mergeCell ref="A32:C32"/>
    <mergeCell ref="A33:C33"/>
    <mergeCell ref="A34:C34"/>
    <mergeCell ref="A35:C35"/>
    <mergeCell ref="A36:C36"/>
    <mergeCell ref="A24:B24"/>
    <mergeCell ref="A1:G1"/>
    <mergeCell ref="H2:L13"/>
    <mergeCell ref="A15:B15"/>
    <mergeCell ref="A16:B16"/>
    <mergeCell ref="A17:B17"/>
    <mergeCell ref="A19:B19"/>
    <mergeCell ref="A21:B21"/>
    <mergeCell ref="A22:B22"/>
    <mergeCell ref="A23:B23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6">
    <tabColor rgb="FF00FF00"/>
  </sheetPr>
  <dimension ref="A1:L62"/>
  <sheetViews>
    <sheetView view="pageBreakPreview" topLeftCell="A22" zoomScale="90" zoomScaleNormal="100" zoomScaleSheetLayoutView="90" workbookViewId="0">
      <selection activeCell="L46" sqref="L46"/>
    </sheetView>
  </sheetViews>
  <sheetFormatPr baseColWidth="10" defaultRowHeight="13.2"/>
  <cols>
    <col min="1" max="1" width="16.6640625" style="9" customWidth="1"/>
    <col min="2" max="2" width="19.5546875" style="9" customWidth="1"/>
    <col min="3" max="4" width="11.44140625" style="9"/>
    <col min="5" max="5" width="13.33203125" style="9" bestFit="1" customWidth="1"/>
    <col min="6" max="6" width="14.33203125" style="16" customWidth="1"/>
    <col min="7" max="7" width="13.5546875" style="538" customWidth="1"/>
    <col min="8" max="12" width="11.44140625" style="497"/>
    <col min="13" max="256" width="11.44140625" style="9"/>
    <col min="257" max="257" width="16.6640625" style="9" customWidth="1"/>
    <col min="258" max="258" width="19.5546875" style="9" customWidth="1"/>
    <col min="259" max="260" width="11.44140625" style="9"/>
    <col min="261" max="261" width="13.33203125" style="9" bestFit="1" customWidth="1"/>
    <col min="262" max="262" width="14.33203125" style="9" customWidth="1"/>
    <col min="263" max="263" width="13.5546875" style="9" customWidth="1"/>
    <col min="264" max="512" width="11.44140625" style="9"/>
    <col min="513" max="513" width="16.6640625" style="9" customWidth="1"/>
    <col min="514" max="514" width="19.5546875" style="9" customWidth="1"/>
    <col min="515" max="516" width="11.44140625" style="9"/>
    <col min="517" max="517" width="13.33203125" style="9" bestFit="1" customWidth="1"/>
    <col min="518" max="518" width="14.33203125" style="9" customWidth="1"/>
    <col min="519" max="519" width="13.5546875" style="9" customWidth="1"/>
    <col min="520" max="768" width="11.44140625" style="9"/>
    <col min="769" max="769" width="16.6640625" style="9" customWidth="1"/>
    <col min="770" max="770" width="19.5546875" style="9" customWidth="1"/>
    <col min="771" max="772" width="11.44140625" style="9"/>
    <col min="773" max="773" width="13.33203125" style="9" bestFit="1" customWidth="1"/>
    <col min="774" max="774" width="14.33203125" style="9" customWidth="1"/>
    <col min="775" max="775" width="13.5546875" style="9" customWidth="1"/>
    <col min="776" max="1024" width="11.44140625" style="9"/>
    <col min="1025" max="1025" width="16.6640625" style="9" customWidth="1"/>
    <col min="1026" max="1026" width="19.5546875" style="9" customWidth="1"/>
    <col min="1027" max="1028" width="11.44140625" style="9"/>
    <col min="1029" max="1029" width="13.33203125" style="9" bestFit="1" customWidth="1"/>
    <col min="1030" max="1030" width="14.33203125" style="9" customWidth="1"/>
    <col min="1031" max="1031" width="13.5546875" style="9" customWidth="1"/>
    <col min="1032" max="1280" width="11.44140625" style="9"/>
    <col min="1281" max="1281" width="16.6640625" style="9" customWidth="1"/>
    <col min="1282" max="1282" width="19.5546875" style="9" customWidth="1"/>
    <col min="1283" max="1284" width="11.44140625" style="9"/>
    <col min="1285" max="1285" width="13.33203125" style="9" bestFit="1" customWidth="1"/>
    <col min="1286" max="1286" width="14.33203125" style="9" customWidth="1"/>
    <col min="1287" max="1287" width="13.5546875" style="9" customWidth="1"/>
    <col min="1288" max="1536" width="11.44140625" style="9"/>
    <col min="1537" max="1537" width="16.6640625" style="9" customWidth="1"/>
    <col min="1538" max="1538" width="19.5546875" style="9" customWidth="1"/>
    <col min="1539" max="1540" width="11.44140625" style="9"/>
    <col min="1541" max="1541" width="13.33203125" style="9" bestFit="1" customWidth="1"/>
    <col min="1542" max="1542" width="14.33203125" style="9" customWidth="1"/>
    <col min="1543" max="1543" width="13.5546875" style="9" customWidth="1"/>
    <col min="1544" max="1792" width="11.44140625" style="9"/>
    <col min="1793" max="1793" width="16.6640625" style="9" customWidth="1"/>
    <col min="1794" max="1794" width="19.5546875" style="9" customWidth="1"/>
    <col min="1795" max="1796" width="11.44140625" style="9"/>
    <col min="1797" max="1797" width="13.33203125" style="9" bestFit="1" customWidth="1"/>
    <col min="1798" max="1798" width="14.33203125" style="9" customWidth="1"/>
    <col min="1799" max="1799" width="13.5546875" style="9" customWidth="1"/>
    <col min="1800" max="2048" width="11.44140625" style="9"/>
    <col min="2049" max="2049" width="16.6640625" style="9" customWidth="1"/>
    <col min="2050" max="2050" width="19.5546875" style="9" customWidth="1"/>
    <col min="2051" max="2052" width="11.44140625" style="9"/>
    <col min="2053" max="2053" width="13.33203125" style="9" bestFit="1" customWidth="1"/>
    <col min="2054" max="2054" width="14.33203125" style="9" customWidth="1"/>
    <col min="2055" max="2055" width="13.5546875" style="9" customWidth="1"/>
    <col min="2056" max="2304" width="11.44140625" style="9"/>
    <col min="2305" max="2305" width="16.6640625" style="9" customWidth="1"/>
    <col min="2306" max="2306" width="19.5546875" style="9" customWidth="1"/>
    <col min="2307" max="2308" width="11.44140625" style="9"/>
    <col min="2309" max="2309" width="13.33203125" style="9" bestFit="1" customWidth="1"/>
    <col min="2310" max="2310" width="14.33203125" style="9" customWidth="1"/>
    <col min="2311" max="2311" width="13.5546875" style="9" customWidth="1"/>
    <col min="2312" max="2560" width="11.44140625" style="9"/>
    <col min="2561" max="2561" width="16.6640625" style="9" customWidth="1"/>
    <col min="2562" max="2562" width="19.5546875" style="9" customWidth="1"/>
    <col min="2563" max="2564" width="11.44140625" style="9"/>
    <col min="2565" max="2565" width="13.33203125" style="9" bestFit="1" customWidth="1"/>
    <col min="2566" max="2566" width="14.33203125" style="9" customWidth="1"/>
    <col min="2567" max="2567" width="13.5546875" style="9" customWidth="1"/>
    <col min="2568" max="2816" width="11.44140625" style="9"/>
    <col min="2817" max="2817" width="16.6640625" style="9" customWidth="1"/>
    <col min="2818" max="2818" width="19.5546875" style="9" customWidth="1"/>
    <col min="2819" max="2820" width="11.44140625" style="9"/>
    <col min="2821" max="2821" width="13.33203125" style="9" bestFit="1" customWidth="1"/>
    <col min="2822" max="2822" width="14.33203125" style="9" customWidth="1"/>
    <col min="2823" max="2823" width="13.5546875" style="9" customWidth="1"/>
    <col min="2824" max="3072" width="11.44140625" style="9"/>
    <col min="3073" max="3073" width="16.6640625" style="9" customWidth="1"/>
    <col min="3074" max="3074" width="19.5546875" style="9" customWidth="1"/>
    <col min="3075" max="3076" width="11.44140625" style="9"/>
    <col min="3077" max="3077" width="13.33203125" style="9" bestFit="1" customWidth="1"/>
    <col min="3078" max="3078" width="14.33203125" style="9" customWidth="1"/>
    <col min="3079" max="3079" width="13.5546875" style="9" customWidth="1"/>
    <col min="3080" max="3328" width="11.44140625" style="9"/>
    <col min="3329" max="3329" width="16.6640625" style="9" customWidth="1"/>
    <col min="3330" max="3330" width="19.5546875" style="9" customWidth="1"/>
    <col min="3331" max="3332" width="11.44140625" style="9"/>
    <col min="3333" max="3333" width="13.33203125" style="9" bestFit="1" customWidth="1"/>
    <col min="3334" max="3334" width="14.33203125" style="9" customWidth="1"/>
    <col min="3335" max="3335" width="13.5546875" style="9" customWidth="1"/>
    <col min="3336" max="3584" width="11.44140625" style="9"/>
    <col min="3585" max="3585" width="16.6640625" style="9" customWidth="1"/>
    <col min="3586" max="3586" width="19.5546875" style="9" customWidth="1"/>
    <col min="3587" max="3588" width="11.44140625" style="9"/>
    <col min="3589" max="3589" width="13.33203125" style="9" bestFit="1" customWidth="1"/>
    <col min="3590" max="3590" width="14.33203125" style="9" customWidth="1"/>
    <col min="3591" max="3591" width="13.5546875" style="9" customWidth="1"/>
    <col min="3592" max="3840" width="11.44140625" style="9"/>
    <col min="3841" max="3841" width="16.6640625" style="9" customWidth="1"/>
    <col min="3842" max="3842" width="19.5546875" style="9" customWidth="1"/>
    <col min="3843" max="3844" width="11.44140625" style="9"/>
    <col min="3845" max="3845" width="13.33203125" style="9" bestFit="1" customWidth="1"/>
    <col min="3846" max="3846" width="14.33203125" style="9" customWidth="1"/>
    <col min="3847" max="3847" width="13.5546875" style="9" customWidth="1"/>
    <col min="3848" max="4096" width="11.44140625" style="9"/>
    <col min="4097" max="4097" width="16.6640625" style="9" customWidth="1"/>
    <col min="4098" max="4098" width="19.5546875" style="9" customWidth="1"/>
    <col min="4099" max="4100" width="11.44140625" style="9"/>
    <col min="4101" max="4101" width="13.33203125" style="9" bestFit="1" customWidth="1"/>
    <col min="4102" max="4102" width="14.33203125" style="9" customWidth="1"/>
    <col min="4103" max="4103" width="13.5546875" style="9" customWidth="1"/>
    <col min="4104" max="4352" width="11.44140625" style="9"/>
    <col min="4353" max="4353" width="16.6640625" style="9" customWidth="1"/>
    <col min="4354" max="4354" width="19.5546875" style="9" customWidth="1"/>
    <col min="4355" max="4356" width="11.44140625" style="9"/>
    <col min="4357" max="4357" width="13.33203125" style="9" bestFit="1" customWidth="1"/>
    <col min="4358" max="4358" width="14.33203125" style="9" customWidth="1"/>
    <col min="4359" max="4359" width="13.5546875" style="9" customWidth="1"/>
    <col min="4360" max="4608" width="11.44140625" style="9"/>
    <col min="4609" max="4609" width="16.6640625" style="9" customWidth="1"/>
    <col min="4610" max="4610" width="19.5546875" style="9" customWidth="1"/>
    <col min="4611" max="4612" width="11.44140625" style="9"/>
    <col min="4613" max="4613" width="13.33203125" style="9" bestFit="1" customWidth="1"/>
    <col min="4614" max="4614" width="14.33203125" style="9" customWidth="1"/>
    <col min="4615" max="4615" width="13.5546875" style="9" customWidth="1"/>
    <col min="4616" max="4864" width="11.44140625" style="9"/>
    <col min="4865" max="4865" width="16.6640625" style="9" customWidth="1"/>
    <col min="4866" max="4866" width="19.5546875" style="9" customWidth="1"/>
    <col min="4867" max="4868" width="11.44140625" style="9"/>
    <col min="4869" max="4869" width="13.33203125" style="9" bestFit="1" customWidth="1"/>
    <col min="4870" max="4870" width="14.33203125" style="9" customWidth="1"/>
    <col min="4871" max="4871" width="13.5546875" style="9" customWidth="1"/>
    <col min="4872" max="5120" width="11.44140625" style="9"/>
    <col min="5121" max="5121" width="16.6640625" style="9" customWidth="1"/>
    <col min="5122" max="5122" width="19.5546875" style="9" customWidth="1"/>
    <col min="5123" max="5124" width="11.44140625" style="9"/>
    <col min="5125" max="5125" width="13.33203125" style="9" bestFit="1" customWidth="1"/>
    <col min="5126" max="5126" width="14.33203125" style="9" customWidth="1"/>
    <col min="5127" max="5127" width="13.5546875" style="9" customWidth="1"/>
    <col min="5128" max="5376" width="11.44140625" style="9"/>
    <col min="5377" max="5377" width="16.6640625" style="9" customWidth="1"/>
    <col min="5378" max="5378" width="19.5546875" style="9" customWidth="1"/>
    <col min="5379" max="5380" width="11.44140625" style="9"/>
    <col min="5381" max="5381" width="13.33203125" style="9" bestFit="1" customWidth="1"/>
    <col min="5382" max="5382" width="14.33203125" style="9" customWidth="1"/>
    <col min="5383" max="5383" width="13.5546875" style="9" customWidth="1"/>
    <col min="5384" max="5632" width="11.44140625" style="9"/>
    <col min="5633" max="5633" width="16.6640625" style="9" customWidth="1"/>
    <col min="5634" max="5634" width="19.5546875" style="9" customWidth="1"/>
    <col min="5635" max="5636" width="11.44140625" style="9"/>
    <col min="5637" max="5637" width="13.33203125" style="9" bestFit="1" customWidth="1"/>
    <col min="5638" max="5638" width="14.33203125" style="9" customWidth="1"/>
    <col min="5639" max="5639" width="13.5546875" style="9" customWidth="1"/>
    <col min="5640" max="5888" width="11.44140625" style="9"/>
    <col min="5889" max="5889" width="16.6640625" style="9" customWidth="1"/>
    <col min="5890" max="5890" width="19.5546875" style="9" customWidth="1"/>
    <col min="5891" max="5892" width="11.44140625" style="9"/>
    <col min="5893" max="5893" width="13.33203125" style="9" bestFit="1" customWidth="1"/>
    <col min="5894" max="5894" width="14.33203125" style="9" customWidth="1"/>
    <col min="5895" max="5895" width="13.5546875" style="9" customWidth="1"/>
    <col min="5896" max="6144" width="11.44140625" style="9"/>
    <col min="6145" max="6145" width="16.6640625" style="9" customWidth="1"/>
    <col min="6146" max="6146" width="19.5546875" style="9" customWidth="1"/>
    <col min="6147" max="6148" width="11.44140625" style="9"/>
    <col min="6149" max="6149" width="13.33203125" style="9" bestFit="1" customWidth="1"/>
    <col min="6150" max="6150" width="14.33203125" style="9" customWidth="1"/>
    <col min="6151" max="6151" width="13.5546875" style="9" customWidth="1"/>
    <col min="6152" max="6400" width="11.44140625" style="9"/>
    <col min="6401" max="6401" width="16.6640625" style="9" customWidth="1"/>
    <col min="6402" max="6402" width="19.5546875" style="9" customWidth="1"/>
    <col min="6403" max="6404" width="11.44140625" style="9"/>
    <col min="6405" max="6405" width="13.33203125" style="9" bestFit="1" customWidth="1"/>
    <col min="6406" max="6406" width="14.33203125" style="9" customWidth="1"/>
    <col min="6407" max="6407" width="13.5546875" style="9" customWidth="1"/>
    <col min="6408" max="6656" width="11.44140625" style="9"/>
    <col min="6657" max="6657" width="16.6640625" style="9" customWidth="1"/>
    <col min="6658" max="6658" width="19.5546875" style="9" customWidth="1"/>
    <col min="6659" max="6660" width="11.44140625" style="9"/>
    <col min="6661" max="6661" width="13.33203125" style="9" bestFit="1" customWidth="1"/>
    <col min="6662" max="6662" width="14.33203125" style="9" customWidth="1"/>
    <col min="6663" max="6663" width="13.5546875" style="9" customWidth="1"/>
    <col min="6664" max="6912" width="11.44140625" style="9"/>
    <col min="6913" max="6913" width="16.6640625" style="9" customWidth="1"/>
    <col min="6914" max="6914" width="19.5546875" style="9" customWidth="1"/>
    <col min="6915" max="6916" width="11.44140625" style="9"/>
    <col min="6917" max="6917" width="13.33203125" style="9" bestFit="1" customWidth="1"/>
    <col min="6918" max="6918" width="14.33203125" style="9" customWidth="1"/>
    <col min="6919" max="6919" width="13.5546875" style="9" customWidth="1"/>
    <col min="6920" max="7168" width="11.44140625" style="9"/>
    <col min="7169" max="7169" width="16.6640625" style="9" customWidth="1"/>
    <col min="7170" max="7170" width="19.5546875" style="9" customWidth="1"/>
    <col min="7171" max="7172" width="11.44140625" style="9"/>
    <col min="7173" max="7173" width="13.33203125" style="9" bestFit="1" customWidth="1"/>
    <col min="7174" max="7174" width="14.33203125" style="9" customWidth="1"/>
    <col min="7175" max="7175" width="13.5546875" style="9" customWidth="1"/>
    <col min="7176" max="7424" width="11.44140625" style="9"/>
    <col min="7425" max="7425" width="16.6640625" style="9" customWidth="1"/>
    <col min="7426" max="7426" width="19.5546875" style="9" customWidth="1"/>
    <col min="7427" max="7428" width="11.44140625" style="9"/>
    <col min="7429" max="7429" width="13.33203125" style="9" bestFit="1" customWidth="1"/>
    <col min="7430" max="7430" width="14.33203125" style="9" customWidth="1"/>
    <col min="7431" max="7431" width="13.5546875" style="9" customWidth="1"/>
    <col min="7432" max="7680" width="11.44140625" style="9"/>
    <col min="7681" max="7681" width="16.6640625" style="9" customWidth="1"/>
    <col min="7682" max="7682" width="19.5546875" style="9" customWidth="1"/>
    <col min="7683" max="7684" width="11.44140625" style="9"/>
    <col min="7685" max="7685" width="13.33203125" style="9" bestFit="1" customWidth="1"/>
    <col min="7686" max="7686" width="14.33203125" style="9" customWidth="1"/>
    <col min="7687" max="7687" width="13.5546875" style="9" customWidth="1"/>
    <col min="7688" max="7936" width="11.44140625" style="9"/>
    <col min="7937" max="7937" width="16.6640625" style="9" customWidth="1"/>
    <col min="7938" max="7938" width="19.5546875" style="9" customWidth="1"/>
    <col min="7939" max="7940" width="11.44140625" style="9"/>
    <col min="7941" max="7941" width="13.33203125" style="9" bestFit="1" customWidth="1"/>
    <col min="7942" max="7942" width="14.33203125" style="9" customWidth="1"/>
    <col min="7943" max="7943" width="13.5546875" style="9" customWidth="1"/>
    <col min="7944" max="8192" width="11.44140625" style="9"/>
    <col min="8193" max="8193" width="16.6640625" style="9" customWidth="1"/>
    <col min="8194" max="8194" width="19.5546875" style="9" customWidth="1"/>
    <col min="8195" max="8196" width="11.44140625" style="9"/>
    <col min="8197" max="8197" width="13.33203125" style="9" bestFit="1" customWidth="1"/>
    <col min="8198" max="8198" width="14.33203125" style="9" customWidth="1"/>
    <col min="8199" max="8199" width="13.5546875" style="9" customWidth="1"/>
    <col min="8200" max="8448" width="11.44140625" style="9"/>
    <col min="8449" max="8449" width="16.6640625" style="9" customWidth="1"/>
    <col min="8450" max="8450" width="19.5546875" style="9" customWidth="1"/>
    <col min="8451" max="8452" width="11.44140625" style="9"/>
    <col min="8453" max="8453" width="13.33203125" style="9" bestFit="1" customWidth="1"/>
    <col min="8454" max="8454" width="14.33203125" style="9" customWidth="1"/>
    <col min="8455" max="8455" width="13.5546875" style="9" customWidth="1"/>
    <col min="8456" max="8704" width="11.44140625" style="9"/>
    <col min="8705" max="8705" width="16.6640625" style="9" customWidth="1"/>
    <col min="8706" max="8706" width="19.5546875" style="9" customWidth="1"/>
    <col min="8707" max="8708" width="11.44140625" style="9"/>
    <col min="8709" max="8709" width="13.33203125" style="9" bestFit="1" customWidth="1"/>
    <col min="8710" max="8710" width="14.33203125" style="9" customWidth="1"/>
    <col min="8711" max="8711" width="13.5546875" style="9" customWidth="1"/>
    <col min="8712" max="8960" width="11.44140625" style="9"/>
    <col min="8961" max="8961" width="16.6640625" style="9" customWidth="1"/>
    <col min="8962" max="8962" width="19.5546875" style="9" customWidth="1"/>
    <col min="8963" max="8964" width="11.44140625" style="9"/>
    <col min="8965" max="8965" width="13.33203125" style="9" bestFit="1" customWidth="1"/>
    <col min="8966" max="8966" width="14.33203125" style="9" customWidth="1"/>
    <col min="8967" max="8967" width="13.5546875" style="9" customWidth="1"/>
    <col min="8968" max="9216" width="11.44140625" style="9"/>
    <col min="9217" max="9217" width="16.6640625" style="9" customWidth="1"/>
    <col min="9218" max="9218" width="19.5546875" style="9" customWidth="1"/>
    <col min="9219" max="9220" width="11.44140625" style="9"/>
    <col min="9221" max="9221" width="13.33203125" style="9" bestFit="1" customWidth="1"/>
    <col min="9222" max="9222" width="14.33203125" style="9" customWidth="1"/>
    <col min="9223" max="9223" width="13.5546875" style="9" customWidth="1"/>
    <col min="9224" max="9472" width="11.44140625" style="9"/>
    <col min="9473" max="9473" width="16.6640625" style="9" customWidth="1"/>
    <col min="9474" max="9474" width="19.5546875" style="9" customWidth="1"/>
    <col min="9475" max="9476" width="11.44140625" style="9"/>
    <col min="9477" max="9477" width="13.33203125" style="9" bestFit="1" customWidth="1"/>
    <col min="9478" max="9478" width="14.33203125" style="9" customWidth="1"/>
    <col min="9479" max="9479" width="13.5546875" style="9" customWidth="1"/>
    <col min="9480" max="9728" width="11.44140625" style="9"/>
    <col min="9729" max="9729" width="16.6640625" style="9" customWidth="1"/>
    <col min="9730" max="9730" width="19.5546875" style="9" customWidth="1"/>
    <col min="9731" max="9732" width="11.44140625" style="9"/>
    <col min="9733" max="9733" width="13.33203125" style="9" bestFit="1" customWidth="1"/>
    <col min="9734" max="9734" width="14.33203125" style="9" customWidth="1"/>
    <col min="9735" max="9735" width="13.5546875" style="9" customWidth="1"/>
    <col min="9736" max="9984" width="11.44140625" style="9"/>
    <col min="9985" max="9985" width="16.6640625" style="9" customWidth="1"/>
    <col min="9986" max="9986" width="19.5546875" style="9" customWidth="1"/>
    <col min="9987" max="9988" width="11.44140625" style="9"/>
    <col min="9989" max="9989" width="13.33203125" style="9" bestFit="1" customWidth="1"/>
    <col min="9990" max="9990" width="14.33203125" style="9" customWidth="1"/>
    <col min="9991" max="9991" width="13.5546875" style="9" customWidth="1"/>
    <col min="9992" max="10240" width="11.44140625" style="9"/>
    <col min="10241" max="10241" width="16.6640625" style="9" customWidth="1"/>
    <col min="10242" max="10242" width="19.5546875" style="9" customWidth="1"/>
    <col min="10243" max="10244" width="11.44140625" style="9"/>
    <col min="10245" max="10245" width="13.33203125" style="9" bestFit="1" customWidth="1"/>
    <col min="10246" max="10246" width="14.33203125" style="9" customWidth="1"/>
    <col min="10247" max="10247" width="13.5546875" style="9" customWidth="1"/>
    <col min="10248" max="10496" width="11.44140625" style="9"/>
    <col min="10497" max="10497" width="16.6640625" style="9" customWidth="1"/>
    <col min="10498" max="10498" width="19.5546875" style="9" customWidth="1"/>
    <col min="10499" max="10500" width="11.44140625" style="9"/>
    <col min="10501" max="10501" width="13.33203125" style="9" bestFit="1" customWidth="1"/>
    <col min="10502" max="10502" width="14.33203125" style="9" customWidth="1"/>
    <col min="10503" max="10503" width="13.5546875" style="9" customWidth="1"/>
    <col min="10504" max="10752" width="11.44140625" style="9"/>
    <col min="10753" max="10753" width="16.6640625" style="9" customWidth="1"/>
    <col min="10754" max="10754" width="19.5546875" style="9" customWidth="1"/>
    <col min="10755" max="10756" width="11.44140625" style="9"/>
    <col min="10757" max="10757" width="13.33203125" style="9" bestFit="1" customWidth="1"/>
    <col min="10758" max="10758" width="14.33203125" style="9" customWidth="1"/>
    <col min="10759" max="10759" width="13.5546875" style="9" customWidth="1"/>
    <col min="10760" max="11008" width="11.44140625" style="9"/>
    <col min="11009" max="11009" width="16.6640625" style="9" customWidth="1"/>
    <col min="11010" max="11010" width="19.5546875" style="9" customWidth="1"/>
    <col min="11011" max="11012" width="11.44140625" style="9"/>
    <col min="11013" max="11013" width="13.33203125" style="9" bestFit="1" customWidth="1"/>
    <col min="11014" max="11014" width="14.33203125" style="9" customWidth="1"/>
    <col min="11015" max="11015" width="13.5546875" style="9" customWidth="1"/>
    <col min="11016" max="11264" width="11.44140625" style="9"/>
    <col min="11265" max="11265" width="16.6640625" style="9" customWidth="1"/>
    <col min="11266" max="11266" width="19.5546875" style="9" customWidth="1"/>
    <col min="11267" max="11268" width="11.44140625" style="9"/>
    <col min="11269" max="11269" width="13.33203125" style="9" bestFit="1" customWidth="1"/>
    <col min="11270" max="11270" width="14.33203125" style="9" customWidth="1"/>
    <col min="11271" max="11271" width="13.5546875" style="9" customWidth="1"/>
    <col min="11272" max="11520" width="11.44140625" style="9"/>
    <col min="11521" max="11521" width="16.6640625" style="9" customWidth="1"/>
    <col min="11522" max="11522" width="19.5546875" style="9" customWidth="1"/>
    <col min="11523" max="11524" width="11.44140625" style="9"/>
    <col min="11525" max="11525" width="13.33203125" style="9" bestFit="1" customWidth="1"/>
    <col min="11526" max="11526" width="14.33203125" style="9" customWidth="1"/>
    <col min="11527" max="11527" width="13.5546875" style="9" customWidth="1"/>
    <col min="11528" max="11776" width="11.44140625" style="9"/>
    <col min="11777" max="11777" width="16.6640625" style="9" customWidth="1"/>
    <col min="11778" max="11778" width="19.5546875" style="9" customWidth="1"/>
    <col min="11779" max="11780" width="11.44140625" style="9"/>
    <col min="11781" max="11781" width="13.33203125" style="9" bestFit="1" customWidth="1"/>
    <col min="11782" max="11782" width="14.33203125" style="9" customWidth="1"/>
    <col min="11783" max="11783" width="13.5546875" style="9" customWidth="1"/>
    <col min="11784" max="12032" width="11.44140625" style="9"/>
    <col min="12033" max="12033" width="16.6640625" style="9" customWidth="1"/>
    <col min="12034" max="12034" width="19.5546875" style="9" customWidth="1"/>
    <col min="12035" max="12036" width="11.44140625" style="9"/>
    <col min="12037" max="12037" width="13.33203125" style="9" bestFit="1" customWidth="1"/>
    <col min="12038" max="12038" width="14.33203125" style="9" customWidth="1"/>
    <col min="12039" max="12039" width="13.5546875" style="9" customWidth="1"/>
    <col min="12040" max="12288" width="11.44140625" style="9"/>
    <col min="12289" max="12289" width="16.6640625" style="9" customWidth="1"/>
    <col min="12290" max="12290" width="19.5546875" style="9" customWidth="1"/>
    <col min="12291" max="12292" width="11.44140625" style="9"/>
    <col min="12293" max="12293" width="13.33203125" style="9" bestFit="1" customWidth="1"/>
    <col min="12294" max="12294" width="14.33203125" style="9" customWidth="1"/>
    <col min="12295" max="12295" width="13.5546875" style="9" customWidth="1"/>
    <col min="12296" max="12544" width="11.44140625" style="9"/>
    <col min="12545" max="12545" width="16.6640625" style="9" customWidth="1"/>
    <col min="12546" max="12546" width="19.5546875" style="9" customWidth="1"/>
    <col min="12547" max="12548" width="11.44140625" style="9"/>
    <col min="12549" max="12549" width="13.33203125" style="9" bestFit="1" customWidth="1"/>
    <col min="12550" max="12550" width="14.33203125" style="9" customWidth="1"/>
    <col min="12551" max="12551" width="13.5546875" style="9" customWidth="1"/>
    <col min="12552" max="12800" width="11.44140625" style="9"/>
    <col min="12801" max="12801" width="16.6640625" style="9" customWidth="1"/>
    <col min="12802" max="12802" width="19.5546875" style="9" customWidth="1"/>
    <col min="12803" max="12804" width="11.44140625" style="9"/>
    <col min="12805" max="12805" width="13.33203125" style="9" bestFit="1" customWidth="1"/>
    <col min="12806" max="12806" width="14.33203125" style="9" customWidth="1"/>
    <col min="12807" max="12807" width="13.5546875" style="9" customWidth="1"/>
    <col min="12808" max="13056" width="11.44140625" style="9"/>
    <col min="13057" max="13057" width="16.6640625" style="9" customWidth="1"/>
    <col min="13058" max="13058" width="19.5546875" style="9" customWidth="1"/>
    <col min="13059" max="13060" width="11.44140625" style="9"/>
    <col min="13061" max="13061" width="13.33203125" style="9" bestFit="1" customWidth="1"/>
    <col min="13062" max="13062" width="14.33203125" style="9" customWidth="1"/>
    <col min="13063" max="13063" width="13.5546875" style="9" customWidth="1"/>
    <col min="13064" max="13312" width="11.44140625" style="9"/>
    <col min="13313" max="13313" width="16.6640625" style="9" customWidth="1"/>
    <col min="13314" max="13314" width="19.5546875" style="9" customWidth="1"/>
    <col min="13315" max="13316" width="11.44140625" style="9"/>
    <col min="13317" max="13317" width="13.33203125" style="9" bestFit="1" customWidth="1"/>
    <col min="13318" max="13318" width="14.33203125" style="9" customWidth="1"/>
    <col min="13319" max="13319" width="13.5546875" style="9" customWidth="1"/>
    <col min="13320" max="13568" width="11.44140625" style="9"/>
    <col min="13569" max="13569" width="16.6640625" style="9" customWidth="1"/>
    <col min="13570" max="13570" width="19.5546875" style="9" customWidth="1"/>
    <col min="13571" max="13572" width="11.44140625" style="9"/>
    <col min="13573" max="13573" width="13.33203125" style="9" bestFit="1" customWidth="1"/>
    <col min="13574" max="13574" width="14.33203125" style="9" customWidth="1"/>
    <col min="13575" max="13575" width="13.5546875" style="9" customWidth="1"/>
    <col min="13576" max="13824" width="11.44140625" style="9"/>
    <col min="13825" max="13825" width="16.6640625" style="9" customWidth="1"/>
    <col min="13826" max="13826" width="19.5546875" style="9" customWidth="1"/>
    <col min="13827" max="13828" width="11.44140625" style="9"/>
    <col min="13829" max="13829" width="13.33203125" style="9" bestFit="1" customWidth="1"/>
    <col min="13830" max="13830" width="14.33203125" style="9" customWidth="1"/>
    <col min="13831" max="13831" width="13.5546875" style="9" customWidth="1"/>
    <col min="13832" max="14080" width="11.44140625" style="9"/>
    <col min="14081" max="14081" width="16.6640625" style="9" customWidth="1"/>
    <col min="14082" max="14082" width="19.5546875" style="9" customWidth="1"/>
    <col min="14083" max="14084" width="11.44140625" style="9"/>
    <col min="14085" max="14085" width="13.33203125" style="9" bestFit="1" customWidth="1"/>
    <col min="14086" max="14086" width="14.33203125" style="9" customWidth="1"/>
    <col min="14087" max="14087" width="13.5546875" style="9" customWidth="1"/>
    <col min="14088" max="14336" width="11.44140625" style="9"/>
    <col min="14337" max="14337" width="16.6640625" style="9" customWidth="1"/>
    <col min="14338" max="14338" width="19.5546875" style="9" customWidth="1"/>
    <col min="14339" max="14340" width="11.44140625" style="9"/>
    <col min="14341" max="14341" width="13.33203125" style="9" bestFit="1" customWidth="1"/>
    <col min="14342" max="14342" width="14.33203125" style="9" customWidth="1"/>
    <col min="14343" max="14343" width="13.5546875" style="9" customWidth="1"/>
    <col min="14344" max="14592" width="11.44140625" style="9"/>
    <col min="14593" max="14593" width="16.6640625" style="9" customWidth="1"/>
    <col min="14594" max="14594" width="19.5546875" style="9" customWidth="1"/>
    <col min="14595" max="14596" width="11.44140625" style="9"/>
    <col min="14597" max="14597" width="13.33203125" style="9" bestFit="1" customWidth="1"/>
    <col min="14598" max="14598" width="14.33203125" style="9" customWidth="1"/>
    <col min="14599" max="14599" width="13.5546875" style="9" customWidth="1"/>
    <col min="14600" max="14848" width="11.44140625" style="9"/>
    <col min="14849" max="14849" width="16.6640625" style="9" customWidth="1"/>
    <col min="14850" max="14850" width="19.5546875" style="9" customWidth="1"/>
    <col min="14851" max="14852" width="11.44140625" style="9"/>
    <col min="14853" max="14853" width="13.33203125" style="9" bestFit="1" customWidth="1"/>
    <col min="14854" max="14854" width="14.33203125" style="9" customWidth="1"/>
    <col min="14855" max="14855" width="13.5546875" style="9" customWidth="1"/>
    <col min="14856" max="15104" width="11.44140625" style="9"/>
    <col min="15105" max="15105" width="16.6640625" style="9" customWidth="1"/>
    <col min="15106" max="15106" width="19.5546875" style="9" customWidth="1"/>
    <col min="15107" max="15108" width="11.44140625" style="9"/>
    <col min="15109" max="15109" width="13.33203125" style="9" bestFit="1" customWidth="1"/>
    <col min="15110" max="15110" width="14.33203125" style="9" customWidth="1"/>
    <col min="15111" max="15111" width="13.5546875" style="9" customWidth="1"/>
    <col min="15112" max="15360" width="11.44140625" style="9"/>
    <col min="15361" max="15361" width="16.6640625" style="9" customWidth="1"/>
    <col min="15362" max="15362" width="19.5546875" style="9" customWidth="1"/>
    <col min="15363" max="15364" width="11.44140625" style="9"/>
    <col min="15365" max="15365" width="13.33203125" style="9" bestFit="1" customWidth="1"/>
    <col min="15366" max="15366" width="14.33203125" style="9" customWidth="1"/>
    <col min="15367" max="15367" width="13.5546875" style="9" customWidth="1"/>
    <col min="15368" max="15616" width="11.44140625" style="9"/>
    <col min="15617" max="15617" width="16.6640625" style="9" customWidth="1"/>
    <col min="15618" max="15618" width="19.5546875" style="9" customWidth="1"/>
    <col min="15619" max="15620" width="11.44140625" style="9"/>
    <col min="15621" max="15621" width="13.33203125" style="9" bestFit="1" customWidth="1"/>
    <col min="15622" max="15622" width="14.33203125" style="9" customWidth="1"/>
    <col min="15623" max="15623" width="13.5546875" style="9" customWidth="1"/>
    <col min="15624" max="15872" width="11.44140625" style="9"/>
    <col min="15873" max="15873" width="16.6640625" style="9" customWidth="1"/>
    <col min="15874" max="15874" width="19.5546875" style="9" customWidth="1"/>
    <col min="15875" max="15876" width="11.44140625" style="9"/>
    <col min="15877" max="15877" width="13.33203125" style="9" bestFit="1" customWidth="1"/>
    <col min="15878" max="15878" width="14.33203125" style="9" customWidth="1"/>
    <col min="15879" max="15879" width="13.5546875" style="9" customWidth="1"/>
    <col min="15880" max="16128" width="11.44140625" style="9"/>
    <col min="16129" max="16129" width="16.6640625" style="9" customWidth="1"/>
    <col min="16130" max="16130" width="19.5546875" style="9" customWidth="1"/>
    <col min="16131" max="16132" width="11.44140625" style="9"/>
    <col min="16133" max="16133" width="13.33203125" style="9" bestFit="1" customWidth="1"/>
    <col min="16134" max="16134" width="14.33203125" style="9" customWidth="1"/>
    <col min="16135" max="16135" width="13.5546875" style="9" customWidth="1"/>
    <col min="16136" max="16384" width="11.44140625" style="9"/>
  </cols>
  <sheetData>
    <row r="1" spans="1:12" ht="14.4" thickBot="1">
      <c r="A1" s="706"/>
      <c r="B1" s="706"/>
      <c r="C1" s="706"/>
      <c r="D1" s="706"/>
      <c r="E1" s="706"/>
      <c r="F1" s="706"/>
      <c r="G1" s="706"/>
    </row>
    <row r="2" spans="1:12" s="10" customFormat="1" ht="14.25" customHeight="1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707" t="s">
        <v>0</v>
      </c>
      <c r="I2" s="708"/>
      <c r="J2" s="708"/>
      <c r="K2" s="708"/>
      <c r="L2" s="709"/>
    </row>
    <row r="3" spans="1:12" s="10" customFormat="1" ht="14.25" customHeight="1">
      <c r="A3" s="312"/>
      <c r="B3" s="313"/>
      <c r="C3" s="313"/>
      <c r="D3" s="313"/>
      <c r="E3" s="313"/>
      <c r="F3" s="313"/>
      <c r="G3" s="313"/>
      <c r="H3" s="710"/>
      <c r="I3" s="711"/>
      <c r="J3" s="711"/>
      <c r="K3" s="711"/>
      <c r="L3" s="712"/>
    </row>
    <row r="4" spans="1:12" s="10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710"/>
      <c r="I4" s="711"/>
      <c r="J4" s="711"/>
      <c r="K4" s="711"/>
      <c r="L4" s="712"/>
    </row>
    <row r="5" spans="1:12" s="10" customFormat="1" ht="14.25" customHeight="1">
      <c r="A5" s="294"/>
      <c r="B5" s="295"/>
      <c r="C5" s="295"/>
      <c r="D5" s="295"/>
      <c r="E5" s="295"/>
      <c r="F5" s="295"/>
      <c r="G5" s="419"/>
      <c r="H5" s="710"/>
      <c r="I5" s="711"/>
      <c r="J5" s="711"/>
      <c r="K5" s="711"/>
      <c r="L5" s="712"/>
    </row>
    <row r="6" spans="1:12" s="10" customFormat="1" ht="15" customHeight="1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710"/>
      <c r="I6" s="711"/>
      <c r="J6" s="711"/>
      <c r="K6" s="711"/>
      <c r="L6" s="712"/>
    </row>
    <row r="7" spans="1:12" s="10" customFormat="1" ht="14.25" customHeight="1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710"/>
      <c r="I7" s="711"/>
      <c r="J7" s="711"/>
      <c r="K7" s="711"/>
      <c r="L7" s="712"/>
    </row>
    <row r="8" spans="1:12" s="10" customFormat="1" ht="14.25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710"/>
      <c r="I8" s="711"/>
      <c r="J8" s="711"/>
      <c r="K8" s="711"/>
      <c r="L8" s="712"/>
    </row>
    <row r="9" spans="1:12" s="10" customFormat="1" ht="14.25" customHeight="1">
      <c r="A9" s="302"/>
      <c r="B9" s="302"/>
      <c r="C9" s="302"/>
      <c r="D9" s="302"/>
      <c r="E9" s="303"/>
      <c r="F9" s="304" t="s">
        <v>90</v>
      </c>
      <c r="G9" s="304">
        <f>'Presupuesto '!A71</f>
        <v>68</v>
      </c>
      <c r="H9" s="710"/>
      <c r="I9" s="711"/>
      <c r="J9" s="711"/>
      <c r="K9" s="711"/>
      <c r="L9" s="712"/>
    </row>
    <row r="10" spans="1:12" s="151" customFormat="1" ht="14.25" customHeight="1">
      <c r="A10" s="302"/>
      <c r="B10" s="302"/>
      <c r="C10" s="302"/>
      <c r="D10" s="302"/>
      <c r="E10" s="303"/>
      <c r="F10" s="304" t="s">
        <v>28</v>
      </c>
      <c r="G10" s="304" t="str">
        <f>'Presupuesto '!C71</f>
        <v>u</v>
      </c>
      <c r="H10" s="710"/>
      <c r="I10" s="711"/>
      <c r="J10" s="711"/>
      <c r="K10" s="711"/>
      <c r="L10" s="712"/>
    </row>
    <row r="11" spans="1:12" s="151" customFormat="1" ht="14.25" customHeight="1">
      <c r="A11" s="305" t="s">
        <v>2</v>
      </c>
      <c r="B11" s="301"/>
      <c r="C11" s="301"/>
      <c r="D11" s="298"/>
      <c r="E11" s="299"/>
      <c r="F11" s="306"/>
      <c r="G11" s="307"/>
      <c r="H11" s="710"/>
      <c r="I11" s="711"/>
      <c r="J11" s="711"/>
      <c r="K11" s="711"/>
      <c r="L11" s="712"/>
    </row>
    <row r="12" spans="1:12" s="151" customFormat="1" ht="14.25" customHeight="1">
      <c r="A12" s="644" t="str">
        <f>'Presupuesto '!B71</f>
        <v>Suministro e instalación de letreros señaletica</v>
      </c>
      <c r="B12" s="644"/>
      <c r="C12" s="644"/>
      <c r="D12" s="644"/>
      <c r="E12" s="308"/>
      <c r="F12" s="309"/>
      <c r="G12" s="310"/>
      <c r="H12" s="710"/>
      <c r="I12" s="711"/>
      <c r="J12" s="711"/>
      <c r="K12" s="711"/>
      <c r="L12" s="712"/>
    </row>
    <row r="13" spans="1:12" s="12" customFormat="1" ht="12.75" customHeight="1" thickBot="1">
      <c r="A13" s="86"/>
      <c r="B13" s="85"/>
      <c r="C13" s="87"/>
      <c r="D13" s="87"/>
      <c r="E13" s="87"/>
      <c r="F13" s="87"/>
      <c r="G13" s="18"/>
      <c r="H13" s="713"/>
      <c r="I13" s="714"/>
      <c r="J13" s="714"/>
      <c r="K13" s="714"/>
      <c r="L13" s="715"/>
    </row>
    <row r="14" spans="1:12" s="12" customFormat="1" ht="15.6">
      <c r="A14" s="88" t="s">
        <v>3</v>
      </c>
      <c r="B14" s="89"/>
      <c r="C14" s="90"/>
      <c r="D14" s="90"/>
      <c r="E14" s="90"/>
      <c r="F14" s="90"/>
      <c r="G14" s="91"/>
      <c r="H14" s="498"/>
      <c r="I14" s="499"/>
      <c r="J14" s="499"/>
      <c r="K14" s="499"/>
      <c r="L14" s="500"/>
    </row>
    <row r="15" spans="1:12" s="12" customFormat="1" ht="78">
      <c r="A15" s="692" t="s">
        <v>4</v>
      </c>
      <c r="B15" s="693"/>
      <c r="C15" s="19" t="s">
        <v>5</v>
      </c>
      <c r="D15" s="20" t="s">
        <v>6</v>
      </c>
      <c r="E15" s="21" t="s">
        <v>7</v>
      </c>
      <c r="F15" s="20" t="s">
        <v>8</v>
      </c>
      <c r="G15" s="21" t="s">
        <v>9</v>
      </c>
      <c r="H15" s="501" t="s">
        <v>10</v>
      </c>
      <c r="I15" s="502" t="s">
        <v>11</v>
      </c>
      <c r="J15" s="503" t="s">
        <v>12</v>
      </c>
      <c r="K15" s="502" t="s">
        <v>13</v>
      </c>
      <c r="L15" s="504" t="s">
        <v>14</v>
      </c>
    </row>
    <row r="16" spans="1:12" s="12" customFormat="1" ht="15.6">
      <c r="A16" s="716"/>
      <c r="B16" s="717"/>
      <c r="C16" s="22" t="s">
        <v>15</v>
      </c>
      <c r="D16" s="22" t="s">
        <v>16</v>
      </c>
      <c r="E16" s="23" t="s">
        <v>17</v>
      </c>
      <c r="F16" s="24" t="s">
        <v>18</v>
      </c>
      <c r="G16" s="23" t="s">
        <v>19</v>
      </c>
      <c r="H16" s="505"/>
      <c r="I16" s="506"/>
      <c r="J16" s="507"/>
      <c r="K16" s="508"/>
      <c r="L16" s="509"/>
    </row>
    <row r="17" spans="1:12" s="13" customFormat="1" ht="15.6">
      <c r="A17" s="679" t="s">
        <v>20</v>
      </c>
      <c r="B17" s="680"/>
      <c r="C17" s="25" t="s">
        <v>21</v>
      </c>
      <c r="D17" s="25"/>
      <c r="E17" s="26" t="str">
        <f>IF(D17&gt;0,ROUND(D17*C17,2),"")</f>
        <v/>
      </c>
      <c r="F17" s="27"/>
      <c r="G17" s="28">
        <f>G26*0.05</f>
        <v>0.56496999999999997</v>
      </c>
      <c r="H17" s="510">
        <f>+G17/G$46</f>
        <v>1.6299231702852402E-2</v>
      </c>
      <c r="I17" s="434">
        <f>'BASE DE DATOS'!D16</f>
        <v>429211210</v>
      </c>
      <c r="J17" s="435" t="s">
        <v>22</v>
      </c>
      <c r="K17" s="431">
        <v>100</v>
      </c>
      <c r="L17" s="511">
        <f>+H17*K17</f>
        <v>1.6299231702852401</v>
      </c>
    </row>
    <row r="18" spans="1:12" s="153" customFormat="1" ht="15.6">
      <c r="A18" s="193"/>
      <c r="B18" s="194"/>
      <c r="C18" s="25"/>
      <c r="D18" s="25"/>
      <c r="E18" s="26"/>
      <c r="F18" s="27"/>
      <c r="G18" s="28"/>
      <c r="H18" s="510"/>
      <c r="I18" s="434"/>
      <c r="J18" s="435"/>
      <c r="K18" s="431"/>
      <c r="L18" s="511"/>
    </row>
    <row r="19" spans="1:12" s="12" customFormat="1" ht="15.6">
      <c r="A19" s="679" t="s">
        <v>23</v>
      </c>
      <c r="B19" s="680"/>
      <c r="C19" s="25"/>
      <c r="D19" s="29"/>
      <c r="E19" s="29"/>
      <c r="F19" s="30"/>
      <c r="G19" s="512">
        <f>SUM(G16:G17)</f>
        <v>0.56496999999999997</v>
      </c>
      <c r="H19" s="513">
        <f>SUM(H16:H17)</f>
        <v>1.6299231702852402E-2</v>
      </c>
      <c r="I19" s="438"/>
      <c r="J19" s="439"/>
      <c r="K19" s="440"/>
      <c r="L19" s="521">
        <f>SUM(L16:L17)</f>
        <v>1.6299231702852401</v>
      </c>
    </row>
    <row r="20" spans="1:12" s="12" customFormat="1" ht="15.6">
      <c r="A20" s="92" t="s">
        <v>24</v>
      </c>
      <c r="B20" s="93"/>
      <c r="C20" s="94"/>
      <c r="D20" s="94"/>
      <c r="E20" s="94"/>
      <c r="F20" s="94"/>
      <c r="G20" s="95"/>
      <c r="H20" s="515"/>
      <c r="I20" s="442"/>
      <c r="J20" s="442"/>
      <c r="K20" s="442"/>
      <c r="L20" s="516"/>
    </row>
    <row r="21" spans="1:12" s="12" customFormat="1" ht="15.6">
      <c r="A21" s="692" t="s">
        <v>4</v>
      </c>
      <c r="B21" s="693"/>
      <c r="C21" s="20" t="s">
        <v>5</v>
      </c>
      <c r="D21" s="20" t="s">
        <v>25</v>
      </c>
      <c r="E21" s="21" t="s">
        <v>7</v>
      </c>
      <c r="F21" s="20" t="s">
        <v>8</v>
      </c>
      <c r="G21" s="21" t="s">
        <v>9</v>
      </c>
      <c r="H21" s="515"/>
      <c r="I21" s="442"/>
      <c r="J21" s="442"/>
      <c r="K21" s="442"/>
      <c r="L21" s="516"/>
    </row>
    <row r="22" spans="1:12" s="12" customFormat="1" ht="15.6">
      <c r="A22" s="718"/>
      <c r="B22" s="719"/>
      <c r="C22" s="22" t="s">
        <v>15</v>
      </c>
      <c r="D22" s="22" t="s">
        <v>16</v>
      </c>
      <c r="E22" s="23" t="s">
        <v>17</v>
      </c>
      <c r="F22" s="24" t="s">
        <v>18</v>
      </c>
      <c r="G22" s="23" t="s">
        <v>19</v>
      </c>
      <c r="H22" s="505"/>
      <c r="I22" s="429"/>
      <c r="J22" s="430"/>
      <c r="K22" s="431"/>
      <c r="L22" s="509"/>
    </row>
    <row r="23" spans="1:12" s="12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1</v>
      </c>
      <c r="G23" s="28">
        <f>E23*F23</f>
        <v>3.62</v>
      </c>
      <c r="H23" s="510">
        <f>+G23/G$46</f>
        <v>0.10443602096452148</v>
      </c>
      <c r="I23" s="434">
        <f>'BASE DE DATOS'!I17</f>
        <v>546110011</v>
      </c>
      <c r="J23" s="435" t="s">
        <v>22</v>
      </c>
      <c r="K23" s="431">
        <v>100</v>
      </c>
      <c r="L23" s="511">
        <f>+H23*K23</f>
        <v>10.443602096452148</v>
      </c>
    </row>
    <row r="24" spans="1:12" s="12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1</v>
      </c>
      <c r="G24" s="28">
        <f>E24*F24</f>
        <v>3.66</v>
      </c>
      <c r="H24" s="510">
        <f>+G24/G$46</f>
        <v>0.10559001014644991</v>
      </c>
      <c r="I24" s="434">
        <f>'BASE DE DATOS'!I17</f>
        <v>546110011</v>
      </c>
      <c r="J24" s="435" t="s">
        <v>22</v>
      </c>
      <c r="K24" s="431">
        <v>100</v>
      </c>
      <c r="L24" s="511">
        <f>+H24*K24</f>
        <v>10.559001014644991</v>
      </c>
    </row>
    <row r="25" spans="1:12" s="13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0.99</v>
      </c>
      <c r="G25" s="28">
        <f>E25*F25</f>
        <v>4.0193999999999992</v>
      </c>
      <c r="H25" s="510">
        <f>+G25/G$46</f>
        <v>0.11595860294607667</v>
      </c>
      <c r="I25" s="434">
        <f>'BASE DE DATOS'!I19</f>
        <v>546110011</v>
      </c>
      <c r="J25" s="435" t="s">
        <v>22</v>
      </c>
      <c r="K25" s="431">
        <v>100</v>
      </c>
      <c r="L25" s="511">
        <f>+H25*K25</f>
        <v>11.595860294607666</v>
      </c>
    </row>
    <row r="26" spans="1:12" s="12" customFormat="1" ht="12.75" customHeight="1">
      <c r="A26" s="690" t="s">
        <v>26</v>
      </c>
      <c r="B26" s="691"/>
      <c r="C26" s="25"/>
      <c r="D26" s="29"/>
      <c r="E26" s="29"/>
      <c r="F26" s="30"/>
      <c r="G26" s="512">
        <f>SUM(G23:G25)</f>
        <v>11.299399999999999</v>
      </c>
      <c r="H26" s="513">
        <f>SUM(H23:H25)</f>
        <v>0.32598463405704808</v>
      </c>
      <c r="I26" s="506"/>
      <c r="J26" s="507"/>
      <c r="K26" s="508"/>
      <c r="L26" s="514">
        <f>SUM(L23:L25)</f>
        <v>32.598463405704805</v>
      </c>
    </row>
    <row r="27" spans="1:12" s="12" customFormat="1" ht="12.75" customHeight="1">
      <c r="A27" s="96" t="s">
        <v>27</v>
      </c>
      <c r="B27" s="93"/>
      <c r="C27" s="94"/>
      <c r="D27" s="94"/>
      <c r="E27" s="94"/>
      <c r="F27" s="94"/>
      <c r="G27" s="95"/>
      <c r="H27" s="520"/>
      <c r="I27" s="506"/>
      <c r="J27" s="507"/>
      <c r="K27" s="508"/>
      <c r="L27" s="521"/>
    </row>
    <row r="28" spans="1:12" s="12" customFormat="1" ht="12.75" customHeight="1">
      <c r="A28" s="692" t="s">
        <v>4</v>
      </c>
      <c r="B28" s="693"/>
      <c r="C28" s="694"/>
      <c r="D28" s="20" t="s">
        <v>28</v>
      </c>
      <c r="E28" s="21" t="s">
        <v>5</v>
      </c>
      <c r="F28" s="20" t="s">
        <v>29</v>
      </c>
      <c r="G28" s="21" t="s">
        <v>9</v>
      </c>
      <c r="H28" s="520"/>
      <c r="I28" s="522"/>
      <c r="J28" s="508"/>
      <c r="K28" s="522"/>
      <c r="L28" s="521"/>
    </row>
    <row r="29" spans="1:12" s="12" customFormat="1" ht="12.75" customHeight="1">
      <c r="A29" s="695"/>
      <c r="B29" s="696"/>
      <c r="C29" s="697"/>
      <c r="D29" s="97"/>
      <c r="E29" s="22" t="s">
        <v>15</v>
      </c>
      <c r="F29" s="22" t="s">
        <v>16</v>
      </c>
      <c r="G29" s="23" t="s">
        <v>17</v>
      </c>
      <c r="H29" s="505"/>
      <c r="I29" s="522"/>
      <c r="J29" s="507"/>
      <c r="K29" s="508"/>
      <c r="L29" s="509"/>
    </row>
    <row r="30" spans="1:12" s="12" customFormat="1" ht="15.6">
      <c r="A30" s="679" t="s">
        <v>118</v>
      </c>
      <c r="B30" s="680"/>
      <c r="C30" s="681"/>
      <c r="D30" s="98" t="s">
        <v>39</v>
      </c>
      <c r="E30" s="99">
        <v>1</v>
      </c>
      <c r="F30" s="99">
        <v>16.047999999999998</v>
      </c>
      <c r="G30" s="28">
        <f>E30*F30</f>
        <v>16.047999999999998</v>
      </c>
      <c r="H30" s="510">
        <f>+G30/G$46</f>
        <v>0.46298045978967972</v>
      </c>
      <c r="I30" s="434">
        <v>465390000</v>
      </c>
      <c r="J30" s="435" t="s">
        <v>30</v>
      </c>
      <c r="K30" s="431">
        <v>0</v>
      </c>
      <c r="L30" s="511">
        <f>+H30*K30</f>
        <v>0</v>
      </c>
    </row>
    <row r="31" spans="1:12" s="152" customFormat="1" ht="15.6" customHeight="1">
      <c r="A31" s="679" t="s">
        <v>115</v>
      </c>
      <c r="B31" s="680"/>
      <c r="C31" s="681"/>
      <c r="D31" s="100" t="s">
        <v>103</v>
      </c>
      <c r="E31" s="101">
        <v>1</v>
      </c>
      <c r="F31" s="102">
        <v>2.75</v>
      </c>
      <c r="G31" s="28">
        <f>+E31*F31</f>
        <v>2.75</v>
      </c>
      <c r="H31" s="510">
        <f>+G31/G$46</f>
        <v>7.9336756257578467E-2</v>
      </c>
      <c r="I31" s="434">
        <v>462110319</v>
      </c>
      <c r="J31" s="435" t="s">
        <v>30</v>
      </c>
      <c r="K31" s="431">
        <v>0</v>
      </c>
      <c r="L31" s="511">
        <f>+H31*K31</f>
        <v>0</v>
      </c>
    </row>
    <row r="32" spans="1:12" s="152" customFormat="1" ht="15.6" customHeight="1">
      <c r="A32" s="182" t="s">
        <v>116</v>
      </c>
      <c r="B32" s="183"/>
      <c r="C32" s="184"/>
      <c r="D32" s="100" t="s">
        <v>103</v>
      </c>
      <c r="E32" s="101">
        <v>10</v>
      </c>
      <c r="F32" s="102">
        <v>0.3</v>
      </c>
      <c r="G32" s="28">
        <f>+E32*F32</f>
        <v>3</v>
      </c>
      <c r="H32" s="510">
        <f>+G32/G$46</f>
        <v>8.6549188644631056E-2</v>
      </c>
      <c r="I32" s="434">
        <v>463400120</v>
      </c>
      <c r="J32" s="435" t="s">
        <v>324</v>
      </c>
      <c r="K32" s="431">
        <v>40</v>
      </c>
      <c r="L32" s="511">
        <f>+H32*K32</f>
        <v>3.4619675457852424</v>
      </c>
    </row>
    <row r="33" spans="1:12" s="152" customFormat="1" ht="15.6" customHeight="1">
      <c r="A33" s="182" t="s">
        <v>117</v>
      </c>
      <c r="B33" s="183"/>
      <c r="C33" s="184"/>
      <c r="D33" s="100" t="s">
        <v>103</v>
      </c>
      <c r="E33" s="101">
        <v>1</v>
      </c>
      <c r="F33" s="102">
        <v>1</v>
      </c>
      <c r="G33" s="28">
        <f>+E33*F33</f>
        <v>1</v>
      </c>
      <c r="H33" s="510">
        <f>+G33/G$46</f>
        <v>2.8849729548210353E-2</v>
      </c>
      <c r="I33" s="434">
        <v>412740021</v>
      </c>
      <c r="J33" s="435" t="s">
        <v>324</v>
      </c>
      <c r="K33" s="431">
        <v>40</v>
      </c>
      <c r="L33" s="511">
        <f>+H33*K33</f>
        <v>1.153989181928414</v>
      </c>
    </row>
    <row r="34" spans="1:12" s="152" customFormat="1" ht="15.6" customHeight="1">
      <c r="A34" s="286"/>
      <c r="B34" s="287"/>
      <c r="C34" s="288"/>
      <c r="D34" s="100"/>
      <c r="E34" s="101"/>
      <c r="F34" s="102"/>
      <c r="G34" s="28"/>
      <c r="H34" s="510"/>
      <c r="I34" s="524"/>
      <c r="J34" s="523"/>
      <c r="K34" s="508"/>
      <c r="L34" s="511"/>
    </row>
    <row r="35" spans="1:12" s="152" customFormat="1" ht="15.6" customHeight="1">
      <c r="A35" s="286"/>
      <c r="B35" s="287"/>
      <c r="C35" s="288"/>
      <c r="D35" s="100"/>
      <c r="E35" s="101"/>
      <c r="F35" s="102"/>
      <c r="G35" s="28"/>
      <c r="H35" s="510"/>
      <c r="I35" s="524"/>
      <c r="J35" s="523"/>
      <c r="K35" s="508"/>
      <c r="L35" s="511"/>
    </row>
    <row r="36" spans="1:12" s="152" customFormat="1" ht="15.6" customHeight="1">
      <c r="A36" s="182"/>
      <c r="B36" s="183"/>
      <c r="C36" s="184"/>
      <c r="D36" s="100"/>
      <c r="E36" s="101"/>
      <c r="F36" s="102"/>
      <c r="G36" s="28"/>
      <c r="H36" s="510"/>
      <c r="I36" s="524"/>
      <c r="J36" s="523"/>
      <c r="K36" s="508"/>
      <c r="L36" s="511"/>
    </row>
    <row r="37" spans="1:12" s="152" customFormat="1" ht="15.6">
      <c r="A37" s="182"/>
      <c r="B37" s="183"/>
      <c r="C37" s="184"/>
      <c r="D37" s="100"/>
      <c r="E37" s="101"/>
      <c r="F37" s="102"/>
      <c r="G37" s="28"/>
      <c r="H37" s="510"/>
      <c r="I37" s="524"/>
      <c r="J37" s="523"/>
      <c r="K37" s="508"/>
      <c r="L37" s="511"/>
    </row>
    <row r="38" spans="1:12" s="152" customFormat="1" ht="15.6">
      <c r="A38" s="182"/>
      <c r="B38" s="183"/>
      <c r="C38" s="184"/>
      <c r="D38" s="100"/>
      <c r="E38" s="101"/>
      <c r="F38" s="102"/>
      <c r="G38" s="28"/>
      <c r="H38" s="510"/>
      <c r="I38" s="524"/>
      <c r="J38" s="523"/>
      <c r="K38" s="508"/>
      <c r="L38" s="511"/>
    </row>
    <row r="39" spans="1:12" s="152" customFormat="1" ht="15.6" customHeight="1">
      <c r="A39" s="182"/>
      <c r="B39" s="183"/>
      <c r="C39" s="184"/>
      <c r="D39" s="98"/>
      <c r="E39" s="99"/>
      <c r="F39" s="99"/>
      <c r="G39" s="28"/>
      <c r="H39" s="510"/>
      <c r="I39" s="524"/>
      <c r="J39" s="523"/>
      <c r="K39" s="508"/>
      <c r="L39" s="511"/>
    </row>
    <row r="40" spans="1:12" s="12" customFormat="1" ht="12.75" customHeight="1">
      <c r="A40" s="704" t="s">
        <v>31</v>
      </c>
      <c r="B40" s="705"/>
      <c r="C40" s="103"/>
      <c r="D40" s="104"/>
      <c r="E40" s="104"/>
      <c r="F40" s="105"/>
      <c r="G40" s="512">
        <f>SUM(G28:G39)</f>
        <v>22.797999999999998</v>
      </c>
      <c r="H40" s="513">
        <f>SUM(H30:H33)</f>
        <v>0.65771613424009956</v>
      </c>
      <c r="I40" s="517"/>
      <c r="J40" s="518"/>
      <c r="K40" s="519"/>
      <c r="L40" s="513">
        <f>SUM(L30:L33)</f>
        <v>4.6159567277136562</v>
      </c>
    </row>
    <row r="41" spans="1:12" s="13" customFormat="1" ht="15.6" customHeight="1">
      <c r="A41" s="96" t="s">
        <v>32</v>
      </c>
      <c r="B41" s="93"/>
      <c r="C41" s="94"/>
      <c r="D41" s="94"/>
      <c r="E41" s="94"/>
      <c r="F41" s="94"/>
      <c r="G41" s="95"/>
      <c r="H41" s="520"/>
      <c r="I41" s="506"/>
      <c r="J41" s="507"/>
      <c r="K41" s="508"/>
      <c r="L41" s="521"/>
    </row>
    <row r="42" spans="1:12" s="12" customFormat="1" ht="12.75" customHeight="1">
      <c r="A42" s="692" t="s">
        <v>4</v>
      </c>
      <c r="B42" s="693"/>
      <c r="C42" s="694"/>
      <c r="D42" s="20" t="s">
        <v>28</v>
      </c>
      <c r="E42" s="21" t="s">
        <v>5</v>
      </c>
      <c r="F42" s="20" t="s">
        <v>6</v>
      </c>
      <c r="G42" s="21" t="s">
        <v>9</v>
      </c>
      <c r="H42" s="520"/>
      <c r="I42" s="506"/>
      <c r="J42" s="507"/>
      <c r="K42" s="508"/>
      <c r="L42" s="521"/>
    </row>
    <row r="43" spans="1:12" s="12" customFormat="1" ht="12.75" customHeight="1">
      <c r="A43" s="695"/>
      <c r="B43" s="696"/>
      <c r="C43" s="697"/>
      <c r="D43" s="97"/>
      <c r="E43" s="22" t="s">
        <v>15</v>
      </c>
      <c r="F43" s="22" t="s">
        <v>16</v>
      </c>
      <c r="G43" s="23" t="s">
        <v>17</v>
      </c>
      <c r="H43" s="520"/>
      <c r="I43" s="522"/>
      <c r="J43" s="507"/>
      <c r="K43" s="522"/>
      <c r="L43" s="521"/>
    </row>
    <row r="44" spans="1:12" s="12" customFormat="1" ht="15.6">
      <c r="A44" s="679"/>
      <c r="B44" s="680"/>
      <c r="C44" s="681"/>
      <c r="D44" s="100"/>
      <c r="E44" s="18"/>
      <c r="F44" s="128"/>
      <c r="G44" s="28"/>
      <c r="H44" s="505"/>
      <c r="I44" s="506"/>
      <c r="J44" s="507"/>
      <c r="K44" s="508"/>
      <c r="L44" s="509"/>
    </row>
    <row r="45" spans="1:12" s="12" customFormat="1" ht="12.75" customHeight="1" thickBot="1">
      <c r="A45" s="677" t="s">
        <v>33</v>
      </c>
      <c r="B45" s="678"/>
      <c r="C45" s="106"/>
      <c r="D45" s="29"/>
      <c r="E45" s="29"/>
      <c r="F45" s="25"/>
      <c r="G45" s="525">
        <f>+G44</f>
        <v>0</v>
      </c>
      <c r="H45" s="513">
        <f>+H44</f>
        <v>0</v>
      </c>
      <c r="I45" s="526"/>
      <c r="J45" s="518"/>
      <c r="K45" s="526"/>
      <c r="L45" s="514">
        <f>+L44</f>
        <v>0</v>
      </c>
    </row>
    <row r="46" spans="1:12" s="13" customFormat="1" ht="16.2" thickBot="1">
      <c r="A46" s="107"/>
      <c r="B46" s="108"/>
      <c r="C46" s="108"/>
      <c r="D46" s="683" t="s">
        <v>34</v>
      </c>
      <c r="E46" s="684"/>
      <c r="F46" s="684"/>
      <c r="G46" s="61">
        <f>+G45+G40+G26+G19</f>
        <v>34.662369999999996</v>
      </c>
      <c r="H46" s="527">
        <f>+H45+H40+H26+H19</f>
        <v>1</v>
      </c>
      <c r="I46" s="528"/>
      <c r="J46" s="529"/>
      <c r="K46" s="528"/>
      <c r="L46" s="565">
        <f>+L45+L40+L26+L19</f>
        <v>38.844343303703702</v>
      </c>
    </row>
    <row r="47" spans="1:12" s="12" customFormat="1" ht="12.75" customHeight="1">
      <c r="A47" s="107"/>
      <c r="B47" s="108"/>
      <c r="C47" s="108"/>
      <c r="D47" s="685" t="s">
        <v>35</v>
      </c>
      <c r="E47" s="686"/>
      <c r="F47" s="109">
        <f>+Datos!C5</f>
        <v>0.23</v>
      </c>
      <c r="G47" s="110">
        <f>+F47*G46</f>
        <v>7.9723450999999992</v>
      </c>
      <c r="H47" s="114"/>
      <c r="I47" s="114"/>
      <c r="J47" s="114"/>
      <c r="K47" s="114"/>
      <c r="L47" s="530"/>
    </row>
    <row r="48" spans="1:12" s="12" customFormat="1" ht="13.5" customHeight="1">
      <c r="A48" s="111"/>
      <c r="B48" s="17"/>
      <c r="C48" s="112"/>
      <c r="D48" s="685" t="s">
        <v>36</v>
      </c>
      <c r="E48" s="686"/>
      <c r="F48" s="686"/>
      <c r="G48" s="110">
        <v>0</v>
      </c>
      <c r="H48" s="114"/>
      <c r="I48" s="114"/>
      <c r="J48" s="114"/>
      <c r="K48" s="114"/>
      <c r="L48" s="530"/>
    </row>
    <row r="49" spans="1:12" s="12" customFormat="1" ht="12.75" customHeight="1">
      <c r="A49" s="86"/>
      <c r="B49" s="108"/>
      <c r="C49" s="85"/>
      <c r="D49" s="685" t="s">
        <v>37</v>
      </c>
      <c r="E49" s="686"/>
      <c r="F49" s="686"/>
      <c r="G49" s="113">
        <f>+G46+G47</f>
        <v>42.634715099999994</v>
      </c>
      <c r="H49" s="114"/>
      <c r="I49" s="114"/>
      <c r="J49" s="114"/>
      <c r="K49" s="114"/>
      <c r="L49" s="530"/>
    </row>
    <row r="50" spans="1:12" s="12" customFormat="1" ht="12.75" customHeight="1" thickBot="1">
      <c r="A50" s="606" t="str">
        <f>'BASE DE DATOS'!D6</f>
        <v>ING. LIZARDO SEGURA M.</v>
      </c>
      <c r="B50" s="607"/>
      <c r="C50" s="114"/>
      <c r="D50" s="687" t="s">
        <v>38</v>
      </c>
      <c r="E50" s="688"/>
      <c r="F50" s="688"/>
      <c r="G50" s="66">
        <f>ROUND((G49),2)</f>
        <v>42.63</v>
      </c>
      <c r="H50" s="114"/>
      <c r="I50" s="114"/>
      <c r="J50" s="114"/>
      <c r="K50" s="114"/>
      <c r="L50" s="530"/>
    </row>
    <row r="51" spans="1:12" s="12" customFormat="1">
      <c r="A51" s="608" t="str">
        <f>'BASE DE DATOS'!F6</f>
        <v>TEC. DE PLANIFICACIÓN</v>
      </c>
      <c r="B51" s="609"/>
      <c r="C51" s="114"/>
      <c r="D51" s="114"/>
      <c r="E51" s="114"/>
      <c r="F51" s="115"/>
      <c r="G51" s="115"/>
      <c r="H51" s="85"/>
      <c r="I51" s="85"/>
      <c r="J51" s="85"/>
      <c r="K51" s="85"/>
      <c r="L51" s="531"/>
    </row>
    <row r="52" spans="1:12" s="12" customFormat="1">
      <c r="A52" s="608" t="str">
        <f>'BASE DE DATOS'!D7</f>
        <v>ESMERALDAS  - MARZO/2021</v>
      </c>
      <c r="B52" s="609"/>
      <c r="C52" s="316"/>
      <c r="D52" s="316"/>
      <c r="E52" s="316"/>
      <c r="F52" s="316"/>
      <c r="G52" s="316"/>
      <c r="H52" s="85"/>
      <c r="I52" s="85"/>
      <c r="J52" s="532"/>
      <c r="K52" s="85"/>
      <c r="L52" s="531"/>
    </row>
    <row r="53" spans="1:12">
      <c r="A53" s="116"/>
      <c r="B53" s="117"/>
      <c r="C53" s="118"/>
      <c r="D53" s="118"/>
      <c r="E53" s="118"/>
      <c r="F53" s="119"/>
      <c r="G53" s="119"/>
      <c r="H53" s="114"/>
      <c r="I53" s="114"/>
      <c r="J53" s="533"/>
      <c r="K53" s="114"/>
      <c r="L53" s="530"/>
    </row>
    <row r="54" spans="1:12">
      <c r="A54" s="170"/>
      <c r="B54" s="120"/>
      <c r="C54" s="120"/>
      <c r="D54" s="121"/>
      <c r="E54" s="121"/>
      <c r="F54" s="121"/>
      <c r="G54" s="121"/>
      <c r="H54" s="114"/>
      <c r="I54" s="114"/>
      <c r="J54" s="533"/>
      <c r="K54" s="114"/>
      <c r="L54" s="530"/>
    </row>
    <row r="55" spans="1:12">
      <c r="A55" s="122"/>
      <c r="B55" s="117"/>
      <c r="C55" s="117"/>
      <c r="D55" s="117"/>
      <c r="E55" s="117"/>
      <c r="F55" s="123"/>
      <c r="G55" s="119"/>
      <c r="H55" s="114"/>
      <c r="I55" s="114"/>
      <c r="J55" s="533"/>
      <c r="K55" s="114"/>
      <c r="L55" s="530"/>
    </row>
    <row r="56" spans="1:12">
      <c r="A56" s="116"/>
      <c r="B56" s="118"/>
      <c r="C56" s="124"/>
      <c r="D56" s="124"/>
      <c r="E56" s="124"/>
      <c r="F56" s="124"/>
      <c r="G56" s="124"/>
      <c r="H56" s="114"/>
      <c r="I56" s="114"/>
      <c r="J56" s="533"/>
      <c r="K56" s="114"/>
      <c r="L56" s="530"/>
    </row>
    <row r="57" spans="1:12" ht="13.8" thickBot="1">
      <c r="A57" s="125"/>
      <c r="B57" s="126"/>
      <c r="C57" s="127"/>
      <c r="D57" s="689"/>
      <c r="E57" s="689"/>
      <c r="F57" s="689"/>
      <c r="G57" s="127"/>
      <c r="H57" s="534"/>
      <c r="I57" s="534"/>
      <c r="J57" s="534"/>
      <c r="K57" s="534"/>
      <c r="L57" s="536"/>
    </row>
    <row r="58" spans="1:12" ht="13.8">
      <c r="A58" s="14"/>
      <c r="B58" s="14"/>
      <c r="C58" s="15"/>
      <c r="D58" s="682"/>
      <c r="E58" s="682"/>
      <c r="F58" s="682"/>
      <c r="G58" s="537">
        <v>42.62</v>
      </c>
      <c r="H58" s="114"/>
      <c r="I58" s="114"/>
      <c r="J58" s="114"/>
      <c r="K58" s="114"/>
    </row>
    <row r="59" spans="1:12">
      <c r="D59" s="682"/>
      <c r="E59" s="682"/>
      <c r="F59" s="682"/>
      <c r="H59" s="114"/>
      <c r="I59" s="114"/>
      <c r="J59" s="114"/>
      <c r="K59" s="114"/>
    </row>
    <row r="60" spans="1:12">
      <c r="H60" s="114"/>
      <c r="I60" s="114"/>
      <c r="J60" s="114"/>
      <c r="K60" s="114"/>
    </row>
    <row r="61" spans="1:12">
      <c r="H61" s="114"/>
      <c r="I61" s="114"/>
      <c r="J61" s="114"/>
      <c r="K61" s="114"/>
    </row>
    <row r="62" spans="1:12">
      <c r="H62" s="114"/>
      <c r="I62" s="114"/>
      <c r="J62" s="114"/>
      <c r="K62" s="114"/>
    </row>
  </sheetData>
  <mergeCells count="35">
    <mergeCell ref="A23:B23"/>
    <mergeCell ref="A1:G1"/>
    <mergeCell ref="H2:L13"/>
    <mergeCell ref="A15:B15"/>
    <mergeCell ref="A16:B16"/>
    <mergeCell ref="A17:B17"/>
    <mergeCell ref="A19:B19"/>
    <mergeCell ref="A21:B21"/>
    <mergeCell ref="A22:B22"/>
    <mergeCell ref="A2:G2"/>
    <mergeCell ref="A4:G4"/>
    <mergeCell ref="A12:D12"/>
    <mergeCell ref="A50:B50"/>
    <mergeCell ref="A51:B51"/>
    <mergeCell ref="A52:B52"/>
    <mergeCell ref="D46:F46"/>
    <mergeCell ref="A24:B24"/>
    <mergeCell ref="A25:B25"/>
    <mergeCell ref="A26:B26"/>
    <mergeCell ref="A28:C28"/>
    <mergeCell ref="A29:C29"/>
    <mergeCell ref="A30:C30"/>
    <mergeCell ref="A40:B40"/>
    <mergeCell ref="A42:C42"/>
    <mergeCell ref="A43:C43"/>
    <mergeCell ref="A44:C44"/>
    <mergeCell ref="A45:B45"/>
    <mergeCell ref="A31:C31"/>
    <mergeCell ref="D58:F58"/>
    <mergeCell ref="D59:F59"/>
    <mergeCell ref="D47:E47"/>
    <mergeCell ref="D48:F48"/>
    <mergeCell ref="D49:F49"/>
    <mergeCell ref="D50:F50"/>
    <mergeCell ref="D57:F5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6" orientation="portrait" r:id="rId1"/>
  <headerFooter>
    <oddHeader>&amp;C&amp;G</oddHeader>
    <oddFooter>&amp;C&amp;G</oddFooter>
  </headerFooter>
  <legacyDrawingHF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7">
    <tabColor rgb="FF00FF00"/>
  </sheetPr>
  <dimension ref="A1:L62"/>
  <sheetViews>
    <sheetView view="pageBreakPreview" topLeftCell="A25" zoomScale="90" zoomScaleNormal="100" zoomScaleSheetLayoutView="90" workbookViewId="0">
      <selection activeCell="L46" sqref="L46"/>
    </sheetView>
  </sheetViews>
  <sheetFormatPr baseColWidth="10" defaultRowHeight="13.2"/>
  <cols>
    <col min="1" max="1" width="22.44140625" style="9" customWidth="1"/>
    <col min="2" max="2" width="19.5546875" style="9" customWidth="1"/>
    <col min="3" max="4" width="11.44140625" style="9"/>
    <col min="5" max="5" width="13.33203125" style="9" bestFit="1" customWidth="1"/>
    <col min="6" max="6" width="14.33203125" style="16" customWidth="1"/>
    <col min="7" max="7" width="13.5546875" style="538" customWidth="1"/>
    <col min="8" max="12" width="11.44140625" style="497"/>
    <col min="13" max="256" width="11.44140625" style="9"/>
    <col min="257" max="257" width="16.6640625" style="9" customWidth="1"/>
    <col min="258" max="258" width="19.5546875" style="9" customWidth="1"/>
    <col min="259" max="260" width="11.44140625" style="9"/>
    <col min="261" max="261" width="13.33203125" style="9" bestFit="1" customWidth="1"/>
    <col min="262" max="262" width="14.33203125" style="9" customWidth="1"/>
    <col min="263" max="263" width="13.5546875" style="9" customWidth="1"/>
    <col min="264" max="512" width="11.44140625" style="9"/>
    <col min="513" max="513" width="16.6640625" style="9" customWidth="1"/>
    <col min="514" max="514" width="19.5546875" style="9" customWidth="1"/>
    <col min="515" max="516" width="11.44140625" style="9"/>
    <col min="517" max="517" width="13.33203125" style="9" bestFit="1" customWidth="1"/>
    <col min="518" max="518" width="14.33203125" style="9" customWidth="1"/>
    <col min="519" max="519" width="13.5546875" style="9" customWidth="1"/>
    <col min="520" max="768" width="11.44140625" style="9"/>
    <col min="769" max="769" width="16.6640625" style="9" customWidth="1"/>
    <col min="770" max="770" width="19.5546875" style="9" customWidth="1"/>
    <col min="771" max="772" width="11.44140625" style="9"/>
    <col min="773" max="773" width="13.33203125" style="9" bestFit="1" customWidth="1"/>
    <col min="774" max="774" width="14.33203125" style="9" customWidth="1"/>
    <col min="775" max="775" width="13.5546875" style="9" customWidth="1"/>
    <col min="776" max="1024" width="11.44140625" style="9"/>
    <col min="1025" max="1025" width="16.6640625" style="9" customWidth="1"/>
    <col min="1026" max="1026" width="19.5546875" style="9" customWidth="1"/>
    <col min="1027" max="1028" width="11.44140625" style="9"/>
    <col min="1029" max="1029" width="13.33203125" style="9" bestFit="1" customWidth="1"/>
    <col min="1030" max="1030" width="14.33203125" style="9" customWidth="1"/>
    <col min="1031" max="1031" width="13.5546875" style="9" customWidth="1"/>
    <col min="1032" max="1280" width="11.44140625" style="9"/>
    <col min="1281" max="1281" width="16.6640625" style="9" customWidth="1"/>
    <col min="1282" max="1282" width="19.5546875" style="9" customWidth="1"/>
    <col min="1283" max="1284" width="11.44140625" style="9"/>
    <col min="1285" max="1285" width="13.33203125" style="9" bestFit="1" customWidth="1"/>
    <col min="1286" max="1286" width="14.33203125" style="9" customWidth="1"/>
    <col min="1287" max="1287" width="13.5546875" style="9" customWidth="1"/>
    <col min="1288" max="1536" width="11.44140625" style="9"/>
    <col min="1537" max="1537" width="16.6640625" style="9" customWidth="1"/>
    <col min="1538" max="1538" width="19.5546875" style="9" customWidth="1"/>
    <col min="1539" max="1540" width="11.44140625" style="9"/>
    <col min="1541" max="1541" width="13.33203125" style="9" bestFit="1" customWidth="1"/>
    <col min="1542" max="1542" width="14.33203125" style="9" customWidth="1"/>
    <col min="1543" max="1543" width="13.5546875" style="9" customWidth="1"/>
    <col min="1544" max="1792" width="11.44140625" style="9"/>
    <col min="1793" max="1793" width="16.6640625" style="9" customWidth="1"/>
    <col min="1794" max="1794" width="19.5546875" style="9" customWidth="1"/>
    <col min="1795" max="1796" width="11.44140625" style="9"/>
    <col min="1797" max="1797" width="13.33203125" style="9" bestFit="1" customWidth="1"/>
    <col min="1798" max="1798" width="14.33203125" style="9" customWidth="1"/>
    <col min="1799" max="1799" width="13.5546875" style="9" customWidth="1"/>
    <col min="1800" max="2048" width="11.44140625" style="9"/>
    <col min="2049" max="2049" width="16.6640625" style="9" customWidth="1"/>
    <col min="2050" max="2050" width="19.5546875" style="9" customWidth="1"/>
    <col min="2051" max="2052" width="11.44140625" style="9"/>
    <col min="2053" max="2053" width="13.33203125" style="9" bestFit="1" customWidth="1"/>
    <col min="2054" max="2054" width="14.33203125" style="9" customWidth="1"/>
    <col min="2055" max="2055" width="13.5546875" style="9" customWidth="1"/>
    <col min="2056" max="2304" width="11.44140625" style="9"/>
    <col min="2305" max="2305" width="16.6640625" style="9" customWidth="1"/>
    <col min="2306" max="2306" width="19.5546875" style="9" customWidth="1"/>
    <col min="2307" max="2308" width="11.44140625" style="9"/>
    <col min="2309" max="2309" width="13.33203125" style="9" bestFit="1" customWidth="1"/>
    <col min="2310" max="2310" width="14.33203125" style="9" customWidth="1"/>
    <col min="2311" max="2311" width="13.5546875" style="9" customWidth="1"/>
    <col min="2312" max="2560" width="11.44140625" style="9"/>
    <col min="2561" max="2561" width="16.6640625" style="9" customWidth="1"/>
    <col min="2562" max="2562" width="19.5546875" style="9" customWidth="1"/>
    <col min="2563" max="2564" width="11.44140625" style="9"/>
    <col min="2565" max="2565" width="13.33203125" style="9" bestFit="1" customWidth="1"/>
    <col min="2566" max="2566" width="14.33203125" style="9" customWidth="1"/>
    <col min="2567" max="2567" width="13.5546875" style="9" customWidth="1"/>
    <col min="2568" max="2816" width="11.44140625" style="9"/>
    <col min="2817" max="2817" width="16.6640625" style="9" customWidth="1"/>
    <col min="2818" max="2818" width="19.5546875" style="9" customWidth="1"/>
    <col min="2819" max="2820" width="11.44140625" style="9"/>
    <col min="2821" max="2821" width="13.33203125" style="9" bestFit="1" customWidth="1"/>
    <col min="2822" max="2822" width="14.33203125" style="9" customWidth="1"/>
    <col min="2823" max="2823" width="13.5546875" style="9" customWidth="1"/>
    <col min="2824" max="3072" width="11.44140625" style="9"/>
    <col min="3073" max="3073" width="16.6640625" style="9" customWidth="1"/>
    <col min="3074" max="3074" width="19.5546875" style="9" customWidth="1"/>
    <col min="3075" max="3076" width="11.44140625" style="9"/>
    <col min="3077" max="3077" width="13.33203125" style="9" bestFit="1" customWidth="1"/>
    <col min="3078" max="3078" width="14.33203125" style="9" customWidth="1"/>
    <col min="3079" max="3079" width="13.5546875" style="9" customWidth="1"/>
    <col min="3080" max="3328" width="11.44140625" style="9"/>
    <col min="3329" max="3329" width="16.6640625" style="9" customWidth="1"/>
    <col min="3330" max="3330" width="19.5546875" style="9" customWidth="1"/>
    <col min="3331" max="3332" width="11.44140625" style="9"/>
    <col min="3333" max="3333" width="13.33203125" style="9" bestFit="1" customWidth="1"/>
    <col min="3334" max="3334" width="14.33203125" style="9" customWidth="1"/>
    <col min="3335" max="3335" width="13.5546875" style="9" customWidth="1"/>
    <col min="3336" max="3584" width="11.44140625" style="9"/>
    <col min="3585" max="3585" width="16.6640625" style="9" customWidth="1"/>
    <col min="3586" max="3586" width="19.5546875" style="9" customWidth="1"/>
    <col min="3587" max="3588" width="11.44140625" style="9"/>
    <col min="3589" max="3589" width="13.33203125" style="9" bestFit="1" customWidth="1"/>
    <col min="3590" max="3590" width="14.33203125" style="9" customWidth="1"/>
    <col min="3591" max="3591" width="13.5546875" style="9" customWidth="1"/>
    <col min="3592" max="3840" width="11.44140625" style="9"/>
    <col min="3841" max="3841" width="16.6640625" style="9" customWidth="1"/>
    <col min="3842" max="3842" width="19.5546875" style="9" customWidth="1"/>
    <col min="3843" max="3844" width="11.44140625" style="9"/>
    <col min="3845" max="3845" width="13.33203125" style="9" bestFit="1" customWidth="1"/>
    <col min="3846" max="3846" width="14.33203125" style="9" customWidth="1"/>
    <col min="3847" max="3847" width="13.5546875" style="9" customWidth="1"/>
    <col min="3848" max="4096" width="11.44140625" style="9"/>
    <col min="4097" max="4097" width="16.6640625" style="9" customWidth="1"/>
    <col min="4098" max="4098" width="19.5546875" style="9" customWidth="1"/>
    <col min="4099" max="4100" width="11.44140625" style="9"/>
    <col min="4101" max="4101" width="13.33203125" style="9" bestFit="1" customWidth="1"/>
    <col min="4102" max="4102" width="14.33203125" style="9" customWidth="1"/>
    <col min="4103" max="4103" width="13.5546875" style="9" customWidth="1"/>
    <col min="4104" max="4352" width="11.44140625" style="9"/>
    <col min="4353" max="4353" width="16.6640625" style="9" customWidth="1"/>
    <col min="4354" max="4354" width="19.5546875" style="9" customWidth="1"/>
    <col min="4355" max="4356" width="11.44140625" style="9"/>
    <col min="4357" max="4357" width="13.33203125" style="9" bestFit="1" customWidth="1"/>
    <col min="4358" max="4358" width="14.33203125" style="9" customWidth="1"/>
    <col min="4359" max="4359" width="13.5546875" style="9" customWidth="1"/>
    <col min="4360" max="4608" width="11.44140625" style="9"/>
    <col min="4609" max="4609" width="16.6640625" style="9" customWidth="1"/>
    <col min="4610" max="4610" width="19.5546875" style="9" customWidth="1"/>
    <col min="4611" max="4612" width="11.44140625" style="9"/>
    <col min="4613" max="4613" width="13.33203125" style="9" bestFit="1" customWidth="1"/>
    <col min="4614" max="4614" width="14.33203125" style="9" customWidth="1"/>
    <col min="4615" max="4615" width="13.5546875" style="9" customWidth="1"/>
    <col min="4616" max="4864" width="11.44140625" style="9"/>
    <col min="4865" max="4865" width="16.6640625" style="9" customWidth="1"/>
    <col min="4866" max="4866" width="19.5546875" style="9" customWidth="1"/>
    <col min="4867" max="4868" width="11.44140625" style="9"/>
    <col min="4869" max="4869" width="13.33203125" style="9" bestFit="1" customWidth="1"/>
    <col min="4870" max="4870" width="14.33203125" style="9" customWidth="1"/>
    <col min="4871" max="4871" width="13.5546875" style="9" customWidth="1"/>
    <col min="4872" max="5120" width="11.44140625" style="9"/>
    <col min="5121" max="5121" width="16.6640625" style="9" customWidth="1"/>
    <col min="5122" max="5122" width="19.5546875" style="9" customWidth="1"/>
    <col min="5123" max="5124" width="11.44140625" style="9"/>
    <col min="5125" max="5125" width="13.33203125" style="9" bestFit="1" customWidth="1"/>
    <col min="5126" max="5126" width="14.33203125" style="9" customWidth="1"/>
    <col min="5127" max="5127" width="13.5546875" style="9" customWidth="1"/>
    <col min="5128" max="5376" width="11.44140625" style="9"/>
    <col min="5377" max="5377" width="16.6640625" style="9" customWidth="1"/>
    <col min="5378" max="5378" width="19.5546875" style="9" customWidth="1"/>
    <col min="5379" max="5380" width="11.44140625" style="9"/>
    <col min="5381" max="5381" width="13.33203125" style="9" bestFit="1" customWidth="1"/>
    <col min="5382" max="5382" width="14.33203125" style="9" customWidth="1"/>
    <col min="5383" max="5383" width="13.5546875" style="9" customWidth="1"/>
    <col min="5384" max="5632" width="11.44140625" style="9"/>
    <col min="5633" max="5633" width="16.6640625" style="9" customWidth="1"/>
    <col min="5634" max="5634" width="19.5546875" style="9" customWidth="1"/>
    <col min="5635" max="5636" width="11.44140625" style="9"/>
    <col min="5637" max="5637" width="13.33203125" style="9" bestFit="1" customWidth="1"/>
    <col min="5638" max="5638" width="14.33203125" style="9" customWidth="1"/>
    <col min="5639" max="5639" width="13.5546875" style="9" customWidth="1"/>
    <col min="5640" max="5888" width="11.44140625" style="9"/>
    <col min="5889" max="5889" width="16.6640625" style="9" customWidth="1"/>
    <col min="5890" max="5890" width="19.5546875" style="9" customWidth="1"/>
    <col min="5891" max="5892" width="11.44140625" style="9"/>
    <col min="5893" max="5893" width="13.33203125" style="9" bestFit="1" customWidth="1"/>
    <col min="5894" max="5894" width="14.33203125" style="9" customWidth="1"/>
    <col min="5895" max="5895" width="13.5546875" style="9" customWidth="1"/>
    <col min="5896" max="6144" width="11.44140625" style="9"/>
    <col min="6145" max="6145" width="16.6640625" style="9" customWidth="1"/>
    <col min="6146" max="6146" width="19.5546875" style="9" customWidth="1"/>
    <col min="6147" max="6148" width="11.44140625" style="9"/>
    <col min="6149" max="6149" width="13.33203125" style="9" bestFit="1" customWidth="1"/>
    <col min="6150" max="6150" width="14.33203125" style="9" customWidth="1"/>
    <col min="6151" max="6151" width="13.5546875" style="9" customWidth="1"/>
    <col min="6152" max="6400" width="11.44140625" style="9"/>
    <col min="6401" max="6401" width="16.6640625" style="9" customWidth="1"/>
    <col min="6402" max="6402" width="19.5546875" style="9" customWidth="1"/>
    <col min="6403" max="6404" width="11.44140625" style="9"/>
    <col min="6405" max="6405" width="13.33203125" style="9" bestFit="1" customWidth="1"/>
    <col min="6406" max="6406" width="14.33203125" style="9" customWidth="1"/>
    <col min="6407" max="6407" width="13.5546875" style="9" customWidth="1"/>
    <col min="6408" max="6656" width="11.44140625" style="9"/>
    <col min="6657" max="6657" width="16.6640625" style="9" customWidth="1"/>
    <col min="6658" max="6658" width="19.5546875" style="9" customWidth="1"/>
    <col min="6659" max="6660" width="11.44140625" style="9"/>
    <col min="6661" max="6661" width="13.33203125" style="9" bestFit="1" customWidth="1"/>
    <col min="6662" max="6662" width="14.33203125" style="9" customWidth="1"/>
    <col min="6663" max="6663" width="13.5546875" style="9" customWidth="1"/>
    <col min="6664" max="6912" width="11.44140625" style="9"/>
    <col min="6913" max="6913" width="16.6640625" style="9" customWidth="1"/>
    <col min="6914" max="6914" width="19.5546875" style="9" customWidth="1"/>
    <col min="6915" max="6916" width="11.44140625" style="9"/>
    <col min="6917" max="6917" width="13.33203125" style="9" bestFit="1" customWidth="1"/>
    <col min="6918" max="6918" width="14.33203125" style="9" customWidth="1"/>
    <col min="6919" max="6919" width="13.5546875" style="9" customWidth="1"/>
    <col min="6920" max="7168" width="11.44140625" style="9"/>
    <col min="7169" max="7169" width="16.6640625" style="9" customWidth="1"/>
    <col min="7170" max="7170" width="19.5546875" style="9" customWidth="1"/>
    <col min="7171" max="7172" width="11.44140625" style="9"/>
    <col min="7173" max="7173" width="13.33203125" style="9" bestFit="1" customWidth="1"/>
    <col min="7174" max="7174" width="14.33203125" style="9" customWidth="1"/>
    <col min="7175" max="7175" width="13.5546875" style="9" customWidth="1"/>
    <col min="7176" max="7424" width="11.44140625" style="9"/>
    <col min="7425" max="7425" width="16.6640625" style="9" customWidth="1"/>
    <col min="7426" max="7426" width="19.5546875" style="9" customWidth="1"/>
    <col min="7427" max="7428" width="11.44140625" style="9"/>
    <col min="7429" max="7429" width="13.33203125" style="9" bestFit="1" customWidth="1"/>
    <col min="7430" max="7430" width="14.33203125" style="9" customWidth="1"/>
    <col min="7431" max="7431" width="13.5546875" style="9" customWidth="1"/>
    <col min="7432" max="7680" width="11.44140625" style="9"/>
    <col min="7681" max="7681" width="16.6640625" style="9" customWidth="1"/>
    <col min="7682" max="7682" width="19.5546875" style="9" customWidth="1"/>
    <col min="7683" max="7684" width="11.44140625" style="9"/>
    <col min="7685" max="7685" width="13.33203125" style="9" bestFit="1" customWidth="1"/>
    <col min="7686" max="7686" width="14.33203125" style="9" customWidth="1"/>
    <col min="7687" max="7687" width="13.5546875" style="9" customWidth="1"/>
    <col min="7688" max="7936" width="11.44140625" style="9"/>
    <col min="7937" max="7937" width="16.6640625" style="9" customWidth="1"/>
    <col min="7938" max="7938" width="19.5546875" style="9" customWidth="1"/>
    <col min="7939" max="7940" width="11.44140625" style="9"/>
    <col min="7941" max="7941" width="13.33203125" style="9" bestFit="1" customWidth="1"/>
    <col min="7942" max="7942" width="14.33203125" style="9" customWidth="1"/>
    <col min="7943" max="7943" width="13.5546875" style="9" customWidth="1"/>
    <col min="7944" max="8192" width="11.44140625" style="9"/>
    <col min="8193" max="8193" width="16.6640625" style="9" customWidth="1"/>
    <col min="8194" max="8194" width="19.5546875" style="9" customWidth="1"/>
    <col min="8195" max="8196" width="11.44140625" style="9"/>
    <col min="8197" max="8197" width="13.33203125" style="9" bestFit="1" customWidth="1"/>
    <col min="8198" max="8198" width="14.33203125" style="9" customWidth="1"/>
    <col min="8199" max="8199" width="13.5546875" style="9" customWidth="1"/>
    <col min="8200" max="8448" width="11.44140625" style="9"/>
    <col min="8449" max="8449" width="16.6640625" style="9" customWidth="1"/>
    <col min="8450" max="8450" width="19.5546875" style="9" customWidth="1"/>
    <col min="8451" max="8452" width="11.44140625" style="9"/>
    <col min="8453" max="8453" width="13.33203125" style="9" bestFit="1" customWidth="1"/>
    <col min="8454" max="8454" width="14.33203125" style="9" customWidth="1"/>
    <col min="8455" max="8455" width="13.5546875" style="9" customWidth="1"/>
    <col min="8456" max="8704" width="11.44140625" style="9"/>
    <col min="8705" max="8705" width="16.6640625" style="9" customWidth="1"/>
    <col min="8706" max="8706" width="19.5546875" style="9" customWidth="1"/>
    <col min="8707" max="8708" width="11.44140625" style="9"/>
    <col min="8709" max="8709" width="13.33203125" style="9" bestFit="1" customWidth="1"/>
    <col min="8710" max="8710" width="14.33203125" style="9" customWidth="1"/>
    <col min="8711" max="8711" width="13.5546875" style="9" customWidth="1"/>
    <col min="8712" max="8960" width="11.44140625" style="9"/>
    <col min="8961" max="8961" width="16.6640625" style="9" customWidth="1"/>
    <col min="8962" max="8962" width="19.5546875" style="9" customWidth="1"/>
    <col min="8963" max="8964" width="11.44140625" style="9"/>
    <col min="8965" max="8965" width="13.33203125" style="9" bestFit="1" customWidth="1"/>
    <col min="8966" max="8966" width="14.33203125" style="9" customWidth="1"/>
    <col min="8967" max="8967" width="13.5546875" style="9" customWidth="1"/>
    <col min="8968" max="9216" width="11.44140625" style="9"/>
    <col min="9217" max="9217" width="16.6640625" style="9" customWidth="1"/>
    <col min="9218" max="9218" width="19.5546875" style="9" customWidth="1"/>
    <col min="9219" max="9220" width="11.44140625" style="9"/>
    <col min="9221" max="9221" width="13.33203125" style="9" bestFit="1" customWidth="1"/>
    <col min="9222" max="9222" width="14.33203125" style="9" customWidth="1"/>
    <col min="9223" max="9223" width="13.5546875" style="9" customWidth="1"/>
    <col min="9224" max="9472" width="11.44140625" style="9"/>
    <col min="9473" max="9473" width="16.6640625" style="9" customWidth="1"/>
    <col min="9474" max="9474" width="19.5546875" style="9" customWidth="1"/>
    <col min="9475" max="9476" width="11.44140625" style="9"/>
    <col min="9477" max="9477" width="13.33203125" style="9" bestFit="1" customWidth="1"/>
    <col min="9478" max="9478" width="14.33203125" style="9" customWidth="1"/>
    <col min="9479" max="9479" width="13.5546875" style="9" customWidth="1"/>
    <col min="9480" max="9728" width="11.44140625" style="9"/>
    <col min="9729" max="9729" width="16.6640625" style="9" customWidth="1"/>
    <col min="9730" max="9730" width="19.5546875" style="9" customWidth="1"/>
    <col min="9731" max="9732" width="11.44140625" style="9"/>
    <col min="9733" max="9733" width="13.33203125" style="9" bestFit="1" customWidth="1"/>
    <col min="9734" max="9734" width="14.33203125" style="9" customWidth="1"/>
    <col min="9735" max="9735" width="13.5546875" style="9" customWidth="1"/>
    <col min="9736" max="9984" width="11.44140625" style="9"/>
    <col min="9985" max="9985" width="16.6640625" style="9" customWidth="1"/>
    <col min="9986" max="9986" width="19.5546875" style="9" customWidth="1"/>
    <col min="9987" max="9988" width="11.44140625" style="9"/>
    <col min="9989" max="9989" width="13.33203125" style="9" bestFit="1" customWidth="1"/>
    <col min="9990" max="9990" width="14.33203125" style="9" customWidth="1"/>
    <col min="9991" max="9991" width="13.5546875" style="9" customWidth="1"/>
    <col min="9992" max="10240" width="11.44140625" style="9"/>
    <col min="10241" max="10241" width="16.6640625" style="9" customWidth="1"/>
    <col min="10242" max="10242" width="19.5546875" style="9" customWidth="1"/>
    <col min="10243" max="10244" width="11.44140625" style="9"/>
    <col min="10245" max="10245" width="13.33203125" style="9" bestFit="1" customWidth="1"/>
    <col min="10246" max="10246" width="14.33203125" style="9" customWidth="1"/>
    <col min="10247" max="10247" width="13.5546875" style="9" customWidth="1"/>
    <col min="10248" max="10496" width="11.44140625" style="9"/>
    <col min="10497" max="10497" width="16.6640625" style="9" customWidth="1"/>
    <col min="10498" max="10498" width="19.5546875" style="9" customWidth="1"/>
    <col min="10499" max="10500" width="11.44140625" style="9"/>
    <col min="10501" max="10501" width="13.33203125" style="9" bestFit="1" customWidth="1"/>
    <col min="10502" max="10502" width="14.33203125" style="9" customWidth="1"/>
    <col min="10503" max="10503" width="13.5546875" style="9" customWidth="1"/>
    <col min="10504" max="10752" width="11.44140625" style="9"/>
    <col min="10753" max="10753" width="16.6640625" style="9" customWidth="1"/>
    <col min="10754" max="10754" width="19.5546875" style="9" customWidth="1"/>
    <col min="10755" max="10756" width="11.44140625" style="9"/>
    <col min="10757" max="10757" width="13.33203125" style="9" bestFit="1" customWidth="1"/>
    <col min="10758" max="10758" width="14.33203125" style="9" customWidth="1"/>
    <col min="10759" max="10759" width="13.5546875" style="9" customWidth="1"/>
    <col min="10760" max="11008" width="11.44140625" style="9"/>
    <col min="11009" max="11009" width="16.6640625" style="9" customWidth="1"/>
    <col min="11010" max="11010" width="19.5546875" style="9" customWidth="1"/>
    <col min="11011" max="11012" width="11.44140625" style="9"/>
    <col min="11013" max="11013" width="13.33203125" style="9" bestFit="1" customWidth="1"/>
    <col min="11014" max="11014" width="14.33203125" style="9" customWidth="1"/>
    <col min="11015" max="11015" width="13.5546875" style="9" customWidth="1"/>
    <col min="11016" max="11264" width="11.44140625" style="9"/>
    <col min="11265" max="11265" width="16.6640625" style="9" customWidth="1"/>
    <col min="11266" max="11266" width="19.5546875" style="9" customWidth="1"/>
    <col min="11267" max="11268" width="11.44140625" style="9"/>
    <col min="11269" max="11269" width="13.33203125" style="9" bestFit="1" customWidth="1"/>
    <col min="11270" max="11270" width="14.33203125" style="9" customWidth="1"/>
    <col min="11271" max="11271" width="13.5546875" style="9" customWidth="1"/>
    <col min="11272" max="11520" width="11.44140625" style="9"/>
    <col min="11521" max="11521" width="16.6640625" style="9" customWidth="1"/>
    <col min="11522" max="11522" width="19.5546875" style="9" customWidth="1"/>
    <col min="11523" max="11524" width="11.44140625" style="9"/>
    <col min="11525" max="11525" width="13.33203125" style="9" bestFit="1" customWidth="1"/>
    <col min="11526" max="11526" width="14.33203125" style="9" customWidth="1"/>
    <col min="11527" max="11527" width="13.5546875" style="9" customWidth="1"/>
    <col min="11528" max="11776" width="11.44140625" style="9"/>
    <col min="11777" max="11777" width="16.6640625" style="9" customWidth="1"/>
    <col min="11778" max="11778" width="19.5546875" style="9" customWidth="1"/>
    <col min="11779" max="11780" width="11.44140625" style="9"/>
    <col min="11781" max="11781" width="13.33203125" style="9" bestFit="1" customWidth="1"/>
    <col min="11782" max="11782" width="14.33203125" style="9" customWidth="1"/>
    <col min="11783" max="11783" width="13.5546875" style="9" customWidth="1"/>
    <col min="11784" max="12032" width="11.44140625" style="9"/>
    <col min="12033" max="12033" width="16.6640625" style="9" customWidth="1"/>
    <col min="12034" max="12034" width="19.5546875" style="9" customWidth="1"/>
    <col min="12035" max="12036" width="11.44140625" style="9"/>
    <col min="12037" max="12037" width="13.33203125" style="9" bestFit="1" customWidth="1"/>
    <col min="12038" max="12038" width="14.33203125" style="9" customWidth="1"/>
    <col min="12039" max="12039" width="13.5546875" style="9" customWidth="1"/>
    <col min="12040" max="12288" width="11.44140625" style="9"/>
    <col min="12289" max="12289" width="16.6640625" style="9" customWidth="1"/>
    <col min="12290" max="12290" width="19.5546875" style="9" customWidth="1"/>
    <col min="12291" max="12292" width="11.44140625" style="9"/>
    <col min="12293" max="12293" width="13.33203125" style="9" bestFit="1" customWidth="1"/>
    <col min="12294" max="12294" width="14.33203125" style="9" customWidth="1"/>
    <col min="12295" max="12295" width="13.5546875" style="9" customWidth="1"/>
    <col min="12296" max="12544" width="11.44140625" style="9"/>
    <col min="12545" max="12545" width="16.6640625" style="9" customWidth="1"/>
    <col min="12546" max="12546" width="19.5546875" style="9" customWidth="1"/>
    <col min="12547" max="12548" width="11.44140625" style="9"/>
    <col min="12549" max="12549" width="13.33203125" style="9" bestFit="1" customWidth="1"/>
    <col min="12550" max="12550" width="14.33203125" style="9" customWidth="1"/>
    <col min="12551" max="12551" width="13.5546875" style="9" customWidth="1"/>
    <col min="12552" max="12800" width="11.44140625" style="9"/>
    <col min="12801" max="12801" width="16.6640625" style="9" customWidth="1"/>
    <col min="12802" max="12802" width="19.5546875" style="9" customWidth="1"/>
    <col min="12803" max="12804" width="11.44140625" style="9"/>
    <col min="12805" max="12805" width="13.33203125" style="9" bestFit="1" customWidth="1"/>
    <col min="12806" max="12806" width="14.33203125" style="9" customWidth="1"/>
    <col min="12807" max="12807" width="13.5546875" style="9" customWidth="1"/>
    <col min="12808" max="13056" width="11.44140625" style="9"/>
    <col min="13057" max="13057" width="16.6640625" style="9" customWidth="1"/>
    <col min="13058" max="13058" width="19.5546875" style="9" customWidth="1"/>
    <col min="13059" max="13060" width="11.44140625" style="9"/>
    <col min="13061" max="13061" width="13.33203125" style="9" bestFit="1" customWidth="1"/>
    <col min="13062" max="13062" width="14.33203125" style="9" customWidth="1"/>
    <col min="13063" max="13063" width="13.5546875" style="9" customWidth="1"/>
    <col min="13064" max="13312" width="11.44140625" style="9"/>
    <col min="13313" max="13313" width="16.6640625" style="9" customWidth="1"/>
    <col min="13314" max="13314" width="19.5546875" style="9" customWidth="1"/>
    <col min="13315" max="13316" width="11.44140625" style="9"/>
    <col min="13317" max="13317" width="13.33203125" style="9" bestFit="1" customWidth="1"/>
    <col min="13318" max="13318" width="14.33203125" style="9" customWidth="1"/>
    <col min="13319" max="13319" width="13.5546875" style="9" customWidth="1"/>
    <col min="13320" max="13568" width="11.44140625" style="9"/>
    <col min="13569" max="13569" width="16.6640625" style="9" customWidth="1"/>
    <col min="13570" max="13570" width="19.5546875" style="9" customWidth="1"/>
    <col min="13571" max="13572" width="11.44140625" style="9"/>
    <col min="13573" max="13573" width="13.33203125" style="9" bestFit="1" customWidth="1"/>
    <col min="13574" max="13574" width="14.33203125" style="9" customWidth="1"/>
    <col min="13575" max="13575" width="13.5546875" style="9" customWidth="1"/>
    <col min="13576" max="13824" width="11.44140625" style="9"/>
    <col min="13825" max="13825" width="16.6640625" style="9" customWidth="1"/>
    <col min="13826" max="13826" width="19.5546875" style="9" customWidth="1"/>
    <col min="13827" max="13828" width="11.44140625" style="9"/>
    <col min="13829" max="13829" width="13.33203125" style="9" bestFit="1" customWidth="1"/>
    <col min="13830" max="13830" width="14.33203125" style="9" customWidth="1"/>
    <col min="13831" max="13831" width="13.5546875" style="9" customWidth="1"/>
    <col min="13832" max="14080" width="11.44140625" style="9"/>
    <col min="14081" max="14081" width="16.6640625" style="9" customWidth="1"/>
    <col min="14082" max="14082" width="19.5546875" style="9" customWidth="1"/>
    <col min="14083" max="14084" width="11.44140625" style="9"/>
    <col min="14085" max="14085" width="13.33203125" style="9" bestFit="1" customWidth="1"/>
    <col min="14086" max="14086" width="14.33203125" style="9" customWidth="1"/>
    <col min="14087" max="14087" width="13.5546875" style="9" customWidth="1"/>
    <col min="14088" max="14336" width="11.44140625" style="9"/>
    <col min="14337" max="14337" width="16.6640625" style="9" customWidth="1"/>
    <col min="14338" max="14338" width="19.5546875" style="9" customWidth="1"/>
    <col min="14339" max="14340" width="11.44140625" style="9"/>
    <col min="14341" max="14341" width="13.33203125" style="9" bestFit="1" customWidth="1"/>
    <col min="14342" max="14342" width="14.33203125" style="9" customWidth="1"/>
    <col min="14343" max="14343" width="13.5546875" style="9" customWidth="1"/>
    <col min="14344" max="14592" width="11.44140625" style="9"/>
    <col min="14593" max="14593" width="16.6640625" style="9" customWidth="1"/>
    <col min="14594" max="14594" width="19.5546875" style="9" customWidth="1"/>
    <col min="14595" max="14596" width="11.44140625" style="9"/>
    <col min="14597" max="14597" width="13.33203125" style="9" bestFit="1" customWidth="1"/>
    <col min="14598" max="14598" width="14.33203125" style="9" customWidth="1"/>
    <col min="14599" max="14599" width="13.5546875" style="9" customWidth="1"/>
    <col min="14600" max="14848" width="11.44140625" style="9"/>
    <col min="14849" max="14849" width="16.6640625" style="9" customWidth="1"/>
    <col min="14850" max="14850" width="19.5546875" style="9" customWidth="1"/>
    <col min="14851" max="14852" width="11.44140625" style="9"/>
    <col min="14853" max="14853" width="13.33203125" style="9" bestFit="1" customWidth="1"/>
    <col min="14854" max="14854" width="14.33203125" style="9" customWidth="1"/>
    <col min="14855" max="14855" width="13.5546875" style="9" customWidth="1"/>
    <col min="14856" max="15104" width="11.44140625" style="9"/>
    <col min="15105" max="15105" width="16.6640625" style="9" customWidth="1"/>
    <col min="15106" max="15106" width="19.5546875" style="9" customWidth="1"/>
    <col min="15107" max="15108" width="11.44140625" style="9"/>
    <col min="15109" max="15109" width="13.33203125" style="9" bestFit="1" customWidth="1"/>
    <col min="15110" max="15110" width="14.33203125" style="9" customWidth="1"/>
    <col min="15111" max="15111" width="13.5546875" style="9" customWidth="1"/>
    <col min="15112" max="15360" width="11.44140625" style="9"/>
    <col min="15361" max="15361" width="16.6640625" style="9" customWidth="1"/>
    <col min="15362" max="15362" width="19.5546875" style="9" customWidth="1"/>
    <col min="15363" max="15364" width="11.44140625" style="9"/>
    <col min="15365" max="15365" width="13.33203125" style="9" bestFit="1" customWidth="1"/>
    <col min="15366" max="15366" width="14.33203125" style="9" customWidth="1"/>
    <col min="15367" max="15367" width="13.5546875" style="9" customWidth="1"/>
    <col min="15368" max="15616" width="11.44140625" style="9"/>
    <col min="15617" max="15617" width="16.6640625" style="9" customWidth="1"/>
    <col min="15618" max="15618" width="19.5546875" style="9" customWidth="1"/>
    <col min="15619" max="15620" width="11.44140625" style="9"/>
    <col min="15621" max="15621" width="13.33203125" style="9" bestFit="1" customWidth="1"/>
    <col min="15622" max="15622" width="14.33203125" style="9" customWidth="1"/>
    <col min="15623" max="15623" width="13.5546875" style="9" customWidth="1"/>
    <col min="15624" max="15872" width="11.44140625" style="9"/>
    <col min="15873" max="15873" width="16.6640625" style="9" customWidth="1"/>
    <col min="15874" max="15874" width="19.5546875" style="9" customWidth="1"/>
    <col min="15875" max="15876" width="11.44140625" style="9"/>
    <col min="15877" max="15877" width="13.33203125" style="9" bestFit="1" customWidth="1"/>
    <col min="15878" max="15878" width="14.33203125" style="9" customWidth="1"/>
    <col min="15879" max="15879" width="13.5546875" style="9" customWidth="1"/>
    <col min="15880" max="16128" width="11.44140625" style="9"/>
    <col min="16129" max="16129" width="16.6640625" style="9" customWidth="1"/>
    <col min="16130" max="16130" width="19.5546875" style="9" customWidth="1"/>
    <col min="16131" max="16132" width="11.44140625" style="9"/>
    <col min="16133" max="16133" width="13.33203125" style="9" bestFit="1" customWidth="1"/>
    <col min="16134" max="16134" width="14.33203125" style="9" customWidth="1"/>
    <col min="16135" max="16135" width="13.5546875" style="9" customWidth="1"/>
    <col min="16136" max="16384" width="11.44140625" style="9"/>
  </cols>
  <sheetData>
    <row r="1" spans="1:12" ht="14.4" thickBot="1">
      <c r="A1" s="706"/>
      <c r="B1" s="706"/>
      <c r="C1" s="706"/>
      <c r="D1" s="706"/>
      <c r="E1" s="706"/>
      <c r="F1" s="706"/>
      <c r="G1" s="706"/>
    </row>
    <row r="2" spans="1:12" s="10" customFormat="1" ht="14.25" customHeight="1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707" t="s">
        <v>0</v>
      </c>
      <c r="I2" s="708"/>
      <c r="J2" s="708"/>
      <c r="K2" s="708"/>
      <c r="L2" s="709"/>
    </row>
    <row r="3" spans="1:12" s="10" customFormat="1" ht="14.25" customHeight="1">
      <c r="A3" s="312"/>
      <c r="B3" s="313"/>
      <c r="C3" s="313"/>
      <c r="D3" s="313"/>
      <c r="E3" s="313"/>
      <c r="F3" s="313"/>
      <c r="G3" s="313"/>
      <c r="H3" s="710"/>
      <c r="I3" s="711"/>
      <c r="J3" s="711"/>
      <c r="K3" s="711"/>
      <c r="L3" s="712"/>
    </row>
    <row r="4" spans="1:12" s="10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710"/>
      <c r="I4" s="711"/>
      <c r="J4" s="711"/>
      <c r="K4" s="711"/>
      <c r="L4" s="712"/>
    </row>
    <row r="5" spans="1:12" s="10" customFormat="1" ht="14.25" customHeight="1">
      <c r="A5" s="294"/>
      <c r="B5" s="295"/>
      <c r="C5" s="295"/>
      <c r="D5" s="295"/>
      <c r="E5" s="295"/>
      <c r="F5" s="295"/>
      <c r="G5" s="419"/>
      <c r="H5" s="710"/>
      <c r="I5" s="711"/>
      <c r="J5" s="711"/>
      <c r="K5" s="711"/>
      <c r="L5" s="712"/>
    </row>
    <row r="6" spans="1:12" s="10" customFormat="1" ht="15" customHeight="1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710"/>
      <c r="I6" s="711"/>
      <c r="J6" s="711"/>
      <c r="K6" s="711"/>
      <c r="L6" s="712"/>
    </row>
    <row r="7" spans="1:12" s="10" customFormat="1" ht="14.25" customHeight="1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710"/>
      <c r="I7" s="711"/>
      <c r="J7" s="711"/>
      <c r="K7" s="711"/>
      <c r="L7" s="712"/>
    </row>
    <row r="8" spans="1:12" s="10" customFormat="1" ht="14.25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710"/>
      <c r="I8" s="711"/>
      <c r="J8" s="711"/>
      <c r="K8" s="711"/>
      <c r="L8" s="712"/>
    </row>
    <row r="9" spans="1:12" s="10" customFormat="1" ht="14.25" customHeight="1">
      <c r="A9" s="302"/>
      <c r="B9" s="302"/>
      <c r="C9" s="302"/>
      <c r="D9" s="302"/>
      <c r="E9" s="303"/>
      <c r="F9" s="304" t="s">
        <v>90</v>
      </c>
      <c r="G9" s="304">
        <f>'Presupuesto '!A72</f>
        <v>69</v>
      </c>
      <c r="H9" s="710"/>
      <c r="I9" s="711"/>
      <c r="J9" s="711"/>
      <c r="K9" s="711"/>
      <c r="L9" s="712"/>
    </row>
    <row r="10" spans="1:12" s="151" customFormat="1" ht="14.25" customHeight="1">
      <c r="A10" s="302"/>
      <c r="B10" s="302"/>
      <c r="C10" s="302"/>
      <c r="D10" s="302"/>
      <c r="E10" s="303"/>
      <c r="F10" s="304" t="s">
        <v>28</v>
      </c>
      <c r="G10" s="304" t="str">
        <f>'Presupuesto '!C72</f>
        <v>u</v>
      </c>
      <c r="H10" s="710"/>
      <c r="I10" s="711"/>
      <c r="J10" s="711"/>
      <c r="K10" s="711"/>
      <c r="L10" s="712"/>
    </row>
    <row r="11" spans="1:12" s="151" customFormat="1" ht="14.25" customHeight="1">
      <c r="A11" s="305" t="s">
        <v>2</v>
      </c>
      <c r="B11" s="301"/>
      <c r="C11" s="301"/>
      <c r="D11" s="298"/>
      <c r="E11" s="299"/>
      <c r="F11" s="306"/>
      <c r="G11" s="307"/>
      <c r="H11" s="710"/>
      <c r="I11" s="711"/>
      <c r="J11" s="711"/>
      <c r="K11" s="711"/>
      <c r="L11" s="712"/>
    </row>
    <row r="12" spans="1:12" s="151" customFormat="1" ht="14.25" customHeight="1">
      <c r="A12" s="644" t="str">
        <f>'Presupuesto '!B72</f>
        <v>Suministro e instalación de lámpara led de emergencia</v>
      </c>
      <c r="B12" s="644"/>
      <c r="C12" s="644"/>
      <c r="D12" s="644"/>
      <c r="E12" s="308"/>
      <c r="F12" s="309"/>
      <c r="G12" s="310"/>
      <c r="H12" s="710"/>
      <c r="I12" s="711"/>
      <c r="J12" s="711"/>
      <c r="K12" s="711"/>
      <c r="L12" s="712"/>
    </row>
    <row r="13" spans="1:12" s="12" customFormat="1" ht="12.75" customHeight="1" thickBot="1">
      <c r="A13" s="86"/>
      <c r="B13" s="85"/>
      <c r="C13" s="87"/>
      <c r="D13" s="87"/>
      <c r="E13" s="87"/>
      <c r="F13" s="87"/>
      <c r="G13" s="18"/>
      <c r="H13" s="713"/>
      <c r="I13" s="714"/>
      <c r="J13" s="714"/>
      <c r="K13" s="714"/>
      <c r="L13" s="715"/>
    </row>
    <row r="14" spans="1:12" s="12" customFormat="1" ht="15.6">
      <c r="A14" s="88" t="s">
        <v>3</v>
      </c>
      <c r="B14" s="89"/>
      <c r="C14" s="90"/>
      <c r="D14" s="90"/>
      <c r="E14" s="90"/>
      <c r="F14" s="90"/>
      <c r="G14" s="91"/>
      <c r="H14" s="498"/>
      <c r="I14" s="499"/>
      <c r="J14" s="499"/>
      <c r="K14" s="499"/>
      <c r="L14" s="500"/>
    </row>
    <row r="15" spans="1:12" s="12" customFormat="1" ht="78">
      <c r="A15" s="692" t="s">
        <v>4</v>
      </c>
      <c r="B15" s="693"/>
      <c r="C15" s="19" t="s">
        <v>5</v>
      </c>
      <c r="D15" s="20" t="s">
        <v>6</v>
      </c>
      <c r="E15" s="21" t="s">
        <v>7</v>
      </c>
      <c r="F15" s="20" t="s">
        <v>8</v>
      </c>
      <c r="G15" s="21" t="s">
        <v>9</v>
      </c>
      <c r="H15" s="501" t="s">
        <v>10</v>
      </c>
      <c r="I15" s="502" t="s">
        <v>11</v>
      </c>
      <c r="J15" s="503" t="s">
        <v>12</v>
      </c>
      <c r="K15" s="502" t="s">
        <v>13</v>
      </c>
      <c r="L15" s="504" t="s">
        <v>14</v>
      </c>
    </row>
    <row r="16" spans="1:12" s="12" customFormat="1" ht="15.6">
      <c r="A16" s="716"/>
      <c r="B16" s="717"/>
      <c r="C16" s="22" t="s">
        <v>15</v>
      </c>
      <c r="D16" s="22" t="s">
        <v>16</v>
      </c>
      <c r="E16" s="23" t="s">
        <v>17</v>
      </c>
      <c r="F16" s="24" t="s">
        <v>18</v>
      </c>
      <c r="G16" s="23" t="s">
        <v>19</v>
      </c>
      <c r="H16" s="505"/>
      <c r="I16" s="506"/>
      <c r="J16" s="507"/>
      <c r="K16" s="508"/>
      <c r="L16" s="509"/>
    </row>
    <row r="17" spans="1:12" s="13" customFormat="1" ht="15.6">
      <c r="A17" s="679" t="s">
        <v>20</v>
      </c>
      <c r="B17" s="680"/>
      <c r="C17" s="25" t="s">
        <v>21</v>
      </c>
      <c r="D17" s="25"/>
      <c r="E17" s="26" t="str">
        <f>IF(D17&gt;0,ROUND(D17*C17,2),"")</f>
        <v/>
      </c>
      <c r="F17" s="27"/>
      <c r="G17" s="28">
        <f>G26*0.05</f>
        <v>0.56496999999999997</v>
      </c>
      <c r="H17" s="510">
        <f>+G17/G$46</f>
        <v>1.6299231702852402E-2</v>
      </c>
      <c r="I17" s="434">
        <f>'BASE DE DATOS'!D16</f>
        <v>429211210</v>
      </c>
      <c r="J17" s="435" t="s">
        <v>22</v>
      </c>
      <c r="K17" s="431">
        <v>100</v>
      </c>
      <c r="L17" s="511">
        <f>+H17*K17</f>
        <v>1.6299231702852401</v>
      </c>
    </row>
    <row r="18" spans="1:12" s="153" customFormat="1" ht="15.6">
      <c r="A18" s="193"/>
      <c r="B18" s="194"/>
      <c r="C18" s="25"/>
      <c r="D18" s="25"/>
      <c r="E18" s="26"/>
      <c r="F18" s="27"/>
      <c r="G18" s="28"/>
      <c r="H18" s="510"/>
      <c r="I18" s="434"/>
      <c r="J18" s="435"/>
      <c r="K18" s="431"/>
      <c r="L18" s="511"/>
    </row>
    <row r="19" spans="1:12" s="12" customFormat="1" ht="15.6">
      <c r="A19" s="679" t="s">
        <v>23</v>
      </c>
      <c r="B19" s="680"/>
      <c r="C19" s="25"/>
      <c r="D19" s="29"/>
      <c r="E19" s="29"/>
      <c r="F19" s="30"/>
      <c r="G19" s="512">
        <f>SUM(G16:G17)</f>
        <v>0.56496999999999997</v>
      </c>
      <c r="H19" s="513">
        <f>SUM(H16:H17)</f>
        <v>1.6299231702852402E-2</v>
      </c>
      <c r="I19" s="438"/>
      <c r="J19" s="439"/>
      <c r="K19" s="440"/>
      <c r="L19" s="514">
        <f>SUM(L16:L17)</f>
        <v>1.6299231702852401</v>
      </c>
    </row>
    <row r="20" spans="1:12" s="12" customFormat="1" ht="15.6">
      <c r="A20" s="92" t="s">
        <v>24</v>
      </c>
      <c r="B20" s="93"/>
      <c r="C20" s="94"/>
      <c r="D20" s="94"/>
      <c r="E20" s="94"/>
      <c r="F20" s="94"/>
      <c r="G20" s="95"/>
      <c r="H20" s="515"/>
      <c r="I20" s="442"/>
      <c r="J20" s="442"/>
      <c r="K20" s="442"/>
      <c r="L20" s="516"/>
    </row>
    <row r="21" spans="1:12" s="12" customFormat="1" ht="15.6">
      <c r="A21" s="692" t="s">
        <v>4</v>
      </c>
      <c r="B21" s="693"/>
      <c r="C21" s="20" t="s">
        <v>5</v>
      </c>
      <c r="D21" s="20" t="s">
        <v>25</v>
      </c>
      <c r="E21" s="21" t="s">
        <v>7</v>
      </c>
      <c r="F21" s="20" t="s">
        <v>8</v>
      </c>
      <c r="G21" s="21" t="s">
        <v>9</v>
      </c>
      <c r="H21" s="515"/>
      <c r="I21" s="442"/>
      <c r="J21" s="442"/>
      <c r="K21" s="442"/>
      <c r="L21" s="516"/>
    </row>
    <row r="22" spans="1:12" s="12" customFormat="1" ht="15.6">
      <c r="A22" s="718"/>
      <c r="B22" s="719"/>
      <c r="C22" s="22" t="s">
        <v>15</v>
      </c>
      <c r="D22" s="22" t="s">
        <v>16</v>
      </c>
      <c r="E22" s="23" t="s">
        <v>17</v>
      </c>
      <c r="F22" s="24" t="s">
        <v>18</v>
      </c>
      <c r="G22" s="23" t="s">
        <v>19</v>
      </c>
      <c r="H22" s="505"/>
      <c r="I22" s="429"/>
      <c r="J22" s="430"/>
      <c r="K22" s="431"/>
      <c r="L22" s="509"/>
    </row>
    <row r="23" spans="1:12" s="12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1</v>
      </c>
      <c r="G23" s="28">
        <f>E23*F23</f>
        <v>3.62</v>
      </c>
      <c r="H23" s="510">
        <f>+G23/G$46</f>
        <v>0.10443602096452148</v>
      </c>
      <c r="I23" s="434">
        <f>'BASE DE DATOS'!I17</f>
        <v>546110011</v>
      </c>
      <c r="J23" s="435" t="s">
        <v>22</v>
      </c>
      <c r="K23" s="431">
        <v>100</v>
      </c>
      <c r="L23" s="511">
        <f>+H23*K23</f>
        <v>10.443602096452148</v>
      </c>
    </row>
    <row r="24" spans="1:12" s="12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v>1</v>
      </c>
      <c r="G24" s="28">
        <f>E24*F24</f>
        <v>3.66</v>
      </c>
      <c r="H24" s="510">
        <f>+G24/G$46</f>
        <v>0.10559001014644991</v>
      </c>
      <c r="I24" s="434">
        <f>'BASE DE DATOS'!I17</f>
        <v>546110011</v>
      </c>
      <c r="J24" s="435" t="s">
        <v>22</v>
      </c>
      <c r="K24" s="431">
        <v>100</v>
      </c>
      <c r="L24" s="511">
        <f>+H24*K24</f>
        <v>10.559001014644991</v>
      </c>
    </row>
    <row r="25" spans="1:12" s="13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0.99</v>
      </c>
      <c r="G25" s="28">
        <f>E25*F25</f>
        <v>4.0193999999999992</v>
      </c>
      <c r="H25" s="510">
        <f>+G25/G$46</f>
        <v>0.11595860294607667</v>
      </c>
      <c r="I25" s="434">
        <f>'BASE DE DATOS'!I19</f>
        <v>546110011</v>
      </c>
      <c r="J25" s="435" t="s">
        <v>22</v>
      </c>
      <c r="K25" s="431">
        <v>100</v>
      </c>
      <c r="L25" s="511">
        <f>+H25*K25</f>
        <v>11.595860294607666</v>
      </c>
    </row>
    <row r="26" spans="1:12" s="12" customFormat="1" ht="12.75" customHeight="1">
      <c r="A26" s="690" t="s">
        <v>26</v>
      </c>
      <c r="B26" s="691"/>
      <c r="C26" s="25"/>
      <c r="D26" s="29"/>
      <c r="E26" s="29"/>
      <c r="F26" s="30"/>
      <c r="G26" s="512">
        <f>SUM(G23:G25)</f>
        <v>11.299399999999999</v>
      </c>
      <c r="H26" s="513">
        <f>SUM(H23:H25)</f>
        <v>0.32598463405704808</v>
      </c>
      <c r="I26" s="506"/>
      <c r="J26" s="507"/>
      <c r="K26" s="508"/>
      <c r="L26" s="514">
        <f>SUM(L23:L25)</f>
        <v>32.598463405704805</v>
      </c>
    </row>
    <row r="27" spans="1:12" s="12" customFormat="1" ht="12.75" customHeight="1">
      <c r="A27" s="96" t="s">
        <v>27</v>
      </c>
      <c r="B27" s="93"/>
      <c r="C27" s="94"/>
      <c r="D27" s="94"/>
      <c r="E27" s="94"/>
      <c r="F27" s="94"/>
      <c r="G27" s="95"/>
      <c r="H27" s="520"/>
      <c r="I27" s="506"/>
      <c r="J27" s="507"/>
      <c r="K27" s="508"/>
      <c r="L27" s="521"/>
    </row>
    <row r="28" spans="1:12" s="12" customFormat="1" ht="12.75" customHeight="1">
      <c r="A28" s="692" t="s">
        <v>4</v>
      </c>
      <c r="B28" s="693"/>
      <c r="C28" s="694"/>
      <c r="D28" s="20" t="s">
        <v>28</v>
      </c>
      <c r="E28" s="21" t="s">
        <v>5</v>
      </c>
      <c r="F28" s="20" t="s">
        <v>29</v>
      </c>
      <c r="G28" s="21" t="s">
        <v>9</v>
      </c>
      <c r="H28" s="520"/>
      <c r="I28" s="522"/>
      <c r="J28" s="508"/>
      <c r="K28" s="522"/>
      <c r="L28" s="521"/>
    </row>
    <row r="29" spans="1:12" s="12" customFormat="1" ht="12.75" customHeight="1">
      <c r="A29" s="695"/>
      <c r="B29" s="696"/>
      <c r="C29" s="697"/>
      <c r="D29" s="97"/>
      <c r="E29" s="22" t="s">
        <v>15</v>
      </c>
      <c r="F29" s="22" t="s">
        <v>16</v>
      </c>
      <c r="G29" s="23" t="s">
        <v>17</v>
      </c>
      <c r="H29" s="505"/>
      <c r="I29" s="522"/>
      <c r="J29" s="507"/>
      <c r="K29" s="508"/>
      <c r="L29" s="509"/>
    </row>
    <row r="30" spans="1:12" s="12" customFormat="1" ht="15.6">
      <c r="A30" s="679" t="s">
        <v>51</v>
      </c>
      <c r="B30" s="680"/>
      <c r="C30" s="681"/>
      <c r="D30" s="98" t="s">
        <v>39</v>
      </c>
      <c r="E30" s="99">
        <v>1</v>
      </c>
      <c r="F30" s="99">
        <v>16.047999999999998</v>
      </c>
      <c r="G30" s="28">
        <f>E30*F30</f>
        <v>16.047999999999998</v>
      </c>
      <c r="H30" s="510">
        <f>+G30/G$46</f>
        <v>0.46298045978967972</v>
      </c>
      <c r="I30" s="434">
        <v>465390000</v>
      </c>
      <c r="J30" s="435" t="s">
        <v>30</v>
      </c>
      <c r="K30" s="431">
        <v>0</v>
      </c>
      <c r="L30" s="511">
        <f>+H30*K30</f>
        <v>0</v>
      </c>
    </row>
    <row r="31" spans="1:12" s="152" customFormat="1" ht="15.6">
      <c r="A31" s="679" t="s">
        <v>115</v>
      </c>
      <c r="B31" s="680"/>
      <c r="C31" s="681"/>
      <c r="D31" s="100" t="s">
        <v>103</v>
      </c>
      <c r="E31" s="101">
        <v>1</v>
      </c>
      <c r="F31" s="102">
        <v>2.75</v>
      </c>
      <c r="G31" s="28">
        <f>+E31*F31</f>
        <v>2.75</v>
      </c>
      <c r="H31" s="510">
        <f>+G31/G$46</f>
        <v>7.9336756257578467E-2</v>
      </c>
      <c r="I31" s="434">
        <v>462110319</v>
      </c>
      <c r="J31" s="435" t="s">
        <v>30</v>
      </c>
      <c r="K31" s="431">
        <v>0</v>
      </c>
      <c r="L31" s="511">
        <f>+H31*K31</f>
        <v>0</v>
      </c>
    </row>
    <row r="32" spans="1:12" s="152" customFormat="1" ht="15.6">
      <c r="A32" s="193" t="s">
        <v>116</v>
      </c>
      <c r="B32" s="194"/>
      <c r="C32" s="195"/>
      <c r="D32" s="100" t="s">
        <v>103</v>
      </c>
      <c r="E32" s="101">
        <v>10</v>
      </c>
      <c r="F32" s="102">
        <v>0.3</v>
      </c>
      <c r="G32" s="28">
        <f>+E32*F32</f>
        <v>3</v>
      </c>
      <c r="H32" s="510">
        <f>+G32/G$46</f>
        <v>8.6549188644631056E-2</v>
      </c>
      <c r="I32" s="434">
        <v>463400120</v>
      </c>
      <c r="J32" s="435" t="s">
        <v>324</v>
      </c>
      <c r="K32" s="431">
        <v>40</v>
      </c>
      <c r="L32" s="511">
        <f>+H32*K32</f>
        <v>3.4619675457852424</v>
      </c>
    </row>
    <row r="33" spans="1:12" s="152" customFormat="1" ht="15.6">
      <c r="A33" s="193" t="s">
        <v>117</v>
      </c>
      <c r="B33" s="194"/>
      <c r="C33" s="195"/>
      <c r="D33" s="100" t="s">
        <v>103</v>
      </c>
      <c r="E33" s="101">
        <v>1</v>
      </c>
      <c r="F33" s="102">
        <v>1</v>
      </c>
      <c r="G33" s="28">
        <f>+E33*F33</f>
        <v>1</v>
      </c>
      <c r="H33" s="510">
        <f>+G33/G$46</f>
        <v>2.8849729548210353E-2</v>
      </c>
      <c r="I33" s="434">
        <v>412740021</v>
      </c>
      <c r="J33" s="435" t="s">
        <v>324</v>
      </c>
      <c r="K33" s="431">
        <v>40</v>
      </c>
      <c r="L33" s="511">
        <f>+H33*K33</f>
        <v>1.153989181928414</v>
      </c>
    </row>
    <row r="34" spans="1:12" s="152" customFormat="1" ht="15.6">
      <c r="A34" s="286"/>
      <c r="B34" s="287"/>
      <c r="C34" s="288"/>
      <c r="D34" s="100"/>
      <c r="E34" s="101"/>
      <c r="F34" s="102"/>
      <c r="G34" s="28"/>
      <c r="H34" s="510"/>
      <c r="I34" s="524"/>
      <c r="J34" s="523"/>
      <c r="K34" s="508"/>
      <c r="L34" s="511"/>
    </row>
    <row r="35" spans="1:12" s="152" customFormat="1" ht="15.6">
      <c r="A35" s="286"/>
      <c r="B35" s="287"/>
      <c r="C35" s="288"/>
      <c r="D35" s="100"/>
      <c r="E35" s="101"/>
      <c r="F35" s="102"/>
      <c r="G35" s="28"/>
      <c r="H35" s="510"/>
      <c r="I35" s="524"/>
      <c r="J35" s="523"/>
      <c r="K35" s="508"/>
      <c r="L35" s="511"/>
    </row>
    <row r="36" spans="1:12" s="152" customFormat="1" ht="15.6">
      <c r="A36" s="286"/>
      <c r="B36" s="287"/>
      <c r="C36" s="288"/>
      <c r="D36" s="100"/>
      <c r="E36" s="101"/>
      <c r="F36" s="102"/>
      <c r="G36" s="28"/>
      <c r="H36" s="510"/>
      <c r="I36" s="524"/>
      <c r="J36" s="523"/>
      <c r="K36" s="508"/>
      <c r="L36" s="511"/>
    </row>
    <row r="37" spans="1:12" s="152" customFormat="1" ht="15.6">
      <c r="A37" s="182"/>
      <c r="B37" s="183"/>
      <c r="C37" s="184"/>
      <c r="D37" s="98"/>
      <c r="E37" s="99"/>
      <c r="F37" s="99"/>
      <c r="G37" s="28"/>
      <c r="H37" s="510"/>
      <c r="I37" s="524"/>
      <c r="J37" s="523"/>
      <c r="K37" s="508"/>
      <c r="L37" s="511"/>
    </row>
    <row r="38" spans="1:12" s="152" customFormat="1" ht="15.6">
      <c r="A38" s="182"/>
      <c r="B38" s="183"/>
      <c r="C38" s="184"/>
      <c r="D38" s="98"/>
      <c r="E38" s="99"/>
      <c r="F38" s="99"/>
      <c r="G38" s="28"/>
      <c r="H38" s="510"/>
      <c r="I38" s="524"/>
      <c r="J38" s="523"/>
      <c r="K38" s="508"/>
      <c r="L38" s="511"/>
    </row>
    <row r="39" spans="1:12" s="152" customFormat="1" ht="15.6">
      <c r="A39" s="182"/>
      <c r="B39" s="183"/>
      <c r="C39" s="184"/>
      <c r="D39" s="98"/>
      <c r="E39" s="99"/>
      <c r="F39" s="99"/>
      <c r="G39" s="28"/>
      <c r="H39" s="510"/>
      <c r="I39" s="524"/>
      <c r="J39" s="523"/>
      <c r="K39" s="508"/>
      <c r="L39" s="511"/>
    </row>
    <row r="40" spans="1:12" s="12" customFormat="1" ht="12.75" customHeight="1">
      <c r="A40" s="704" t="s">
        <v>31</v>
      </c>
      <c r="B40" s="705"/>
      <c r="C40" s="103"/>
      <c r="D40" s="104"/>
      <c r="E40" s="104"/>
      <c r="F40" s="105"/>
      <c r="G40" s="512">
        <f>SUM(G30:G39)</f>
        <v>22.797999999999998</v>
      </c>
      <c r="H40" s="513">
        <f>SUM(H30:H36)</f>
        <v>0.65771613424009956</v>
      </c>
      <c r="I40" s="506"/>
      <c r="J40" s="507"/>
      <c r="K40" s="508"/>
      <c r="L40" s="513">
        <f>SUM(L30:L36)</f>
        <v>4.6159567277136562</v>
      </c>
    </row>
    <row r="41" spans="1:12" s="13" customFormat="1" ht="15.6">
      <c r="A41" s="96" t="s">
        <v>32</v>
      </c>
      <c r="B41" s="93"/>
      <c r="C41" s="94"/>
      <c r="D41" s="94"/>
      <c r="E41" s="94"/>
      <c r="F41" s="94"/>
      <c r="G41" s="95"/>
      <c r="H41" s="520"/>
      <c r="I41" s="506"/>
      <c r="J41" s="507"/>
      <c r="K41" s="508"/>
      <c r="L41" s="521"/>
    </row>
    <row r="42" spans="1:12" s="12" customFormat="1" ht="12.75" customHeight="1">
      <c r="A42" s="692" t="s">
        <v>4</v>
      </c>
      <c r="B42" s="693"/>
      <c r="C42" s="694"/>
      <c r="D42" s="20" t="s">
        <v>28</v>
      </c>
      <c r="E42" s="21" t="s">
        <v>5</v>
      </c>
      <c r="F42" s="20" t="s">
        <v>6</v>
      </c>
      <c r="G42" s="21" t="s">
        <v>9</v>
      </c>
      <c r="H42" s="520"/>
      <c r="I42" s="506"/>
      <c r="J42" s="507"/>
      <c r="K42" s="508"/>
      <c r="L42" s="521"/>
    </row>
    <row r="43" spans="1:12" s="12" customFormat="1" ht="12.75" customHeight="1">
      <c r="A43" s="695"/>
      <c r="B43" s="696"/>
      <c r="C43" s="697"/>
      <c r="D43" s="97"/>
      <c r="E43" s="22" t="s">
        <v>15</v>
      </c>
      <c r="F43" s="22" t="s">
        <v>16</v>
      </c>
      <c r="G43" s="23" t="s">
        <v>17</v>
      </c>
      <c r="H43" s="520"/>
      <c r="I43" s="522"/>
      <c r="J43" s="507"/>
      <c r="K43" s="522"/>
      <c r="L43" s="521"/>
    </row>
    <row r="44" spans="1:12" s="12" customFormat="1" ht="15.6">
      <c r="A44" s="679"/>
      <c r="B44" s="680"/>
      <c r="C44" s="681"/>
      <c r="D44" s="100"/>
      <c r="E44" s="18"/>
      <c r="F44" s="128"/>
      <c r="G44" s="28"/>
      <c r="H44" s="505"/>
      <c r="I44" s="506"/>
      <c r="J44" s="507"/>
      <c r="K44" s="508"/>
      <c r="L44" s="509"/>
    </row>
    <row r="45" spans="1:12" s="12" customFormat="1" ht="12.75" customHeight="1" thickBot="1">
      <c r="A45" s="677" t="s">
        <v>33</v>
      </c>
      <c r="B45" s="678"/>
      <c r="C45" s="106"/>
      <c r="D45" s="29"/>
      <c r="E45" s="29"/>
      <c r="F45" s="25"/>
      <c r="G45" s="525">
        <f>+G44</f>
        <v>0</v>
      </c>
      <c r="H45" s="513">
        <f>+H44</f>
        <v>0</v>
      </c>
      <c r="I45" s="526"/>
      <c r="J45" s="518"/>
      <c r="K45" s="526"/>
      <c r="L45" s="514">
        <f>+L44</f>
        <v>0</v>
      </c>
    </row>
    <row r="46" spans="1:12" s="13" customFormat="1" ht="16.2" thickBot="1">
      <c r="A46" s="107"/>
      <c r="B46" s="108"/>
      <c r="C46" s="108"/>
      <c r="D46" s="683" t="s">
        <v>34</v>
      </c>
      <c r="E46" s="684"/>
      <c r="F46" s="684"/>
      <c r="G46" s="61">
        <f>+G45+G40+G26+G19</f>
        <v>34.662369999999996</v>
      </c>
      <c r="H46" s="527">
        <f>+H45+H40+H26+H19</f>
        <v>1</v>
      </c>
      <c r="I46" s="528"/>
      <c r="J46" s="529"/>
      <c r="K46" s="528"/>
      <c r="L46" s="565">
        <f>+L45+L40+L26+L19</f>
        <v>38.844343303703702</v>
      </c>
    </row>
    <row r="47" spans="1:12" s="12" customFormat="1" ht="12.75" customHeight="1">
      <c r="A47" s="107"/>
      <c r="B47" s="108"/>
      <c r="C47" s="108"/>
      <c r="D47" s="685" t="s">
        <v>35</v>
      </c>
      <c r="E47" s="686"/>
      <c r="F47" s="109">
        <f>+Datos!C5</f>
        <v>0.23</v>
      </c>
      <c r="G47" s="110">
        <f>+F47*G46</f>
        <v>7.9723450999999992</v>
      </c>
      <c r="H47" s="114"/>
      <c r="I47" s="114"/>
      <c r="J47" s="114"/>
      <c r="K47" s="114"/>
      <c r="L47" s="530"/>
    </row>
    <row r="48" spans="1:12" s="12" customFormat="1" ht="13.5" customHeight="1">
      <c r="A48" s="111"/>
      <c r="B48" s="17"/>
      <c r="C48" s="112"/>
      <c r="D48" s="685" t="s">
        <v>36</v>
      </c>
      <c r="E48" s="686"/>
      <c r="F48" s="686"/>
      <c r="G48" s="110">
        <v>0</v>
      </c>
      <c r="H48" s="114"/>
      <c r="I48" s="114"/>
      <c r="J48" s="114"/>
      <c r="K48" s="114"/>
      <c r="L48" s="530"/>
    </row>
    <row r="49" spans="1:12" s="12" customFormat="1" ht="12.75" customHeight="1">
      <c r="A49" s="86"/>
      <c r="B49" s="108"/>
      <c r="C49" s="85"/>
      <c r="D49" s="685" t="s">
        <v>37</v>
      </c>
      <c r="E49" s="686"/>
      <c r="F49" s="686"/>
      <c r="G49" s="113">
        <f>+G46+G47</f>
        <v>42.634715099999994</v>
      </c>
      <c r="H49" s="114"/>
      <c r="I49" s="114"/>
      <c r="J49" s="114"/>
      <c r="K49" s="114"/>
      <c r="L49" s="530"/>
    </row>
    <row r="50" spans="1:12" s="12" customFormat="1" ht="12.75" customHeight="1" thickBot="1">
      <c r="A50" s="606" t="str">
        <f>'BASE DE DATOS'!D6</f>
        <v>ING. LIZARDO SEGURA M.</v>
      </c>
      <c r="B50" s="607"/>
      <c r="C50" s="114"/>
      <c r="D50" s="687" t="s">
        <v>38</v>
      </c>
      <c r="E50" s="688"/>
      <c r="F50" s="688"/>
      <c r="G50" s="66">
        <f>ROUND((G49),2)</f>
        <v>42.63</v>
      </c>
      <c r="H50" s="114"/>
      <c r="I50" s="114"/>
      <c r="J50" s="114"/>
      <c r="K50" s="114"/>
      <c r="L50" s="530"/>
    </row>
    <row r="51" spans="1:12" s="12" customFormat="1">
      <c r="A51" s="608" t="str">
        <f>'BASE DE DATOS'!F6</f>
        <v>TEC. DE PLANIFICACIÓN</v>
      </c>
      <c r="B51" s="609"/>
      <c r="C51" s="114"/>
      <c r="D51" s="114"/>
      <c r="E51" s="114"/>
      <c r="F51" s="115"/>
      <c r="G51" s="115"/>
      <c r="H51" s="85"/>
      <c r="I51" s="85"/>
      <c r="J51" s="85"/>
      <c r="K51" s="85"/>
      <c r="L51" s="531"/>
    </row>
    <row r="52" spans="1:12" s="12" customFormat="1">
      <c r="A52" s="608" t="str">
        <f>'BASE DE DATOS'!D7</f>
        <v>ESMERALDAS  - MARZO/2021</v>
      </c>
      <c r="B52" s="609"/>
      <c r="C52" s="316"/>
      <c r="D52" s="316"/>
      <c r="E52" s="316"/>
      <c r="F52" s="316"/>
      <c r="G52" s="316"/>
      <c r="H52" s="85"/>
      <c r="I52" s="85"/>
      <c r="J52" s="532"/>
      <c r="K52" s="85"/>
      <c r="L52" s="531"/>
    </row>
    <row r="53" spans="1:12">
      <c r="A53" s="116"/>
      <c r="B53" s="117"/>
      <c r="C53" s="118"/>
      <c r="D53" s="118"/>
      <c r="E53" s="118"/>
      <c r="F53" s="119"/>
      <c r="G53" s="119"/>
      <c r="H53" s="114"/>
      <c r="I53" s="114"/>
      <c r="J53" s="533"/>
      <c r="K53" s="114"/>
      <c r="L53" s="530"/>
    </row>
    <row r="54" spans="1:12">
      <c r="A54" s="170"/>
      <c r="B54" s="120"/>
      <c r="C54" s="120"/>
      <c r="D54" s="121"/>
      <c r="E54" s="121"/>
      <c r="F54" s="121"/>
      <c r="G54" s="121"/>
      <c r="H54" s="114"/>
      <c r="I54" s="114"/>
      <c r="J54" s="533"/>
      <c r="K54" s="114"/>
      <c r="L54" s="530"/>
    </row>
    <row r="55" spans="1:12">
      <c r="A55" s="122"/>
      <c r="B55" s="117"/>
      <c r="C55" s="117"/>
      <c r="D55" s="117"/>
      <c r="E55" s="117"/>
      <c r="F55" s="123"/>
      <c r="G55" s="119"/>
      <c r="H55" s="114"/>
      <c r="I55" s="114"/>
      <c r="J55" s="533"/>
      <c r="K55" s="114"/>
      <c r="L55" s="530"/>
    </row>
    <row r="56" spans="1:12">
      <c r="A56" s="116"/>
      <c r="B56" s="118"/>
      <c r="C56" s="124"/>
      <c r="D56" s="124"/>
      <c r="E56" s="124"/>
      <c r="F56" s="124"/>
      <c r="G56" s="124"/>
      <c r="H56" s="114"/>
      <c r="I56" s="114"/>
      <c r="J56" s="533"/>
      <c r="K56" s="114"/>
      <c r="L56" s="530"/>
    </row>
    <row r="57" spans="1:12" ht="13.8" thickBot="1">
      <c r="A57" s="125"/>
      <c r="B57" s="126"/>
      <c r="C57" s="127"/>
      <c r="D57" s="689"/>
      <c r="E57" s="689"/>
      <c r="F57" s="689"/>
      <c r="G57" s="127"/>
      <c r="H57" s="534"/>
      <c r="I57" s="534"/>
      <c r="J57" s="534"/>
      <c r="K57" s="534"/>
      <c r="L57" s="536"/>
    </row>
    <row r="58" spans="1:12" ht="13.8">
      <c r="A58" s="14"/>
      <c r="B58" s="14"/>
      <c r="C58" s="15"/>
      <c r="D58" s="682"/>
      <c r="E58" s="682"/>
      <c r="F58" s="682"/>
      <c r="G58" s="537">
        <v>42.62</v>
      </c>
      <c r="H58" s="114"/>
      <c r="I58" s="114"/>
      <c r="J58" s="114"/>
      <c r="K58" s="114"/>
    </row>
    <row r="59" spans="1:12">
      <c r="D59" s="682"/>
      <c r="E59" s="682"/>
      <c r="F59" s="682"/>
      <c r="H59" s="114"/>
      <c r="I59" s="114"/>
      <c r="J59" s="114"/>
      <c r="K59" s="114"/>
    </row>
    <row r="60" spans="1:12">
      <c r="H60" s="114"/>
      <c r="I60" s="114"/>
      <c r="J60" s="114"/>
      <c r="K60" s="114"/>
    </row>
    <row r="61" spans="1:12">
      <c r="H61" s="114"/>
      <c r="I61" s="114"/>
      <c r="J61" s="114"/>
      <c r="K61" s="114"/>
    </row>
    <row r="62" spans="1:12">
      <c r="H62" s="114"/>
      <c r="I62" s="114"/>
      <c r="J62" s="114"/>
      <c r="K62" s="114"/>
    </row>
  </sheetData>
  <mergeCells count="35">
    <mergeCell ref="A23:B23"/>
    <mergeCell ref="A1:G1"/>
    <mergeCell ref="H2:L13"/>
    <mergeCell ref="A15:B15"/>
    <mergeCell ref="A16:B16"/>
    <mergeCell ref="A17:B17"/>
    <mergeCell ref="A19:B19"/>
    <mergeCell ref="A21:B21"/>
    <mergeCell ref="A22:B22"/>
    <mergeCell ref="A2:G2"/>
    <mergeCell ref="A4:G4"/>
    <mergeCell ref="A12:D12"/>
    <mergeCell ref="A50:B50"/>
    <mergeCell ref="A51:B51"/>
    <mergeCell ref="A52:B52"/>
    <mergeCell ref="D46:F46"/>
    <mergeCell ref="A24:B24"/>
    <mergeCell ref="A25:B25"/>
    <mergeCell ref="A26:B26"/>
    <mergeCell ref="A28:C28"/>
    <mergeCell ref="A29:C29"/>
    <mergeCell ref="A30:C30"/>
    <mergeCell ref="A40:B40"/>
    <mergeCell ref="A42:C42"/>
    <mergeCell ref="A43:C43"/>
    <mergeCell ref="A44:C44"/>
    <mergeCell ref="A45:B45"/>
    <mergeCell ref="A31:C31"/>
    <mergeCell ref="D58:F58"/>
    <mergeCell ref="D59:F59"/>
    <mergeCell ref="D47:E47"/>
    <mergeCell ref="D48:F48"/>
    <mergeCell ref="D49:F49"/>
    <mergeCell ref="D50:F50"/>
    <mergeCell ref="D57:F5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L62"/>
  <sheetViews>
    <sheetView view="pageBreakPreview" zoomScale="90" zoomScaleNormal="100" zoomScaleSheetLayoutView="90" workbookViewId="0">
      <selection activeCell="E37" sqref="E37"/>
    </sheetView>
  </sheetViews>
  <sheetFormatPr baseColWidth="10" defaultRowHeight="13.2"/>
  <cols>
    <col min="1" max="1" width="22.44140625" style="150" customWidth="1"/>
    <col min="2" max="2" width="19.5546875" style="150" customWidth="1"/>
    <col min="3" max="4" width="11.44140625" style="150"/>
    <col min="5" max="5" width="13.33203125" style="150" bestFit="1" customWidth="1"/>
    <col min="6" max="6" width="14.33203125" style="156" customWidth="1"/>
    <col min="7" max="7" width="13.5546875" style="538" customWidth="1"/>
    <col min="8" max="12" width="11.44140625" style="497"/>
    <col min="13" max="256" width="11.44140625" style="150"/>
    <col min="257" max="257" width="16.6640625" style="150" customWidth="1"/>
    <col min="258" max="258" width="19.5546875" style="150" customWidth="1"/>
    <col min="259" max="260" width="11.44140625" style="150"/>
    <col min="261" max="261" width="13.33203125" style="150" bestFit="1" customWidth="1"/>
    <col min="262" max="262" width="14.33203125" style="150" customWidth="1"/>
    <col min="263" max="263" width="13.5546875" style="150" customWidth="1"/>
    <col min="264" max="512" width="11.44140625" style="150"/>
    <col min="513" max="513" width="16.6640625" style="150" customWidth="1"/>
    <col min="514" max="514" width="19.5546875" style="150" customWidth="1"/>
    <col min="515" max="516" width="11.44140625" style="150"/>
    <col min="517" max="517" width="13.33203125" style="150" bestFit="1" customWidth="1"/>
    <col min="518" max="518" width="14.33203125" style="150" customWidth="1"/>
    <col min="519" max="519" width="13.5546875" style="150" customWidth="1"/>
    <col min="520" max="768" width="11.44140625" style="150"/>
    <col min="769" max="769" width="16.6640625" style="150" customWidth="1"/>
    <col min="770" max="770" width="19.5546875" style="150" customWidth="1"/>
    <col min="771" max="772" width="11.44140625" style="150"/>
    <col min="773" max="773" width="13.33203125" style="150" bestFit="1" customWidth="1"/>
    <col min="774" max="774" width="14.33203125" style="150" customWidth="1"/>
    <col min="775" max="775" width="13.5546875" style="150" customWidth="1"/>
    <col min="776" max="1024" width="11.44140625" style="150"/>
    <col min="1025" max="1025" width="16.6640625" style="150" customWidth="1"/>
    <col min="1026" max="1026" width="19.5546875" style="150" customWidth="1"/>
    <col min="1027" max="1028" width="11.44140625" style="150"/>
    <col min="1029" max="1029" width="13.33203125" style="150" bestFit="1" customWidth="1"/>
    <col min="1030" max="1030" width="14.33203125" style="150" customWidth="1"/>
    <col min="1031" max="1031" width="13.5546875" style="150" customWidth="1"/>
    <col min="1032" max="1280" width="11.44140625" style="150"/>
    <col min="1281" max="1281" width="16.6640625" style="150" customWidth="1"/>
    <col min="1282" max="1282" width="19.5546875" style="150" customWidth="1"/>
    <col min="1283" max="1284" width="11.44140625" style="150"/>
    <col min="1285" max="1285" width="13.33203125" style="150" bestFit="1" customWidth="1"/>
    <col min="1286" max="1286" width="14.33203125" style="150" customWidth="1"/>
    <col min="1287" max="1287" width="13.5546875" style="150" customWidth="1"/>
    <col min="1288" max="1536" width="11.44140625" style="150"/>
    <col min="1537" max="1537" width="16.6640625" style="150" customWidth="1"/>
    <col min="1538" max="1538" width="19.5546875" style="150" customWidth="1"/>
    <col min="1539" max="1540" width="11.44140625" style="150"/>
    <col min="1541" max="1541" width="13.33203125" style="150" bestFit="1" customWidth="1"/>
    <col min="1542" max="1542" width="14.33203125" style="150" customWidth="1"/>
    <col min="1543" max="1543" width="13.5546875" style="150" customWidth="1"/>
    <col min="1544" max="1792" width="11.44140625" style="150"/>
    <col min="1793" max="1793" width="16.6640625" style="150" customWidth="1"/>
    <col min="1794" max="1794" width="19.5546875" style="150" customWidth="1"/>
    <col min="1795" max="1796" width="11.44140625" style="150"/>
    <col min="1797" max="1797" width="13.33203125" style="150" bestFit="1" customWidth="1"/>
    <col min="1798" max="1798" width="14.33203125" style="150" customWidth="1"/>
    <col min="1799" max="1799" width="13.5546875" style="150" customWidth="1"/>
    <col min="1800" max="2048" width="11.44140625" style="150"/>
    <col min="2049" max="2049" width="16.6640625" style="150" customWidth="1"/>
    <col min="2050" max="2050" width="19.5546875" style="150" customWidth="1"/>
    <col min="2051" max="2052" width="11.44140625" style="150"/>
    <col min="2053" max="2053" width="13.33203125" style="150" bestFit="1" customWidth="1"/>
    <col min="2054" max="2054" width="14.33203125" style="150" customWidth="1"/>
    <col min="2055" max="2055" width="13.5546875" style="150" customWidth="1"/>
    <col min="2056" max="2304" width="11.44140625" style="150"/>
    <col min="2305" max="2305" width="16.6640625" style="150" customWidth="1"/>
    <col min="2306" max="2306" width="19.5546875" style="150" customWidth="1"/>
    <col min="2307" max="2308" width="11.44140625" style="150"/>
    <col min="2309" max="2309" width="13.33203125" style="150" bestFit="1" customWidth="1"/>
    <col min="2310" max="2310" width="14.33203125" style="150" customWidth="1"/>
    <col min="2311" max="2311" width="13.5546875" style="150" customWidth="1"/>
    <col min="2312" max="2560" width="11.44140625" style="150"/>
    <col min="2561" max="2561" width="16.6640625" style="150" customWidth="1"/>
    <col min="2562" max="2562" width="19.5546875" style="150" customWidth="1"/>
    <col min="2563" max="2564" width="11.44140625" style="150"/>
    <col min="2565" max="2565" width="13.33203125" style="150" bestFit="1" customWidth="1"/>
    <col min="2566" max="2566" width="14.33203125" style="150" customWidth="1"/>
    <col min="2567" max="2567" width="13.5546875" style="150" customWidth="1"/>
    <col min="2568" max="2816" width="11.44140625" style="150"/>
    <col min="2817" max="2817" width="16.6640625" style="150" customWidth="1"/>
    <col min="2818" max="2818" width="19.5546875" style="150" customWidth="1"/>
    <col min="2819" max="2820" width="11.44140625" style="150"/>
    <col min="2821" max="2821" width="13.33203125" style="150" bestFit="1" customWidth="1"/>
    <col min="2822" max="2822" width="14.33203125" style="150" customWidth="1"/>
    <col min="2823" max="2823" width="13.5546875" style="150" customWidth="1"/>
    <col min="2824" max="3072" width="11.44140625" style="150"/>
    <col min="3073" max="3073" width="16.6640625" style="150" customWidth="1"/>
    <col min="3074" max="3074" width="19.5546875" style="150" customWidth="1"/>
    <col min="3075" max="3076" width="11.44140625" style="150"/>
    <col min="3077" max="3077" width="13.33203125" style="150" bestFit="1" customWidth="1"/>
    <col min="3078" max="3078" width="14.33203125" style="150" customWidth="1"/>
    <col min="3079" max="3079" width="13.5546875" style="150" customWidth="1"/>
    <col min="3080" max="3328" width="11.44140625" style="150"/>
    <col min="3329" max="3329" width="16.6640625" style="150" customWidth="1"/>
    <col min="3330" max="3330" width="19.5546875" style="150" customWidth="1"/>
    <col min="3331" max="3332" width="11.44140625" style="150"/>
    <col min="3333" max="3333" width="13.33203125" style="150" bestFit="1" customWidth="1"/>
    <col min="3334" max="3334" width="14.33203125" style="150" customWidth="1"/>
    <col min="3335" max="3335" width="13.5546875" style="150" customWidth="1"/>
    <col min="3336" max="3584" width="11.44140625" style="150"/>
    <col min="3585" max="3585" width="16.6640625" style="150" customWidth="1"/>
    <col min="3586" max="3586" width="19.5546875" style="150" customWidth="1"/>
    <col min="3587" max="3588" width="11.44140625" style="150"/>
    <col min="3589" max="3589" width="13.33203125" style="150" bestFit="1" customWidth="1"/>
    <col min="3590" max="3590" width="14.33203125" style="150" customWidth="1"/>
    <col min="3591" max="3591" width="13.5546875" style="150" customWidth="1"/>
    <col min="3592" max="3840" width="11.44140625" style="150"/>
    <col min="3841" max="3841" width="16.6640625" style="150" customWidth="1"/>
    <col min="3842" max="3842" width="19.5546875" style="150" customWidth="1"/>
    <col min="3843" max="3844" width="11.44140625" style="150"/>
    <col min="3845" max="3845" width="13.33203125" style="150" bestFit="1" customWidth="1"/>
    <col min="3846" max="3846" width="14.33203125" style="150" customWidth="1"/>
    <col min="3847" max="3847" width="13.5546875" style="150" customWidth="1"/>
    <col min="3848" max="4096" width="11.44140625" style="150"/>
    <col min="4097" max="4097" width="16.6640625" style="150" customWidth="1"/>
    <col min="4098" max="4098" width="19.5546875" style="150" customWidth="1"/>
    <col min="4099" max="4100" width="11.44140625" style="150"/>
    <col min="4101" max="4101" width="13.33203125" style="150" bestFit="1" customWidth="1"/>
    <col min="4102" max="4102" width="14.33203125" style="150" customWidth="1"/>
    <col min="4103" max="4103" width="13.5546875" style="150" customWidth="1"/>
    <col min="4104" max="4352" width="11.44140625" style="150"/>
    <col min="4353" max="4353" width="16.6640625" style="150" customWidth="1"/>
    <col min="4354" max="4354" width="19.5546875" style="150" customWidth="1"/>
    <col min="4355" max="4356" width="11.44140625" style="150"/>
    <col min="4357" max="4357" width="13.33203125" style="150" bestFit="1" customWidth="1"/>
    <col min="4358" max="4358" width="14.33203125" style="150" customWidth="1"/>
    <col min="4359" max="4359" width="13.5546875" style="150" customWidth="1"/>
    <col min="4360" max="4608" width="11.44140625" style="150"/>
    <col min="4609" max="4609" width="16.6640625" style="150" customWidth="1"/>
    <col min="4610" max="4610" width="19.5546875" style="150" customWidth="1"/>
    <col min="4611" max="4612" width="11.44140625" style="150"/>
    <col min="4613" max="4613" width="13.33203125" style="150" bestFit="1" customWidth="1"/>
    <col min="4614" max="4614" width="14.33203125" style="150" customWidth="1"/>
    <col min="4615" max="4615" width="13.5546875" style="150" customWidth="1"/>
    <col min="4616" max="4864" width="11.44140625" style="150"/>
    <col min="4865" max="4865" width="16.6640625" style="150" customWidth="1"/>
    <col min="4866" max="4866" width="19.5546875" style="150" customWidth="1"/>
    <col min="4867" max="4868" width="11.44140625" style="150"/>
    <col min="4869" max="4869" width="13.33203125" style="150" bestFit="1" customWidth="1"/>
    <col min="4870" max="4870" width="14.33203125" style="150" customWidth="1"/>
    <col min="4871" max="4871" width="13.5546875" style="150" customWidth="1"/>
    <col min="4872" max="5120" width="11.44140625" style="150"/>
    <col min="5121" max="5121" width="16.6640625" style="150" customWidth="1"/>
    <col min="5122" max="5122" width="19.5546875" style="150" customWidth="1"/>
    <col min="5123" max="5124" width="11.44140625" style="150"/>
    <col min="5125" max="5125" width="13.33203125" style="150" bestFit="1" customWidth="1"/>
    <col min="5126" max="5126" width="14.33203125" style="150" customWidth="1"/>
    <col min="5127" max="5127" width="13.5546875" style="150" customWidth="1"/>
    <col min="5128" max="5376" width="11.44140625" style="150"/>
    <col min="5377" max="5377" width="16.6640625" style="150" customWidth="1"/>
    <col min="5378" max="5378" width="19.5546875" style="150" customWidth="1"/>
    <col min="5379" max="5380" width="11.44140625" style="150"/>
    <col min="5381" max="5381" width="13.33203125" style="150" bestFit="1" customWidth="1"/>
    <col min="5382" max="5382" width="14.33203125" style="150" customWidth="1"/>
    <col min="5383" max="5383" width="13.5546875" style="150" customWidth="1"/>
    <col min="5384" max="5632" width="11.44140625" style="150"/>
    <col min="5633" max="5633" width="16.6640625" style="150" customWidth="1"/>
    <col min="5634" max="5634" width="19.5546875" style="150" customWidth="1"/>
    <col min="5635" max="5636" width="11.44140625" style="150"/>
    <col min="5637" max="5637" width="13.33203125" style="150" bestFit="1" customWidth="1"/>
    <col min="5638" max="5638" width="14.33203125" style="150" customWidth="1"/>
    <col min="5639" max="5639" width="13.5546875" style="150" customWidth="1"/>
    <col min="5640" max="5888" width="11.44140625" style="150"/>
    <col min="5889" max="5889" width="16.6640625" style="150" customWidth="1"/>
    <col min="5890" max="5890" width="19.5546875" style="150" customWidth="1"/>
    <col min="5891" max="5892" width="11.44140625" style="150"/>
    <col min="5893" max="5893" width="13.33203125" style="150" bestFit="1" customWidth="1"/>
    <col min="5894" max="5894" width="14.33203125" style="150" customWidth="1"/>
    <col min="5895" max="5895" width="13.5546875" style="150" customWidth="1"/>
    <col min="5896" max="6144" width="11.44140625" style="150"/>
    <col min="6145" max="6145" width="16.6640625" style="150" customWidth="1"/>
    <col min="6146" max="6146" width="19.5546875" style="150" customWidth="1"/>
    <col min="6147" max="6148" width="11.44140625" style="150"/>
    <col min="6149" max="6149" width="13.33203125" style="150" bestFit="1" customWidth="1"/>
    <col min="6150" max="6150" width="14.33203125" style="150" customWidth="1"/>
    <col min="6151" max="6151" width="13.5546875" style="150" customWidth="1"/>
    <col min="6152" max="6400" width="11.44140625" style="150"/>
    <col min="6401" max="6401" width="16.6640625" style="150" customWidth="1"/>
    <col min="6402" max="6402" width="19.5546875" style="150" customWidth="1"/>
    <col min="6403" max="6404" width="11.44140625" style="150"/>
    <col min="6405" max="6405" width="13.33203125" style="150" bestFit="1" customWidth="1"/>
    <col min="6406" max="6406" width="14.33203125" style="150" customWidth="1"/>
    <col min="6407" max="6407" width="13.5546875" style="150" customWidth="1"/>
    <col min="6408" max="6656" width="11.44140625" style="150"/>
    <col min="6657" max="6657" width="16.6640625" style="150" customWidth="1"/>
    <col min="6658" max="6658" width="19.5546875" style="150" customWidth="1"/>
    <col min="6659" max="6660" width="11.44140625" style="150"/>
    <col min="6661" max="6661" width="13.33203125" style="150" bestFit="1" customWidth="1"/>
    <col min="6662" max="6662" width="14.33203125" style="150" customWidth="1"/>
    <col min="6663" max="6663" width="13.5546875" style="150" customWidth="1"/>
    <col min="6664" max="6912" width="11.44140625" style="150"/>
    <col min="6913" max="6913" width="16.6640625" style="150" customWidth="1"/>
    <col min="6914" max="6914" width="19.5546875" style="150" customWidth="1"/>
    <col min="6915" max="6916" width="11.44140625" style="150"/>
    <col min="6917" max="6917" width="13.33203125" style="150" bestFit="1" customWidth="1"/>
    <col min="6918" max="6918" width="14.33203125" style="150" customWidth="1"/>
    <col min="6919" max="6919" width="13.5546875" style="150" customWidth="1"/>
    <col min="6920" max="7168" width="11.44140625" style="150"/>
    <col min="7169" max="7169" width="16.6640625" style="150" customWidth="1"/>
    <col min="7170" max="7170" width="19.5546875" style="150" customWidth="1"/>
    <col min="7171" max="7172" width="11.44140625" style="150"/>
    <col min="7173" max="7173" width="13.33203125" style="150" bestFit="1" customWidth="1"/>
    <col min="7174" max="7174" width="14.33203125" style="150" customWidth="1"/>
    <col min="7175" max="7175" width="13.5546875" style="150" customWidth="1"/>
    <col min="7176" max="7424" width="11.44140625" style="150"/>
    <col min="7425" max="7425" width="16.6640625" style="150" customWidth="1"/>
    <col min="7426" max="7426" width="19.5546875" style="150" customWidth="1"/>
    <col min="7427" max="7428" width="11.44140625" style="150"/>
    <col min="7429" max="7429" width="13.33203125" style="150" bestFit="1" customWidth="1"/>
    <col min="7430" max="7430" width="14.33203125" style="150" customWidth="1"/>
    <col min="7431" max="7431" width="13.5546875" style="150" customWidth="1"/>
    <col min="7432" max="7680" width="11.44140625" style="150"/>
    <col min="7681" max="7681" width="16.6640625" style="150" customWidth="1"/>
    <col min="7682" max="7682" width="19.5546875" style="150" customWidth="1"/>
    <col min="7683" max="7684" width="11.44140625" style="150"/>
    <col min="7685" max="7685" width="13.33203125" style="150" bestFit="1" customWidth="1"/>
    <col min="7686" max="7686" width="14.33203125" style="150" customWidth="1"/>
    <col min="7687" max="7687" width="13.5546875" style="150" customWidth="1"/>
    <col min="7688" max="7936" width="11.44140625" style="150"/>
    <col min="7937" max="7937" width="16.6640625" style="150" customWidth="1"/>
    <col min="7938" max="7938" width="19.5546875" style="150" customWidth="1"/>
    <col min="7939" max="7940" width="11.44140625" style="150"/>
    <col min="7941" max="7941" width="13.33203125" style="150" bestFit="1" customWidth="1"/>
    <col min="7942" max="7942" width="14.33203125" style="150" customWidth="1"/>
    <col min="7943" max="7943" width="13.5546875" style="150" customWidth="1"/>
    <col min="7944" max="8192" width="11.44140625" style="150"/>
    <col min="8193" max="8193" width="16.6640625" style="150" customWidth="1"/>
    <col min="8194" max="8194" width="19.5546875" style="150" customWidth="1"/>
    <col min="8195" max="8196" width="11.44140625" style="150"/>
    <col min="8197" max="8197" width="13.33203125" style="150" bestFit="1" customWidth="1"/>
    <col min="8198" max="8198" width="14.33203125" style="150" customWidth="1"/>
    <col min="8199" max="8199" width="13.5546875" style="150" customWidth="1"/>
    <col min="8200" max="8448" width="11.44140625" style="150"/>
    <col min="8449" max="8449" width="16.6640625" style="150" customWidth="1"/>
    <col min="8450" max="8450" width="19.5546875" style="150" customWidth="1"/>
    <col min="8451" max="8452" width="11.44140625" style="150"/>
    <col min="8453" max="8453" width="13.33203125" style="150" bestFit="1" customWidth="1"/>
    <col min="8454" max="8454" width="14.33203125" style="150" customWidth="1"/>
    <col min="8455" max="8455" width="13.5546875" style="150" customWidth="1"/>
    <col min="8456" max="8704" width="11.44140625" style="150"/>
    <col min="8705" max="8705" width="16.6640625" style="150" customWidth="1"/>
    <col min="8706" max="8706" width="19.5546875" style="150" customWidth="1"/>
    <col min="8707" max="8708" width="11.44140625" style="150"/>
    <col min="8709" max="8709" width="13.33203125" style="150" bestFit="1" customWidth="1"/>
    <col min="8710" max="8710" width="14.33203125" style="150" customWidth="1"/>
    <col min="8711" max="8711" width="13.5546875" style="150" customWidth="1"/>
    <col min="8712" max="8960" width="11.44140625" style="150"/>
    <col min="8961" max="8961" width="16.6640625" style="150" customWidth="1"/>
    <col min="8962" max="8962" width="19.5546875" style="150" customWidth="1"/>
    <col min="8963" max="8964" width="11.44140625" style="150"/>
    <col min="8965" max="8965" width="13.33203125" style="150" bestFit="1" customWidth="1"/>
    <col min="8966" max="8966" width="14.33203125" style="150" customWidth="1"/>
    <col min="8967" max="8967" width="13.5546875" style="150" customWidth="1"/>
    <col min="8968" max="9216" width="11.44140625" style="150"/>
    <col min="9217" max="9217" width="16.6640625" style="150" customWidth="1"/>
    <col min="9218" max="9218" width="19.5546875" style="150" customWidth="1"/>
    <col min="9219" max="9220" width="11.44140625" style="150"/>
    <col min="9221" max="9221" width="13.33203125" style="150" bestFit="1" customWidth="1"/>
    <col min="9222" max="9222" width="14.33203125" style="150" customWidth="1"/>
    <col min="9223" max="9223" width="13.5546875" style="150" customWidth="1"/>
    <col min="9224" max="9472" width="11.44140625" style="150"/>
    <col min="9473" max="9473" width="16.6640625" style="150" customWidth="1"/>
    <col min="9474" max="9474" width="19.5546875" style="150" customWidth="1"/>
    <col min="9475" max="9476" width="11.44140625" style="150"/>
    <col min="9477" max="9477" width="13.33203125" style="150" bestFit="1" customWidth="1"/>
    <col min="9478" max="9478" width="14.33203125" style="150" customWidth="1"/>
    <col min="9479" max="9479" width="13.5546875" style="150" customWidth="1"/>
    <col min="9480" max="9728" width="11.44140625" style="150"/>
    <col min="9729" max="9729" width="16.6640625" style="150" customWidth="1"/>
    <col min="9730" max="9730" width="19.5546875" style="150" customWidth="1"/>
    <col min="9731" max="9732" width="11.44140625" style="150"/>
    <col min="9733" max="9733" width="13.33203125" style="150" bestFit="1" customWidth="1"/>
    <col min="9734" max="9734" width="14.33203125" style="150" customWidth="1"/>
    <col min="9735" max="9735" width="13.5546875" style="150" customWidth="1"/>
    <col min="9736" max="9984" width="11.44140625" style="150"/>
    <col min="9985" max="9985" width="16.6640625" style="150" customWidth="1"/>
    <col min="9986" max="9986" width="19.5546875" style="150" customWidth="1"/>
    <col min="9987" max="9988" width="11.44140625" style="150"/>
    <col min="9989" max="9989" width="13.33203125" style="150" bestFit="1" customWidth="1"/>
    <col min="9990" max="9990" width="14.33203125" style="150" customWidth="1"/>
    <col min="9991" max="9991" width="13.5546875" style="150" customWidth="1"/>
    <col min="9992" max="10240" width="11.44140625" style="150"/>
    <col min="10241" max="10241" width="16.6640625" style="150" customWidth="1"/>
    <col min="10242" max="10242" width="19.5546875" style="150" customWidth="1"/>
    <col min="10243" max="10244" width="11.44140625" style="150"/>
    <col min="10245" max="10245" width="13.33203125" style="150" bestFit="1" customWidth="1"/>
    <col min="10246" max="10246" width="14.33203125" style="150" customWidth="1"/>
    <col min="10247" max="10247" width="13.5546875" style="150" customWidth="1"/>
    <col min="10248" max="10496" width="11.44140625" style="150"/>
    <col min="10497" max="10497" width="16.6640625" style="150" customWidth="1"/>
    <col min="10498" max="10498" width="19.5546875" style="150" customWidth="1"/>
    <col min="10499" max="10500" width="11.44140625" style="150"/>
    <col min="10501" max="10501" width="13.33203125" style="150" bestFit="1" customWidth="1"/>
    <col min="10502" max="10502" width="14.33203125" style="150" customWidth="1"/>
    <col min="10503" max="10503" width="13.5546875" style="150" customWidth="1"/>
    <col min="10504" max="10752" width="11.44140625" style="150"/>
    <col min="10753" max="10753" width="16.6640625" style="150" customWidth="1"/>
    <col min="10754" max="10754" width="19.5546875" style="150" customWidth="1"/>
    <col min="10755" max="10756" width="11.44140625" style="150"/>
    <col min="10757" max="10757" width="13.33203125" style="150" bestFit="1" customWidth="1"/>
    <col min="10758" max="10758" width="14.33203125" style="150" customWidth="1"/>
    <col min="10759" max="10759" width="13.5546875" style="150" customWidth="1"/>
    <col min="10760" max="11008" width="11.44140625" style="150"/>
    <col min="11009" max="11009" width="16.6640625" style="150" customWidth="1"/>
    <col min="11010" max="11010" width="19.5546875" style="150" customWidth="1"/>
    <col min="11011" max="11012" width="11.44140625" style="150"/>
    <col min="11013" max="11013" width="13.33203125" style="150" bestFit="1" customWidth="1"/>
    <col min="11014" max="11014" width="14.33203125" style="150" customWidth="1"/>
    <col min="11015" max="11015" width="13.5546875" style="150" customWidth="1"/>
    <col min="11016" max="11264" width="11.44140625" style="150"/>
    <col min="11265" max="11265" width="16.6640625" style="150" customWidth="1"/>
    <col min="11266" max="11266" width="19.5546875" style="150" customWidth="1"/>
    <col min="11267" max="11268" width="11.44140625" style="150"/>
    <col min="11269" max="11269" width="13.33203125" style="150" bestFit="1" customWidth="1"/>
    <col min="11270" max="11270" width="14.33203125" style="150" customWidth="1"/>
    <col min="11271" max="11271" width="13.5546875" style="150" customWidth="1"/>
    <col min="11272" max="11520" width="11.44140625" style="150"/>
    <col min="11521" max="11521" width="16.6640625" style="150" customWidth="1"/>
    <col min="11522" max="11522" width="19.5546875" style="150" customWidth="1"/>
    <col min="11523" max="11524" width="11.44140625" style="150"/>
    <col min="11525" max="11525" width="13.33203125" style="150" bestFit="1" customWidth="1"/>
    <col min="11526" max="11526" width="14.33203125" style="150" customWidth="1"/>
    <col min="11527" max="11527" width="13.5546875" style="150" customWidth="1"/>
    <col min="11528" max="11776" width="11.44140625" style="150"/>
    <col min="11777" max="11777" width="16.6640625" style="150" customWidth="1"/>
    <col min="11778" max="11778" width="19.5546875" style="150" customWidth="1"/>
    <col min="11779" max="11780" width="11.44140625" style="150"/>
    <col min="11781" max="11781" width="13.33203125" style="150" bestFit="1" customWidth="1"/>
    <col min="11782" max="11782" width="14.33203125" style="150" customWidth="1"/>
    <col min="11783" max="11783" width="13.5546875" style="150" customWidth="1"/>
    <col min="11784" max="12032" width="11.44140625" style="150"/>
    <col min="12033" max="12033" width="16.6640625" style="150" customWidth="1"/>
    <col min="12034" max="12034" width="19.5546875" style="150" customWidth="1"/>
    <col min="12035" max="12036" width="11.44140625" style="150"/>
    <col min="12037" max="12037" width="13.33203125" style="150" bestFit="1" customWidth="1"/>
    <col min="12038" max="12038" width="14.33203125" style="150" customWidth="1"/>
    <col min="12039" max="12039" width="13.5546875" style="150" customWidth="1"/>
    <col min="12040" max="12288" width="11.44140625" style="150"/>
    <col min="12289" max="12289" width="16.6640625" style="150" customWidth="1"/>
    <col min="12290" max="12290" width="19.5546875" style="150" customWidth="1"/>
    <col min="12291" max="12292" width="11.44140625" style="150"/>
    <col min="12293" max="12293" width="13.33203125" style="150" bestFit="1" customWidth="1"/>
    <col min="12294" max="12294" width="14.33203125" style="150" customWidth="1"/>
    <col min="12295" max="12295" width="13.5546875" style="150" customWidth="1"/>
    <col min="12296" max="12544" width="11.44140625" style="150"/>
    <col min="12545" max="12545" width="16.6640625" style="150" customWidth="1"/>
    <col min="12546" max="12546" width="19.5546875" style="150" customWidth="1"/>
    <col min="12547" max="12548" width="11.44140625" style="150"/>
    <col min="12549" max="12549" width="13.33203125" style="150" bestFit="1" customWidth="1"/>
    <col min="12550" max="12550" width="14.33203125" style="150" customWidth="1"/>
    <col min="12551" max="12551" width="13.5546875" style="150" customWidth="1"/>
    <col min="12552" max="12800" width="11.44140625" style="150"/>
    <col min="12801" max="12801" width="16.6640625" style="150" customWidth="1"/>
    <col min="12802" max="12802" width="19.5546875" style="150" customWidth="1"/>
    <col min="12803" max="12804" width="11.44140625" style="150"/>
    <col min="12805" max="12805" width="13.33203125" style="150" bestFit="1" customWidth="1"/>
    <col min="12806" max="12806" width="14.33203125" style="150" customWidth="1"/>
    <col min="12807" max="12807" width="13.5546875" style="150" customWidth="1"/>
    <col min="12808" max="13056" width="11.44140625" style="150"/>
    <col min="13057" max="13057" width="16.6640625" style="150" customWidth="1"/>
    <col min="13058" max="13058" width="19.5546875" style="150" customWidth="1"/>
    <col min="13059" max="13060" width="11.44140625" style="150"/>
    <col min="13061" max="13061" width="13.33203125" style="150" bestFit="1" customWidth="1"/>
    <col min="13062" max="13062" width="14.33203125" style="150" customWidth="1"/>
    <col min="13063" max="13063" width="13.5546875" style="150" customWidth="1"/>
    <col min="13064" max="13312" width="11.44140625" style="150"/>
    <col min="13313" max="13313" width="16.6640625" style="150" customWidth="1"/>
    <col min="13314" max="13314" width="19.5546875" style="150" customWidth="1"/>
    <col min="13315" max="13316" width="11.44140625" style="150"/>
    <col min="13317" max="13317" width="13.33203125" style="150" bestFit="1" customWidth="1"/>
    <col min="13318" max="13318" width="14.33203125" style="150" customWidth="1"/>
    <col min="13319" max="13319" width="13.5546875" style="150" customWidth="1"/>
    <col min="13320" max="13568" width="11.44140625" style="150"/>
    <col min="13569" max="13569" width="16.6640625" style="150" customWidth="1"/>
    <col min="13570" max="13570" width="19.5546875" style="150" customWidth="1"/>
    <col min="13571" max="13572" width="11.44140625" style="150"/>
    <col min="13573" max="13573" width="13.33203125" style="150" bestFit="1" customWidth="1"/>
    <col min="13574" max="13574" width="14.33203125" style="150" customWidth="1"/>
    <col min="13575" max="13575" width="13.5546875" style="150" customWidth="1"/>
    <col min="13576" max="13824" width="11.44140625" style="150"/>
    <col min="13825" max="13825" width="16.6640625" style="150" customWidth="1"/>
    <col min="13826" max="13826" width="19.5546875" style="150" customWidth="1"/>
    <col min="13827" max="13828" width="11.44140625" style="150"/>
    <col min="13829" max="13829" width="13.33203125" style="150" bestFit="1" customWidth="1"/>
    <col min="13830" max="13830" width="14.33203125" style="150" customWidth="1"/>
    <col min="13831" max="13831" width="13.5546875" style="150" customWidth="1"/>
    <col min="13832" max="14080" width="11.44140625" style="150"/>
    <col min="14081" max="14081" width="16.6640625" style="150" customWidth="1"/>
    <col min="14082" max="14082" width="19.5546875" style="150" customWidth="1"/>
    <col min="14083" max="14084" width="11.44140625" style="150"/>
    <col min="14085" max="14085" width="13.33203125" style="150" bestFit="1" customWidth="1"/>
    <col min="14086" max="14086" width="14.33203125" style="150" customWidth="1"/>
    <col min="14087" max="14087" width="13.5546875" style="150" customWidth="1"/>
    <col min="14088" max="14336" width="11.44140625" style="150"/>
    <col min="14337" max="14337" width="16.6640625" style="150" customWidth="1"/>
    <col min="14338" max="14338" width="19.5546875" style="150" customWidth="1"/>
    <col min="14339" max="14340" width="11.44140625" style="150"/>
    <col min="14341" max="14341" width="13.33203125" style="150" bestFit="1" customWidth="1"/>
    <col min="14342" max="14342" width="14.33203125" style="150" customWidth="1"/>
    <col min="14343" max="14343" width="13.5546875" style="150" customWidth="1"/>
    <col min="14344" max="14592" width="11.44140625" style="150"/>
    <col min="14593" max="14593" width="16.6640625" style="150" customWidth="1"/>
    <col min="14594" max="14594" width="19.5546875" style="150" customWidth="1"/>
    <col min="14595" max="14596" width="11.44140625" style="150"/>
    <col min="14597" max="14597" width="13.33203125" style="150" bestFit="1" customWidth="1"/>
    <col min="14598" max="14598" width="14.33203125" style="150" customWidth="1"/>
    <col min="14599" max="14599" width="13.5546875" style="150" customWidth="1"/>
    <col min="14600" max="14848" width="11.44140625" style="150"/>
    <col min="14849" max="14849" width="16.6640625" style="150" customWidth="1"/>
    <col min="14850" max="14850" width="19.5546875" style="150" customWidth="1"/>
    <col min="14851" max="14852" width="11.44140625" style="150"/>
    <col min="14853" max="14853" width="13.33203125" style="150" bestFit="1" customWidth="1"/>
    <col min="14854" max="14854" width="14.33203125" style="150" customWidth="1"/>
    <col min="14855" max="14855" width="13.5546875" style="150" customWidth="1"/>
    <col min="14856" max="15104" width="11.44140625" style="150"/>
    <col min="15105" max="15105" width="16.6640625" style="150" customWidth="1"/>
    <col min="15106" max="15106" width="19.5546875" style="150" customWidth="1"/>
    <col min="15107" max="15108" width="11.44140625" style="150"/>
    <col min="15109" max="15109" width="13.33203125" style="150" bestFit="1" customWidth="1"/>
    <col min="15110" max="15110" width="14.33203125" style="150" customWidth="1"/>
    <col min="15111" max="15111" width="13.5546875" style="150" customWidth="1"/>
    <col min="15112" max="15360" width="11.44140625" style="150"/>
    <col min="15361" max="15361" width="16.6640625" style="150" customWidth="1"/>
    <col min="15362" max="15362" width="19.5546875" style="150" customWidth="1"/>
    <col min="15363" max="15364" width="11.44140625" style="150"/>
    <col min="15365" max="15365" width="13.33203125" style="150" bestFit="1" customWidth="1"/>
    <col min="15366" max="15366" width="14.33203125" style="150" customWidth="1"/>
    <col min="15367" max="15367" width="13.5546875" style="150" customWidth="1"/>
    <col min="15368" max="15616" width="11.44140625" style="150"/>
    <col min="15617" max="15617" width="16.6640625" style="150" customWidth="1"/>
    <col min="15618" max="15618" width="19.5546875" style="150" customWidth="1"/>
    <col min="15619" max="15620" width="11.44140625" style="150"/>
    <col min="15621" max="15621" width="13.33203125" style="150" bestFit="1" customWidth="1"/>
    <col min="15622" max="15622" width="14.33203125" style="150" customWidth="1"/>
    <col min="15623" max="15623" width="13.5546875" style="150" customWidth="1"/>
    <col min="15624" max="15872" width="11.44140625" style="150"/>
    <col min="15873" max="15873" width="16.6640625" style="150" customWidth="1"/>
    <col min="15874" max="15874" width="19.5546875" style="150" customWidth="1"/>
    <col min="15875" max="15876" width="11.44140625" style="150"/>
    <col min="15877" max="15877" width="13.33203125" style="150" bestFit="1" customWidth="1"/>
    <col min="15878" max="15878" width="14.33203125" style="150" customWidth="1"/>
    <col min="15879" max="15879" width="13.5546875" style="150" customWidth="1"/>
    <col min="15880" max="16128" width="11.44140625" style="150"/>
    <col min="16129" max="16129" width="16.6640625" style="150" customWidth="1"/>
    <col min="16130" max="16130" width="19.5546875" style="150" customWidth="1"/>
    <col min="16131" max="16132" width="11.44140625" style="150"/>
    <col min="16133" max="16133" width="13.33203125" style="150" bestFit="1" customWidth="1"/>
    <col min="16134" max="16134" width="14.33203125" style="150" customWidth="1"/>
    <col min="16135" max="16135" width="13.5546875" style="150" customWidth="1"/>
    <col min="16136" max="16384" width="11.44140625" style="150"/>
  </cols>
  <sheetData>
    <row r="1" spans="1:12" ht="14.4" thickBot="1">
      <c r="A1" s="706"/>
      <c r="B1" s="706"/>
      <c r="C1" s="706"/>
      <c r="D1" s="706"/>
      <c r="E1" s="706"/>
      <c r="F1" s="706"/>
      <c r="G1" s="706"/>
    </row>
    <row r="2" spans="1:12" s="151" customFormat="1" ht="14.25" customHeight="1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707" t="s">
        <v>0</v>
      </c>
      <c r="I2" s="708"/>
      <c r="J2" s="708"/>
      <c r="K2" s="708"/>
      <c r="L2" s="709"/>
    </row>
    <row r="3" spans="1:12" s="151" customFormat="1" ht="14.25" customHeight="1">
      <c r="A3" s="312"/>
      <c r="B3" s="313"/>
      <c r="C3" s="313"/>
      <c r="D3" s="313"/>
      <c r="E3" s="313"/>
      <c r="F3" s="313"/>
      <c r="G3" s="313"/>
      <c r="H3" s="710"/>
      <c r="I3" s="711"/>
      <c r="J3" s="711"/>
      <c r="K3" s="711"/>
      <c r="L3" s="712"/>
    </row>
    <row r="4" spans="1:12" s="151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710"/>
      <c r="I4" s="711"/>
      <c r="J4" s="711"/>
      <c r="K4" s="711"/>
      <c r="L4" s="712"/>
    </row>
    <row r="5" spans="1:12" s="151" customFormat="1" ht="14.25" customHeight="1">
      <c r="A5" s="294"/>
      <c r="B5" s="295"/>
      <c r="C5" s="295"/>
      <c r="D5" s="295"/>
      <c r="E5" s="295"/>
      <c r="F5" s="295"/>
      <c r="G5" s="419"/>
      <c r="H5" s="710"/>
      <c r="I5" s="711"/>
      <c r="J5" s="711"/>
      <c r="K5" s="711"/>
      <c r="L5" s="712"/>
    </row>
    <row r="6" spans="1:12" s="151" customFormat="1" ht="15" customHeight="1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710"/>
      <c r="I6" s="711"/>
      <c r="J6" s="711"/>
      <c r="K6" s="711"/>
      <c r="L6" s="712"/>
    </row>
    <row r="7" spans="1:12" s="151" customFormat="1" ht="14.25" customHeight="1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710"/>
      <c r="I7" s="711"/>
      <c r="J7" s="711"/>
      <c r="K7" s="711"/>
      <c r="L7" s="712"/>
    </row>
    <row r="8" spans="1:12" s="151" customFormat="1" ht="14.25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710"/>
      <c r="I8" s="711"/>
      <c r="J8" s="711"/>
      <c r="K8" s="711"/>
      <c r="L8" s="712"/>
    </row>
    <row r="9" spans="1:12" s="151" customFormat="1" ht="14.25" customHeight="1">
      <c r="A9" s="302"/>
      <c r="B9" s="302"/>
      <c r="C9" s="302"/>
      <c r="D9" s="302"/>
      <c r="E9" s="303"/>
      <c r="F9" s="304" t="s">
        <v>90</v>
      </c>
      <c r="G9" s="304">
        <f>'Presupuesto '!A73</f>
        <v>70</v>
      </c>
      <c r="H9" s="710"/>
      <c r="I9" s="711"/>
      <c r="J9" s="711"/>
      <c r="K9" s="711"/>
      <c r="L9" s="712"/>
    </row>
    <row r="10" spans="1:12" s="151" customFormat="1" ht="14.25" customHeight="1">
      <c r="A10" s="302"/>
      <c r="B10" s="302"/>
      <c r="C10" s="302"/>
      <c r="D10" s="302"/>
      <c r="E10" s="303"/>
      <c r="F10" s="304" t="s">
        <v>28</v>
      </c>
      <c r="G10" s="304" t="str">
        <f>'Presupuesto '!C73</f>
        <v>u</v>
      </c>
      <c r="H10" s="710"/>
      <c r="I10" s="711"/>
      <c r="J10" s="711"/>
      <c r="K10" s="711"/>
      <c r="L10" s="712"/>
    </row>
    <row r="11" spans="1:12" s="151" customFormat="1" ht="14.25" customHeight="1">
      <c r="A11" s="305" t="s">
        <v>2</v>
      </c>
      <c r="B11" s="301"/>
      <c r="C11" s="301"/>
      <c r="D11" s="298"/>
      <c r="E11" s="299"/>
      <c r="F11" s="306"/>
      <c r="G11" s="307"/>
      <c r="H11" s="710"/>
      <c r="I11" s="711"/>
      <c r="J11" s="711"/>
      <c r="K11" s="711"/>
      <c r="L11" s="712"/>
    </row>
    <row r="12" spans="1:12" s="151" customFormat="1" ht="14.25" customHeight="1">
      <c r="A12" s="644" t="str">
        <f>'Presupuesto '!B73</f>
        <v>Suministro e instalación aplique LED peldaño 6-8W/110V</v>
      </c>
      <c r="B12" s="644"/>
      <c r="C12" s="644"/>
      <c r="D12" s="644"/>
      <c r="E12" s="308"/>
      <c r="F12" s="309"/>
      <c r="G12" s="310"/>
      <c r="H12" s="710"/>
      <c r="I12" s="711"/>
      <c r="J12" s="711"/>
      <c r="K12" s="711"/>
      <c r="L12" s="712"/>
    </row>
    <row r="13" spans="1:12" s="152" customFormat="1" ht="12.75" customHeight="1" thickBot="1">
      <c r="A13" s="86"/>
      <c r="B13" s="85"/>
      <c r="C13" s="87"/>
      <c r="D13" s="87"/>
      <c r="E13" s="87"/>
      <c r="F13" s="87"/>
      <c r="G13" s="18"/>
      <c r="H13" s="713"/>
      <c r="I13" s="714"/>
      <c r="J13" s="714"/>
      <c r="K13" s="714"/>
      <c r="L13" s="715"/>
    </row>
    <row r="14" spans="1:12" s="152" customFormat="1" ht="15.6">
      <c r="A14" s="88" t="s">
        <v>3</v>
      </c>
      <c r="B14" s="89"/>
      <c r="C14" s="90"/>
      <c r="D14" s="90"/>
      <c r="E14" s="90"/>
      <c r="F14" s="90"/>
      <c r="G14" s="91"/>
      <c r="H14" s="498"/>
      <c r="I14" s="499"/>
      <c r="J14" s="499"/>
      <c r="K14" s="499"/>
      <c r="L14" s="500"/>
    </row>
    <row r="15" spans="1:12" s="152" customFormat="1" ht="78">
      <c r="A15" s="692" t="s">
        <v>4</v>
      </c>
      <c r="B15" s="693"/>
      <c r="C15" s="19" t="s">
        <v>5</v>
      </c>
      <c r="D15" s="20" t="s">
        <v>6</v>
      </c>
      <c r="E15" s="21" t="s">
        <v>7</v>
      </c>
      <c r="F15" s="20" t="s">
        <v>8</v>
      </c>
      <c r="G15" s="21" t="s">
        <v>9</v>
      </c>
      <c r="H15" s="501" t="s">
        <v>10</v>
      </c>
      <c r="I15" s="502" t="s">
        <v>11</v>
      </c>
      <c r="J15" s="503" t="s">
        <v>12</v>
      </c>
      <c r="K15" s="502" t="s">
        <v>13</v>
      </c>
      <c r="L15" s="504" t="s">
        <v>14</v>
      </c>
    </row>
    <row r="16" spans="1:12" s="152" customFormat="1" ht="15.6">
      <c r="A16" s="716"/>
      <c r="B16" s="717"/>
      <c r="C16" s="22" t="s">
        <v>15</v>
      </c>
      <c r="D16" s="22" t="s">
        <v>16</v>
      </c>
      <c r="E16" s="23" t="s">
        <v>17</v>
      </c>
      <c r="F16" s="24" t="s">
        <v>18</v>
      </c>
      <c r="G16" s="23" t="s">
        <v>19</v>
      </c>
      <c r="H16" s="505"/>
      <c r="I16" s="506"/>
      <c r="J16" s="507"/>
      <c r="K16" s="508"/>
      <c r="L16" s="509"/>
    </row>
    <row r="17" spans="1:12" s="153" customFormat="1" ht="15.6">
      <c r="A17" s="679" t="s">
        <v>20</v>
      </c>
      <c r="B17" s="680"/>
      <c r="C17" s="25" t="s">
        <v>21</v>
      </c>
      <c r="D17" s="25"/>
      <c r="E17" s="26" t="str">
        <f>IF(D17&gt;0,ROUND(D17*C17,2),"")</f>
        <v/>
      </c>
      <c r="F17" s="27"/>
      <c r="G17" s="28">
        <f>G26*0.05</f>
        <v>0.56496999999999997</v>
      </c>
      <c r="H17" s="510">
        <f>+G17/G$46</f>
        <v>1.8229325475915523E-2</v>
      </c>
      <c r="I17" s="434">
        <f>'BASE DE DATOS'!D16</f>
        <v>429211210</v>
      </c>
      <c r="J17" s="435" t="s">
        <v>22</v>
      </c>
      <c r="K17" s="431">
        <v>100</v>
      </c>
      <c r="L17" s="511">
        <f>+H17*K17</f>
        <v>1.8229325475915523</v>
      </c>
    </row>
    <row r="18" spans="1:12" s="153" customFormat="1" ht="15.6">
      <c r="A18" s="193"/>
      <c r="B18" s="194"/>
      <c r="C18" s="25"/>
      <c r="D18" s="25"/>
      <c r="E18" s="26"/>
      <c r="F18" s="27"/>
      <c r="G18" s="28"/>
      <c r="H18" s="510"/>
      <c r="I18" s="434"/>
      <c r="J18" s="435"/>
      <c r="K18" s="431"/>
      <c r="L18" s="511"/>
    </row>
    <row r="19" spans="1:12" s="152" customFormat="1" ht="15.6">
      <c r="A19" s="679" t="s">
        <v>23</v>
      </c>
      <c r="B19" s="680"/>
      <c r="C19" s="25"/>
      <c r="D19" s="29"/>
      <c r="E19" s="29"/>
      <c r="F19" s="30"/>
      <c r="G19" s="512">
        <f>SUM(G16:G17)</f>
        <v>0.56496999999999997</v>
      </c>
      <c r="H19" s="513">
        <f>SUM(H16:H17)</f>
        <v>1.8229325475915523E-2</v>
      </c>
      <c r="I19" s="438"/>
      <c r="J19" s="439"/>
      <c r="K19" s="440"/>
      <c r="L19" s="514">
        <f>SUM(L16:L17)</f>
        <v>1.8229325475915523</v>
      </c>
    </row>
    <row r="20" spans="1:12" s="152" customFormat="1" ht="15.6">
      <c r="A20" s="92" t="s">
        <v>24</v>
      </c>
      <c r="B20" s="93"/>
      <c r="C20" s="94"/>
      <c r="D20" s="94"/>
      <c r="E20" s="94"/>
      <c r="F20" s="94"/>
      <c r="G20" s="95"/>
      <c r="H20" s="515"/>
      <c r="I20" s="442"/>
      <c r="J20" s="442"/>
      <c r="K20" s="442"/>
      <c r="L20" s="516"/>
    </row>
    <row r="21" spans="1:12" s="152" customFormat="1" ht="15.6">
      <c r="A21" s="692" t="s">
        <v>4</v>
      </c>
      <c r="B21" s="693"/>
      <c r="C21" s="20" t="s">
        <v>5</v>
      </c>
      <c r="D21" s="20" t="s">
        <v>25</v>
      </c>
      <c r="E21" s="21" t="s">
        <v>7</v>
      </c>
      <c r="F21" s="20" t="s">
        <v>8</v>
      </c>
      <c r="G21" s="21" t="s">
        <v>9</v>
      </c>
      <c r="H21" s="515"/>
      <c r="I21" s="442"/>
      <c r="J21" s="442"/>
      <c r="K21" s="442"/>
      <c r="L21" s="516"/>
    </row>
    <row r="22" spans="1:12" s="152" customFormat="1" ht="15.6">
      <c r="A22" s="718"/>
      <c r="B22" s="719"/>
      <c r="C22" s="22" t="s">
        <v>15</v>
      </c>
      <c r="D22" s="22" t="s">
        <v>16</v>
      </c>
      <c r="E22" s="23" t="s">
        <v>17</v>
      </c>
      <c r="F22" s="24" t="s">
        <v>18</v>
      </c>
      <c r="G22" s="23" t="s">
        <v>19</v>
      </c>
      <c r="H22" s="505"/>
      <c r="I22" s="429"/>
      <c r="J22" s="430"/>
      <c r="K22" s="431"/>
      <c r="L22" s="509"/>
    </row>
    <row r="23" spans="1:12" s="152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1</v>
      </c>
      <c r="G23" s="28">
        <f>E23*F23</f>
        <v>3.62</v>
      </c>
      <c r="H23" s="510">
        <f>+G23/G$46</f>
        <v>0.11680294214350179</v>
      </c>
      <c r="I23" s="434">
        <f>'BASE DE DATOS'!I17</f>
        <v>546110011</v>
      </c>
      <c r="J23" s="435" t="s">
        <v>22</v>
      </c>
      <c r="K23" s="431">
        <v>100</v>
      </c>
      <c r="L23" s="511">
        <f>+H23*K23</f>
        <v>11.680294214350178</v>
      </c>
    </row>
    <row r="24" spans="1:12" s="152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1</v>
      </c>
      <c r="G24" s="28">
        <f>E24*F24</f>
        <v>3.66</v>
      </c>
      <c r="H24" s="510">
        <f>+G24/G$46</f>
        <v>0.11809358238818136</v>
      </c>
      <c r="I24" s="434">
        <f>'BASE DE DATOS'!I17</f>
        <v>546110011</v>
      </c>
      <c r="J24" s="435" t="s">
        <v>22</v>
      </c>
      <c r="K24" s="431">
        <v>100</v>
      </c>
      <c r="L24" s="511">
        <f>+H24*K24</f>
        <v>11.809358238818136</v>
      </c>
    </row>
    <row r="25" spans="1:12" s="153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0.99</v>
      </c>
      <c r="G25" s="28">
        <f>E25*F25</f>
        <v>4.0193999999999992</v>
      </c>
      <c r="H25" s="510">
        <f>+G25/G$46</f>
        <v>0.12968998498662734</v>
      </c>
      <c r="I25" s="434">
        <f>'BASE DE DATOS'!I19</f>
        <v>546110011</v>
      </c>
      <c r="J25" s="435" t="s">
        <v>22</v>
      </c>
      <c r="K25" s="431">
        <v>100</v>
      </c>
      <c r="L25" s="511">
        <f>+H25*K25</f>
        <v>12.968998498662735</v>
      </c>
    </row>
    <row r="26" spans="1:12" s="152" customFormat="1" ht="12.75" customHeight="1">
      <c r="A26" s="690" t="s">
        <v>26</v>
      </c>
      <c r="B26" s="691"/>
      <c r="C26" s="25"/>
      <c r="D26" s="29"/>
      <c r="E26" s="29"/>
      <c r="F26" s="30"/>
      <c r="G26" s="512">
        <f>SUM(G23:G25)</f>
        <v>11.299399999999999</v>
      </c>
      <c r="H26" s="513">
        <f>SUM(H23:H25)</f>
        <v>0.36458650951831051</v>
      </c>
      <c r="I26" s="506"/>
      <c r="J26" s="507"/>
      <c r="K26" s="508"/>
      <c r="L26" s="514">
        <f>SUM(L23:L25)</f>
        <v>36.458650951831046</v>
      </c>
    </row>
    <row r="27" spans="1:12" s="152" customFormat="1" ht="12.75" customHeight="1">
      <c r="A27" s="96" t="s">
        <v>27</v>
      </c>
      <c r="B27" s="93"/>
      <c r="C27" s="94"/>
      <c r="D27" s="94"/>
      <c r="E27" s="94"/>
      <c r="F27" s="94"/>
      <c r="G27" s="95"/>
      <c r="H27" s="520"/>
      <c r="I27" s="506"/>
      <c r="J27" s="507"/>
      <c r="K27" s="508"/>
      <c r="L27" s="521"/>
    </row>
    <row r="28" spans="1:12" s="152" customFormat="1" ht="12.75" customHeight="1">
      <c r="A28" s="692" t="s">
        <v>4</v>
      </c>
      <c r="B28" s="693"/>
      <c r="C28" s="694"/>
      <c r="D28" s="20" t="s">
        <v>28</v>
      </c>
      <c r="E28" s="21" t="s">
        <v>5</v>
      </c>
      <c r="F28" s="20" t="s">
        <v>29</v>
      </c>
      <c r="G28" s="21" t="s">
        <v>9</v>
      </c>
      <c r="H28" s="520"/>
      <c r="I28" s="522"/>
      <c r="J28" s="508"/>
      <c r="K28" s="522"/>
      <c r="L28" s="521"/>
    </row>
    <row r="29" spans="1:12" s="152" customFormat="1" ht="12.75" customHeight="1">
      <c r="A29" s="695"/>
      <c r="B29" s="696"/>
      <c r="C29" s="697"/>
      <c r="D29" s="97"/>
      <c r="E29" s="20" t="s">
        <v>15</v>
      </c>
      <c r="F29" s="20" t="s">
        <v>16</v>
      </c>
      <c r="G29" s="20" t="s">
        <v>17</v>
      </c>
      <c r="H29" s="543"/>
      <c r="I29" s="522"/>
      <c r="J29" s="507"/>
      <c r="K29" s="508"/>
      <c r="L29" s="509"/>
    </row>
    <row r="30" spans="1:12" s="152" customFormat="1" ht="15.6">
      <c r="A30" s="679" t="s">
        <v>407</v>
      </c>
      <c r="B30" s="680"/>
      <c r="C30" s="681"/>
      <c r="D30" s="98" t="s">
        <v>39</v>
      </c>
      <c r="E30" s="99">
        <v>1</v>
      </c>
      <c r="F30" s="25">
        <v>14</v>
      </c>
      <c r="G30" s="28">
        <f>E30*F30</f>
        <v>14</v>
      </c>
      <c r="H30" s="510">
        <f t="shared" ref="H30:H35" si="0">+G30/G$46</f>
        <v>0.45172408563785221</v>
      </c>
      <c r="I30" s="434">
        <v>465390000</v>
      </c>
      <c r="J30" s="435" t="s">
        <v>30</v>
      </c>
      <c r="K30" s="431">
        <v>0</v>
      </c>
      <c r="L30" s="511">
        <f t="shared" ref="L30:L35" si="1">+H30*K30</f>
        <v>0</v>
      </c>
    </row>
    <row r="31" spans="1:12" s="152" customFormat="1" ht="15.6">
      <c r="A31" s="679" t="s">
        <v>158</v>
      </c>
      <c r="B31" s="680"/>
      <c r="C31" s="681"/>
      <c r="D31" s="100" t="s">
        <v>45</v>
      </c>
      <c r="E31" s="101">
        <v>0.1</v>
      </c>
      <c r="F31" s="102">
        <v>3.28</v>
      </c>
      <c r="G31" s="28">
        <f>+E31*F31</f>
        <v>0.32800000000000001</v>
      </c>
      <c r="H31" s="510">
        <f t="shared" si="0"/>
        <v>1.0583250006372537E-2</v>
      </c>
      <c r="I31" s="434">
        <v>412630030</v>
      </c>
      <c r="J31" s="523" t="s">
        <v>324</v>
      </c>
      <c r="K31" s="508">
        <v>40</v>
      </c>
      <c r="L31" s="511">
        <f t="shared" si="1"/>
        <v>0.42333000025490147</v>
      </c>
    </row>
    <row r="32" spans="1:12" s="152" customFormat="1" ht="15.6">
      <c r="A32" s="701" t="s">
        <v>367</v>
      </c>
      <c r="B32" s="702"/>
      <c r="C32" s="703"/>
      <c r="D32" s="394" t="s">
        <v>52</v>
      </c>
      <c r="E32" s="395">
        <v>1</v>
      </c>
      <c r="F32" s="395">
        <v>0.9</v>
      </c>
      <c r="G32" s="28">
        <f>+E32*F32</f>
        <v>0.9</v>
      </c>
      <c r="H32" s="510">
        <f t="shared" si="0"/>
        <v>2.9039405505290498E-2</v>
      </c>
      <c r="I32" s="434">
        <v>463400120</v>
      </c>
      <c r="J32" s="435" t="s">
        <v>324</v>
      </c>
      <c r="K32" s="431">
        <v>40</v>
      </c>
      <c r="L32" s="511">
        <f t="shared" si="1"/>
        <v>1.16157622021162</v>
      </c>
    </row>
    <row r="33" spans="1:12" s="152" customFormat="1" ht="15.6">
      <c r="A33" s="193" t="s">
        <v>156</v>
      </c>
      <c r="B33" s="194"/>
      <c r="C33" s="195"/>
      <c r="D33" s="100" t="s">
        <v>103</v>
      </c>
      <c r="E33" s="101">
        <v>3</v>
      </c>
      <c r="F33" s="102">
        <v>0.8</v>
      </c>
      <c r="G33" s="28">
        <f>+E33*F33</f>
        <v>2.4000000000000004</v>
      </c>
      <c r="H33" s="510">
        <f t="shared" si="0"/>
        <v>7.743841468077467E-2</v>
      </c>
      <c r="I33" s="524">
        <v>363206020</v>
      </c>
      <c r="J33" s="523" t="s">
        <v>324</v>
      </c>
      <c r="K33" s="508">
        <v>40</v>
      </c>
      <c r="L33" s="511">
        <f t="shared" si="1"/>
        <v>3.0975365872309868</v>
      </c>
    </row>
    <row r="34" spans="1:12" s="152" customFormat="1" ht="15.6">
      <c r="A34" s="193" t="s">
        <v>117</v>
      </c>
      <c r="B34" s="194"/>
      <c r="C34" s="195"/>
      <c r="D34" s="100" t="s">
        <v>103</v>
      </c>
      <c r="E34" s="101">
        <v>1</v>
      </c>
      <c r="F34" s="102">
        <v>1</v>
      </c>
      <c r="G34" s="28">
        <f>+E34*F34</f>
        <v>1</v>
      </c>
      <c r="H34" s="510">
        <f t="shared" si="0"/>
        <v>3.2266006116989439E-2</v>
      </c>
      <c r="I34" s="524">
        <v>363206020</v>
      </c>
      <c r="J34" s="523" t="s">
        <v>324</v>
      </c>
      <c r="K34" s="508">
        <v>40</v>
      </c>
      <c r="L34" s="511">
        <f t="shared" si="1"/>
        <v>1.2906402446795775</v>
      </c>
    </row>
    <row r="35" spans="1:12" s="152" customFormat="1" ht="15.6">
      <c r="A35" s="193" t="s">
        <v>157</v>
      </c>
      <c r="B35" s="194"/>
      <c r="C35" s="195"/>
      <c r="D35" s="100" t="s">
        <v>103</v>
      </c>
      <c r="E35" s="101">
        <v>2</v>
      </c>
      <c r="F35" s="102">
        <v>0.25</v>
      </c>
      <c r="G35" s="28">
        <f>+E35*F35</f>
        <v>0.5</v>
      </c>
      <c r="H35" s="510">
        <f t="shared" si="0"/>
        <v>1.6133003058494719E-2</v>
      </c>
      <c r="I35" s="524">
        <v>363206020</v>
      </c>
      <c r="J35" s="523" t="s">
        <v>324</v>
      </c>
      <c r="K35" s="508">
        <v>40</v>
      </c>
      <c r="L35" s="511">
        <f t="shared" si="1"/>
        <v>0.64532012233978875</v>
      </c>
    </row>
    <row r="36" spans="1:12" s="152" customFormat="1" ht="15.6">
      <c r="A36" s="286"/>
      <c r="B36" s="287"/>
      <c r="C36" s="288"/>
      <c r="D36" s="100"/>
      <c r="E36" s="101"/>
      <c r="F36" s="102"/>
      <c r="G36" s="28"/>
      <c r="H36" s="510"/>
      <c r="I36" s="524"/>
      <c r="J36" s="523"/>
      <c r="K36" s="508"/>
      <c r="L36" s="511"/>
    </row>
    <row r="37" spans="1:12" s="152" customFormat="1" ht="15.6">
      <c r="A37" s="286"/>
      <c r="B37" s="287"/>
      <c r="C37" s="288"/>
      <c r="D37" s="100"/>
      <c r="E37" s="101"/>
      <c r="F37" s="102"/>
      <c r="G37" s="28"/>
      <c r="H37" s="510"/>
      <c r="I37" s="524"/>
      <c r="J37" s="523"/>
      <c r="K37" s="508"/>
      <c r="L37" s="511"/>
    </row>
    <row r="38" spans="1:12" s="152" customFormat="1" ht="15.6">
      <c r="A38" s="193"/>
      <c r="B38" s="194"/>
      <c r="C38" s="195"/>
      <c r="D38" s="98"/>
      <c r="E38" s="99"/>
      <c r="F38" s="99"/>
      <c r="G38" s="28"/>
      <c r="H38" s="510"/>
      <c r="I38" s="524"/>
      <c r="J38" s="523"/>
      <c r="K38" s="508"/>
      <c r="L38" s="511"/>
    </row>
    <row r="39" spans="1:12" s="152" customFormat="1" ht="15.6">
      <c r="A39" s="193"/>
      <c r="B39" s="194"/>
      <c r="C39" s="195"/>
      <c r="D39" s="98"/>
      <c r="E39" s="99"/>
      <c r="F39" s="99"/>
      <c r="G39" s="28"/>
      <c r="H39" s="510"/>
      <c r="I39" s="524"/>
      <c r="J39" s="523"/>
      <c r="K39" s="508"/>
      <c r="L39" s="511"/>
    </row>
    <row r="40" spans="1:12" s="152" customFormat="1" ht="12.75" customHeight="1">
      <c r="A40" s="704" t="s">
        <v>31</v>
      </c>
      <c r="B40" s="705"/>
      <c r="C40" s="103"/>
      <c r="D40" s="104"/>
      <c r="E40" s="104"/>
      <c r="F40" s="105"/>
      <c r="G40" s="512">
        <f>SUM(G28:G39)</f>
        <v>19.128</v>
      </c>
      <c r="H40" s="513">
        <f>SUM(H30:H38)</f>
        <v>0.61718416500577411</v>
      </c>
      <c r="I40" s="506"/>
      <c r="J40" s="507"/>
      <c r="K40" s="508"/>
      <c r="L40" s="513">
        <f>SUM(L30:L38)</f>
        <v>6.6184031747168746</v>
      </c>
    </row>
    <row r="41" spans="1:12" s="153" customFormat="1" ht="15.6">
      <c r="A41" s="96" t="s">
        <v>32</v>
      </c>
      <c r="B41" s="93"/>
      <c r="C41" s="94"/>
      <c r="D41" s="94"/>
      <c r="E41" s="94"/>
      <c r="F41" s="94"/>
      <c r="G41" s="95"/>
      <c r="H41" s="520"/>
      <c r="I41" s="506"/>
      <c r="J41" s="507"/>
      <c r="K41" s="508"/>
      <c r="L41" s="521"/>
    </row>
    <row r="42" spans="1:12" s="152" customFormat="1" ht="12.75" customHeight="1">
      <c r="A42" s="692" t="s">
        <v>4</v>
      </c>
      <c r="B42" s="693"/>
      <c r="C42" s="694"/>
      <c r="D42" s="20" t="s">
        <v>28</v>
      </c>
      <c r="E42" s="21" t="s">
        <v>5</v>
      </c>
      <c r="F42" s="20" t="s">
        <v>6</v>
      </c>
      <c r="G42" s="21" t="s">
        <v>9</v>
      </c>
      <c r="H42" s="520"/>
      <c r="I42" s="506"/>
      <c r="J42" s="507"/>
      <c r="K42" s="508"/>
      <c r="L42" s="521"/>
    </row>
    <row r="43" spans="1:12" s="152" customFormat="1" ht="12.75" customHeight="1">
      <c r="A43" s="695"/>
      <c r="B43" s="696"/>
      <c r="C43" s="697"/>
      <c r="D43" s="97"/>
      <c r="E43" s="22" t="s">
        <v>15</v>
      </c>
      <c r="F43" s="22" t="s">
        <v>16</v>
      </c>
      <c r="G43" s="23" t="s">
        <v>17</v>
      </c>
      <c r="H43" s="520"/>
      <c r="I43" s="522"/>
      <c r="J43" s="507"/>
      <c r="K43" s="522"/>
      <c r="L43" s="521"/>
    </row>
    <row r="44" spans="1:12" s="152" customFormat="1" ht="15.6">
      <c r="A44" s="679"/>
      <c r="B44" s="680"/>
      <c r="C44" s="681"/>
      <c r="D44" s="100"/>
      <c r="E44" s="18"/>
      <c r="F44" s="128"/>
      <c r="G44" s="28"/>
      <c r="H44" s="505"/>
      <c r="I44" s="506"/>
      <c r="J44" s="507"/>
      <c r="K44" s="508"/>
      <c r="L44" s="509"/>
    </row>
    <row r="45" spans="1:12" s="152" customFormat="1" ht="12.75" customHeight="1" thickBot="1">
      <c r="A45" s="677" t="s">
        <v>33</v>
      </c>
      <c r="B45" s="678"/>
      <c r="C45" s="106"/>
      <c r="D45" s="29"/>
      <c r="E45" s="29"/>
      <c r="F45" s="25"/>
      <c r="G45" s="525">
        <f>+G44</f>
        <v>0</v>
      </c>
      <c r="H45" s="513">
        <f>+H44</f>
        <v>0</v>
      </c>
      <c r="I45" s="526"/>
      <c r="J45" s="518"/>
      <c r="K45" s="526"/>
      <c r="L45" s="514">
        <f>+L44</f>
        <v>0</v>
      </c>
    </row>
    <row r="46" spans="1:12" s="153" customFormat="1" ht="16.2" thickBot="1">
      <c r="A46" s="107"/>
      <c r="B46" s="108"/>
      <c r="C46" s="108"/>
      <c r="D46" s="683" t="s">
        <v>34</v>
      </c>
      <c r="E46" s="684"/>
      <c r="F46" s="684"/>
      <c r="G46" s="61">
        <f>+G45+G40+G26+G19</f>
        <v>30.992369999999998</v>
      </c>
      <c r="H46" s="527">
        <f>+H45+H40+H26+H19</f>
        <v>1.0000000000000002</v>
      </c>
      <c r="I46" s="528"/>
      <c r="J46" s="529"/>
      <c r="K46" s="528"/>
      <c r="L46" s="565">
        <f>+L45+L40+L26+L19</f>
        <v>44.89998667413947</v>
      </c>
    </row>
    <row r="47" spans="1:12" s="152" customFormat="1" ht="12.75" customHeight="1">
      <c r="A47" s="107"/>
      <c r="B47" s="108"/>
      <c r="C47" s="108"/>
      <c r="D47" s="685" t="s">
        <v>35</v>
      </c>
      <c r="E47" s="686"/>
      <c r="F47" s="109">
        <f>+Datos!C5</f>
        <v>0.23</v>
      </c>
      <c r="G47" s="110">
        <f>+F47*G46</f>
        <v>7.1282451</v>
      </c>
      <c r="H47" s="114"/>
      <c r="I47" s="114"/>
      <c r="J47" s="114"/>
      <c r="K47" s="114"/>
      <c r="L47" s="530"/>
    </row>
    <row r="48" spans="1:12" s="152" customFormat="1" ht="13.5" customHeight="1">
      <c r="A48" s="111"/>
      <c r="B48" s="17"/>
      <c r="C48" s="112"/>
      <c r="D48" s="685" t="s">
        <v>36</v>
      </c>
      <c r="E48" s="686"/>
      <c r="F48" s="686"/>
      <c r="G48" s="110">
        <v>0</v>
      </c>
      <c r="H48" s="114"/>
      <c r="I48" s="114"/>
      <c r="J48" s="114"/>
      <c r="K48" s="114"/>
      <c r="L48" s="530"/>
    </row>
    <row r="49" spans="1:12" s="152" customFormat="1" ht="12.75" customHeight="1">
      <c r="A49" s="86"/>
      <c r="B49" s="108"/>
      <c r="C49" s="85"/>
      <c r="D49" s="685" t="s">
        <v>37</v>
      </c>
      <c r="E49" s="686"/>
      <c r="F49" s="686"/>
      <c r="G49" s="113">
        <f>+G46+G47</f>
        <v>38.120615099999995</v>
      </c>
      <c r="H49" s="114"/>
      <c r="I49" s="114"/>
      <c r="J49" s="114"/>
      <c r="K49" s="114"/>
      <c r="L49" s="530"/>
    </row>
    <row r="50" spans="1:12" s="152" customFormat="1" ht="12.75" customHeight="1" thickBot="1">
      <c r="A50" s="606" t="str">
        <f>'BASE DE DATOS'!D6</f>
        <v>ING. LIZARDO SEGURA M.</v>
      </c>
      <c r="B50" s="607"/>
      <c r="C50" s="114"/>
      <c r="D50" s="687" t="s">
        <v>38</v>
      </c>
      <c r="E50" s="688"/>
      <c r="F50" s="688"/>
      <c r="G50" s="66">
        <f>ROUND((G49),2)</f>
        <v>38.119999999999997</v>
      </c>
      <c r="H50" s="114"/>
      <c r="I50" s="114"/>
      <c r="J50" s="114"/>
      <c r="K50" s="114"/>
      <c r="L50" s="530"/>
    </row>
    <row r="51" spans="1:12" s="152" customFormat="1">
      <c r="A51" s="608" t="str">
        <f>'BASE DE DATOS'!F6</f>
        <v>TEC. DE PLANIFICACIÓN</v>
      </c>
      <c r="B51" s="609"/>
      <c r="C51" s="114"/>
      <c r="D51" s="114"/>
      <c r="E51" s="114"/>
      <c r="F51" s="115"/>
      <c r="G51" s="115"/>
      <c r="H51" s="85"/>
      <c r="I51" s="85"/>
      <c r="J51" s="85"/>
      <c r="K51" s="85"/>
      <c r="L51" s="531"/>
    </row>
    <row r="52" spans="1:12" s="152" customFormat="1">
      <c r="A52" s="608" t="str">
        <f>'BASE DE DATOS'!D7</f>
        <v>ESMERALDAS  - MARZO/2021</v>
      </c>
      <c r="B52" s="609"/>
      <c r="C52" s="316"/>
      <c r="D52" s="316"/>
      <c r="E52" s="316"/>
      <c r="F52" s="316"/>
      <c r="G52" s="316"/>
      <c r="H52" s="85"/>
      <c r="I52" s="85"/>
      <c r="J52" s="532"/>
      <c r="K52" s="85"/>
      <c r="L52" s="531"/>
    </row>
    <row r="53" spans="1:12">
      <c r="A53" s="116"/>
      <c r="B53" s="117"/>
      <c r="C53" s="118"/>
      <c r="D53" s="118"/>
      <c r="E53" s="118"/>
      <c r="F53" s="119"/>
      <c r="G53" s="119"/>
      <c r="H53" s="114"/>
      <c r="I53" s="114"/>
      <c r="J53" s="533"/>
      <c r="K53" s="114"/>
      <c r="L53" s="530"/>
    </row>
    <row r="54" spans="1:12">
      <c r="A54" s="170"/>
      <c r="B54" s="120"/>
      <c r="C54" s="120"/>
      <c r="D54" s="121"/>
      <c r="E54" s="121"/>
      <c r="F54" s="121"/>
      <c r="G54" s="121"/>
      <c r="H54" s="114"/>
      <c r="I54" s="114"/>
      <c r="J54" s="533"/>
      <c r="K54" s="114"/>
      <c r="L54" s="530"/>
    </row>
    <row r="55" spans="1:12">
      <c r="A55" s="122"/>
      <c r="B55" s="117"/>
      <c r="C55" s="117"/>
      <c r="D55" s="117"/>
      <c r="E55" s="117"/>
      <c r="F55" s="123"/>
      <c r="G55" s="119"/>
      <c r="H55" s="114"/>
      <c r="I55" s="114"/>
      <c r="J55" s="533"/>
      <c r="K55" s="114"/>
      <c r="L55" s="530"/>
    </row>
    <row r="56" spans="1:12">
      <c r="A56" s="116"/>
      <c r="B56" s="118"/>
      <c r="C56" s="124"/>
      <c r="D56" s="124"/>
      <c r="E56" s="124"/>
      <c r="F56" s="124"/>
      <c r="G56" s="124"/>
      <c r="H56" s="114"/>
      <c r="I56" s="114"/>
      <c r="J56" s="533"/>
      <c r="K56" s="114"/>
      <c r="L56" s="530"/>
    </row>
    <row r="57" spans="1:12" ht="13.8" thickBot="1">
      <c r="A57" s="125"/>
      <c r="B57" s="126"/>
      <c r="C57" s="127"/>
      <c r="D57" s="689"/>
      <c r="E57" s="689"/>
      <c r="F57" s="689"/>
      <c r="G57" s="127"/>
      <c r="H57" s="534"/>
      <c r="I57" s="534"/>
      <c r="J57" s="534"/>
      <c r="K57" s="534"/>
      <c r="L57" s="536"/>
    </row>
    <row r="58" spans="1:12" ht="13.8">
      <c r="A58" s="154"/>
      <c r="B58" s="154"/>
      <c r="C58" s="155"/>
      <c r="D58" s="682"/>
      <c r="E58" s="682"/>
      <c r="F58" s="682"/>
      <c r="G58" s="537">
        <v>204.3</v>
      </c>
      <c r="H58" s="114"/>
      <c r="I58" s="114"/>
      <c r="J58" s="114"/>
      <c r="K58" s="114"/>
    </row>
    <row r="59" spans="1:12">
      <c r="D59" s="682"/>
      <c r="E59" s="682"/>
      <c r="F59" s="682"/>
      <c r="H59" s="114"/>
      <c r="I59" s="114"/>
      <c r="J59" s="114"/>
      <c r="K59" s="114"/>
    </row>
    <row r="60" spans="1:12">
      <c r="H60" s="114"/>
      <c r="I60" s="114"/>
      <c r="J60" s="114"/>
      <c r="K60" s="114"/>
    </row>
    <row r="61" spans="1:12">
      <c r="H61" s="114"/>
      <c r="I61" s="114"/>
      <c r="J61" s="114"/>
      <c r="K61" s="114"/>
    </row>
    <row r="62" spans="1:12">
      <c r="H62" s="114"/>
      <c r="I62" s="114"/>
      <c r="J62" s="114"/>
      <c r="K62" s="114"/>
    </row>
  </sheetData>
  <mergeCells count="36">
    <mergeCell ref="A25:B25"/>
    <mergeCell ref="A24:B24"/>
    <mergeCell ref="A1:G1"/>
    <mergeCell ref="H2:L13"/>
    <mergeCell ref="A15:B15"/>
    <mergeCell ref="A16:B16"/>
    <mergeCell ref="A17:B17"/>
    <mergeCell ref="A19:B19"/>
    <mergeCell ref="A21:B21"/>
    <mergeCell ref="A22:B22"/>
    <mergeCell ref="A23:B23"/>
    <mergeCell ref="A2:G2"/>
    <mergeCell ref="A4:G4"/>
    <mergeCell ref="A12:D12"/>
    <mergeCell ref="A26:B26"/>
    <mergeCell ref="A28:C28"/>
    <mergeCell ref="A29:C29"/>
    <mergeCell ref="A30:C30"/>
    <mergeCell ref="A32:C32"/>
    <mergeCell ref="A31:C31"/>
    <mergeCell ref="D59:F59"/>
    <mergeCell ref="D48:F48"/>
    <mergeCell ref="D49:F49"/>
    <mergeCell ref="D50:F50"/>
    <mergeCell ref="D57:F57"/>
    <mergeCell ref="D58:F58"/>
    <mergeCell ref="A50:B50"/>
    <mergeCell ref="A51:B51"/>
    <mergeCell ref="A52:B52"/>
    <mergeCell ref="D47:E47"/>
    <mergeCell ref="A40:B40"/>
    <mergeCell ref="A42:C42"/>
    <mergeCell ref="A43:C43"/>
    <mergeCell ref="A44:C44"/>
    <mergeCell ref="A45:B45"/>
    <mergeCell ref="D46:F4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L62"/>
  <sheetViews>
    <sheetView view="pageBreakPreview" topLeftCell="A19" zoomScale="90" zoomScaleNormal="100" zoomScaleSheetLayoutView="90" workbookViewId="0">
      <selection activeCell="J40" sqref="J40"/>
    </sheetView>
  </sheetViews>
  <sheetFormatPr baseColWidth="10" defaultRowHeight="13.2"/>
  <cols>
    <col min="1" max="1" width="22.44140625" style="150" customWidth="1"/>
    <col min="2" max="2" width="19.5546875" style="150" customWidth="1"/>
    <col min="3" max="4" width="11.5546875" style="150"/>
    <col min="5" max="5" width="13.33203125" style="150" bestFit="1" customWidth="1"/>
    <col min="6" max="6" width="14.33203125" style="156" customWidth="1"/>
    <col min="7" max="7" width="13.5546875" style="538" customWidth="1"/>
    <col min="8" max="12" width="11.5546875" style="497"/>
    <col min="13" max="256" width="11.5546875" style="150"/>
    <col min="257" max="257" width="16.6640625" style="150" customWidth="1"/>
    <col min="258" max="258" width="19.5546875" style="150" customWidth="1"/>
    <col min="259" max="260" width="11.5546875" style="150"/>
    <col min="261" max="261" width="13.33203125" style="150" bestFit="1" customWidth="1"/>
    <col min="262" max="262" width="14.33203125" style="150" customWidth="1"/>
    <col min="263" max="263" width="13.5546875" style="150" customWidth="1"/>
    <col min="264" max="512" width="11.5546875" style="150"/>
    <col min="513" max="513" width="16.6640625" style="150" customWidth="1"/>
    <col min="514" max="514" width="19.5546875" style="150" customWidth="1"/>
    <col min="515" max="516" width="11.5546875" style="150"/>
    <col min="517" max="517" width="13.33203125" style="150" bestFit="1" customWidth="1"/>
    <col min="518" max="518" width="14.33203125" style="150" customWidth="1"/>
    <col min="519" max="519" width="13.5546875" style="150" customWidth="1"/>
    <col min="520" max="768" width="11.5546875" style="150"/>
    <col min="769" max="769" width="16.6640625" style="150" customWidth="1"/>
    <col min="770" max="770" width="19.5546875" style="150" customWidth="1"/>
    <col min="771" max="772" width="11.5546875" style="150"/>
    <col min="773" max="773" width="13.33203125" style="150" bestFit="1" customWidth="1"/>
    <col min="774" max="774" width="14.33203125" style="150" customWidth="1"/>
    <col min="775" max="775" width="13.5546875" style="150" customWidth="1"/>
    <col min="776" max="1024" width="11.5546875" style="150"/>
    <col min="1025" max="1025" width="16.6640625" style="150" customWidth="1"/>
    <col min="1026" max="1026" width="19.5546875" style="150" customWidth="1"/>
    <col min="1027" max="1028" width="11.5546875" style="150"/>
    <col min="1029" max="1029" width="13.33203125" style="150" bestFit="1" customWidth="1"/>
    <col min="1030" max="1030" width="14.33203125" style="150" customWidth="1"/>
    <col min="1031" max="1031" width="13.5546875" style="150" customWidth="1"/>
    <col min="1032" max="1280" width="11.5546875" style="150"/>
    <col min="1281" max="1281" width="16.6640625" style="150" customWidth="1"/>
    <col min="1282" max="1282" width="19.5546875" style="150" customWidth="1"/>
    <col min="1283" max="1284" width="11.5546875" style="150"/>
    <col min="1285" max="1285" width="13.33203125" style="150" bestFit="1" customWidth="1"/>
    <col min="1286" max="1286" width="14.33203125" style="150" customWidth="1"/>
    <col min="1287" max="1287" width="13.5546875" style="150" customWidth="1"/>
    <col min="1288" max="1536" width="11.5546875" style="150"/>
    <col min="1537" max="1537" width="16.6640625" style="150" customWidth="1"/>
    <col min="1538" max="1538" width="19.5546875" style="150" customWidth="1"/>
    <col min="1539" max="1540" width="11.5546875" style="150"/>
    <col min="1541" max="1541" width="13.33203125" style="150" bestFit="1" customWidth="1"/>
    <col min="1542" max="1542" width="14.33203125" style="150" customWidth="1"/>
    <col min="1543" max="1543" width="13.5546875" style="150" customWidth="1"/>
    <col min="1544" max="1792" width="11.5546875" style="150"/>
    <col min="1793" max="1793" width="16.6640625" style="150" customWidth="1"/>
    <col min="1794" max="1794" width="19.5546875" style="150" customWidth="1"/>
    <col min="1795" max="1796" width="11.5546875" style="150"/>
    <col min="1797" max="1797" width="13.33203125" style="150" bestFit="1" customWidth="1"/>
    <col min="1798" max="1798" width="14.33203125" style="150" customWidth="1"/>
    <col min="1799" max="1799" width="13.5546875" style="150" customWidth="1"/>
    <col min="1800" max="2048" width="11.5546875" style="150"/>
    <col min="2049" max="2049" width="16.6640625" style="150" customWidth="1"/>
    <col min="2050" max="2050" width="19.5546875" style="150" customWidth="1"/>
    <col min="2051" max="2052" width="11.5546875" style="150"/>
    <col min="2053" max="2053" width="13.33203125" style="150" bestFit="1" customWidth="1"/>
    <col min="2054" max="2054" width="14.33203125" style="150" customWidth="1"/>
    <col min="2055" max="2055" width="13.5546875" style="150" customWidth="1"/>
    <col min="2056" max="2304" width="11.5546875" style="150"/>
    <col min="2305" max="2305" width="16.6640625" style="150" customWidth="1"/>
    <col min="2306" max="2306" width="19.5546875" style="150" customWidth="1"/>
    <col min="2307" max="2308" width="11.5546875" style="150"/>
    <col min="2309" max="2309" width="13.33203125" style="150" bestFit="1" customWidth="1"/>
    <col min="2310" max="2310" width="14.33203125" style="150" customWidth="1"/>
    <col min="2311" max="2311" width="13.5546875" style="150" customWidth="1"/>
    <col min="2312" max="2560" width="11.5546875" style="150"/>
    <col min="2561" max="2561" width="16.6640625" style="150" customWidth="1"/>
    <col min="2562" max="2562" width="19.5546875" style="150" customWidth="1"/>
    <col min="2563" max="2564" width="11.5546875" style="150"/>
    <col min="2565" max="2565" width="13.33203125" style="150" bestFit="1" customWidth="1"/>
    <col min="2566" max="2566" width="14.33203125" style="150" customWidth="1"/>
    <col min="2567" max="2567" width="13.5546875" style="150" customWidth="1"/>
    <col min="2568" max="2816" width="11.5546875" style="150"/>
    <col min="2817" max="2817" width="16.6640625" style="150" customWidth="1"/>
    <col min="2818" max="2818" width="19.5546875" style="150" customWidth="1"/>
    <col min="2819" max="2820" width="11.5546875" style="150"/>
    <col min="2821" max="2821" width="13.33203125" style="150" bestFit="1" customWidth="1"/>
    <col min="2822" max="2822" width="14.33203125" style="150" customWidth="1"/>
    <col min="2823" max="2823" width="13.5546875" style="150" customWidth="1"/>
    <col min="2824" max="3072" width="11.5546875" style="150"/>
    <col min="3073" max="3073" width="16.6640625" style="150" customWidth="1"/>
    <col min="3074" max="3074" width="19.5546875" style="150" customWidth="1"/>
    <col min="3075" max="3076" width="11.5546875" style="150"/>
    <col min="3077" max="3077" width="13.33203125" style="150" bestFit="1" customWidth="1"/>
    <col min="3078" max="3078" width="14.33203125" style="150" customWidth="1"/>
    <col min="3079" max="3079" width="13.5546875" style="150" customWidth="1"/>
    <col min="3080" max="3328" width="11.5546875" style="150"/>
    <col min="3329" max="3329" width="16.6640625" style="150" customWidth="1"/>
    <col min="3330" max="3330" width="19.5546875" style="150" customWidth="1"/>
    <col min="3331" max="3332" width="11.5546875" style="150"/>
    <col min="3333" max="3333" width="13.33203125" style="150" bestFit="1" customWidth="1"/>
    <col min="3334" max="3334" width="14.33203125" style="150" customWidth="1"/>
    <col min="3335" max="3335" width="13.5546875" style="150" customWidth="1"/>
    <col min="3336" max="3584" width="11.5546875" style="150"/>
    <col min="3585" max="3585" width="16.6640625" style="150" customWidth="1"/>
    <col min="3586" max="3586" width="19.5546875" style="150" customWidth="1"/>
    <col min="3587" max="3588" width="11.5546875" style="150"/>
    <col min="3589" max="3589" width="13.33203125" style="150" bestFit="1" customWidth="1"/>
    <col min="3590" max="3590" width="14.33203125" style="150" customWidth="1"/>
    <col min="3591" max="3591" width="13.5546875" style="150" customWidth="1"/>
    <col min="3592" max="3840" width="11.5546875" style="150"/>
    <col min="3841" max="3841" width="16.6640625" style="150" customWidth="1"/>
    <col min="3842" max="3842" width="19.5546875" style="150" customWidth="1"/>
    <col min="3843" max="3844" width="11.5546875" style="150"/>
    <col min="3845" max="3845" width="13.33203125" style="150" bestFit="1" customWidth="1"/>
    <col min="3846" max="3846" width="14.33203125" style="150" customWidth="1"/>
    <col min="3847" max="3847" width="13.5546875" style="150" customWidth="1"/>
    <col min="3848" max="4096" width="11.5546875" style="150"/>
    <col min="4097" max="4097" width="16.6640625" style="150" customWidth="1"/>
    <col min="4098" max="4098" width="19.5546875" style="150" customWidth="1"/>
    <col min="4099" max="4100" width="11.5546875" style="150"/>
    <col min="4101" max="4101" width="13.33203125" style="150" bestFit="1" customWidth="1"/>
    <col min="4102" max="4102" width="14.33203125" style="150" customWidth="1"/>
    <col min="4103" max="4103" width="13.5546875" style="150" customWidth="1"/>
    <col min="4104" max="4352" width="11.5546875" style="150"/>
    <col min="4353" max="4353" width="16.6640625" style="150" customWidth="1"/>
    <col min="4354" max="4354" width="19.5546875" style="150" customWidth="1"/>
    <col min="4355" max="4356" width="11.5546875" style="150"/>
    <col min="4357" max="4357" width="13.33203125" style="150" bestFit="1" customWidth="1"/>
    <col min="4358" max="4358" width="14.33203125" style="150" customWidth="1"/>
    <col min="4359" max="4359" width="13.5546875" style="150" customWidth="1"/>
    <col min="4360" max="4608" width="11.5546875" style="150"/>
    <col min="4609" max="4609" width="16.6640625" style="150" customWidth="1"/>
    <col min="4610" max="4610" width="19.5546875" style="150" customWidth="1"/>
    <col min="4611" max="4612" width="11.5546875" style="150"/>
    <col min="4613" max="4613" width="13.33203125" style="150" bestFit="1" customWidth="1"/>
    <col min="4614" max="4614" width="14.33203125" style="150" customWidth="1"/>
    <col min="4615" max="4615" width="13.5546875" style="150" customWidth="1"/>
    <col min="4616" max="4864" width="11.5546875" style="150"/>
    <col min="4865" max="4865" width="16.6640625" style="150" customWidth="1"/>
    <col min="4866" max="4866" width="19.5546875" style="150" customWidth="1"/>
    <col min="4867" max="4868" width="11.5546875" style="150"/>
    <col min="4869" max="4869" width="13.33203125" style="150" bestFit="1" customWidth="1"/>
    <col min="4870" max="4870" width="14.33203125" style="150" customWidth="1"/>
    <col min="4871" max="4871" width="13.5546875" style="150" customWidth="1"/>
    <col min="4872" max="5120" width="11.5546875" style="150"/>
    <col min="5121" max="5121" width="16.6640625" style="150" customWidth="1"/>
    <col min="5122" max="5122" width="19.5546875" style="150" customWidth="1"/>
    <col min="5123" max="5124" width="11.5546875" style="150"/>
    <col min="5125" max="5125" width="13.33203125" style="150" bestFit="1" customWidth="1"/>
    <col min="5126" max="5126" width="14.33203125" style="150" customWidth="1"/>
    <col min="5127" max="5127" width="13.5546875" style="150" customWidth="1"/>
    <col min="5128" max="5376" width="11.5546875" style="150"/>
    <col min="5377" max="5377" width="16.6640625" style="150" customWidth="1"/>
    <col min="5378" max="5378" width="19.5546875" style="150" customWidth="1"/>
    <col min="5379" max="5380" width="11.5546875" style="150"/>
    <col min="5381" max="5381" width="13.33203125" style="150" bestFit="1" customWidth="1"/>
    <col min="5382" max="5382" width="14.33203125" style="150" customWidth="1"/>
    <col min="5383" max="5383" width="13.5546875" style="150" customWidth="1"/>
    <col min="5384" max="5632" width="11.5546875" style="150"/>
    <col min="5633" max="5633" width="16.6640625" style="150" customWidth="1"/>
    <col min="5634" max="5634" width="19.5546875" style="150" customWidth="1"/>
    <col min="5635" max="5636" width="11.5546875" style="150"/>
    <col min="5637" max="5637" width="13.33203125" style="150" bestFit="1" customWidth="1"/>
    <col min="5638" max="5638" width="14.33203125" style="150" customWidth="1"/>
    <col min="5639" max="5639" width="13.5546875" style="150" customWidth="1"/>
    <col min="5640" max="5888" width="11.5546875" style="150"/>
    <col min="5889" max="5889" width="16.6640625" style="150" customWidth="1"/>
    <col min="5890" max="5890" width="19.5546875" style="150" customWidth="1"/>
    <col min="5891" max="5892" width="11.5546875" style="150"/>
    <col min="5893" max="5893" width="13.33203125" style="150" bestFit="1" customWidth="1"/>
    <col min="5894" max="5894" width="14.33203125" style="150" customWidth="1"/>
    <col min="5895" max="5895" width="13.5546875" style="150" customWidth="1"/>
    <col min="5896" max="6144" width="11.5546875" style="150"/>
    <col min="6145" max="6145" width="16.6640625" style="150" customWidth="1"/>
    <col min="6146" max="6146" width="19.5546875" style="150" customWidth="1"/>
    <col min="6147" max="6148" width="11.5546875" style="150"/>
    <col min="6149" max="6149" width="13.33203125" style="150" bestFit="1" customWidth="1"/>
    <col min="6150" max="6150" width="14.33203125" style="150" customWidth="1"/>
    <col min="6151" max="6151" width="13.5546875" style="150" customWidth="1"/>
    <col min="6152" max="6400" width="11.5546875" style="150"/>
    <col min="6401" max="6401" width="16.6640625" style="150" customWidth="1"/>
    <col min="6402" max="6402" width="19.5546875" style="150" customWidth="1"/>
    <col min="6403" max="6404" width="11.5546875" style="150"/>
    <col min="6405" max="6405" width="13.33203125" style="150" bestFit="1" customWidth="1"/>
    <col min="6406" max="6406" width="14.33203125" style="150" customWidth="1"/>
    <col min="6407" max="6407" width="13.5546875" style="150" customWidth="1"/>
    <col min="6408" max="6656" width="11.5546875" style="150"/>
    <col min="6657" max="6657" width="16.6640625" style="150" customWidth="1"/>
    <col min="6658" max="6658" width="19.5546875" style="150" customWidth="1"/>
    <col min="6659" max="6660" width="11.5546875" style="150"/>
    <col min="6661" max="6661" width="13.33203125" style="150" bestFit="1" customWidth="1"/>
    <col min="6662" max="6662" width="14.33203125" style="150" customWidth="1"/>
    <col min="6663" max="6663" width="13.5546875" style="150" customWidth="1"/>
    <col min="6664" max="6912" width="11.5546875" style="150"/>
    <col min="6913" max="6913" width="16.6640625" style="150" customWidth="1"/>
    <col min="6914" max="6914" width="19.5546875" style="150" customWidth="1"/>
    <col min="6915" max="6916" width="11.5546875" style="150"/>
    <col min="6917" max="6917" width="13.33203125" style="150" bestFit="1" customWidth="1"/>
    <col min="6918" max="6918" width="14.33203125" style="150" customWidth="1"/>
    <col min="6919" max="6919" width="13.5546875" style="150" customWidth="1"/>
    <col min="6920" max="7168" width="11.5546875" style="150"/>
    <col min="7169" max="7169" width="16.6640625" style="150" customWidth="1"/>
    <col min="7170" max="7170" width="19.5546875" style="150" customWidth="1"/>
    <col min="7171" max="7172" width="11.5546875" style="150"/>
    <col min="7173" max="7173" width="13.33203125" style="150" bestFit="1" customWidth="1"/>
    <col min="7174" max="7174" width="14.33203125" style="150" customWidth="1"/>
    <col min="7175" max="7175" width="13.5546875" style="150" customWidth="1"/>
    <col min="7176" max="7424" width="11.5546875" style="150"/>
    <col min="7425" max="7425" width="16.6640625" style="150" customWidth="1"/>
    <col min="7426" max="7426" width="19.5546875" style="150" customWidth="1"/>
    <col min="7427" max="7428" width="11.5546875" style="150"/>
    <col min="7429" max="7429" width="13.33203125" style="150" bestFit="1" customWidth="1"/>
    <col min="7430" max="7430" width="14.33203125" style="150" customWidth="1"/>
    <col min="7431" max="7431" width="13.5546875" style="150" customWidth="1"/>
    <col min="7432" max="7680" width="11.5546875" style="150"/>
    <col min="7681" max="7681" width="16.6640625" style="150" customWidth="1"/>
    <col min="7682" max="7682" width="19.5546875" style="150" customWidth="1"/>
    <col min="7683" max="7684" width="11.5546875" style="150"/>
    <col min="7685" max="7685" width="13.33203125" style="150" bestFit="1" customWidth="1"/>
    <col min="7686" max="7686" width="14.33203125" style="150" customWidth="1"/>
    <col min="7687" max="7687" width="13.5546875" style="150" customWidth="1"/>
    <col min="7688" max="7936" width="11.5546875" style="150"/>
    <col min="7937" max="7937" width="16.6640625" style="150" customWidth="1"/>
    <col min="7938" max="7938" width="19.5546875" style="150" customWidth="1"/>
    <col min="7939" max="7940" width="11.5546875" style="150"/>
    <col min="7941" max="7941" width="13.33203125" style="150" bestFit="1" customWidth="1"/>
    <col min="7942" max="7942" width="14.33203125" style="150" customWidth="1"/>
    <col min="7943" max="7943" width="13.5546875" style="150" customWidth="1"/>
    <col min="7944" max="8192" width="11.5546875" style="150"/>
    <col min="8193" max="8193" width="16.6640625" style="150" customWidth="1"/>
    <col min="8194" max="8194" width="19.5546875" style="150" customWidth="1"/>
    <col min="8195" max="8196" width="11.5546875" style="150"/>
    <col min="8197" max="8197" width="13.33203125" style="150" bestFit="1" customWidth="1"/>
    <col min="8198" max="8198" width="14.33203125" style="150" customWidth="1"/>
    <col min="8199" max="8199" width="13.5546875" style="150" customWidth="1"/>
    <col min="8200" max="8448" width="11.5546875" style="150"/>
    <col min="8449" max="8449" width="16.6640625" style="150" customWidth="1"/>
    <col min="8450" max="8450" width="19.5546875" style="150" customWidth="1"/>
    <col min="8451" max="8452" width="11.5546875" style="150"/>
    <col min="8453" max="8453" width="13.33203125" style="150" bestFit="1" customWidth="1"/>
    <col min="8454" max="8454" width="14.33203125" style="150" customWidth="1"/>
    <col min="8455" max="8455" width="13.5546875" style="150" customWidth="1"/>
    <col min="8456" max="8704" width="11.5546875" style="150"/>
    <col min="8705" max="8705" width="16.6640625" style="150" customWidth="1"/>
    <col min="8706" max="8706" width="19.5546875" style="150" customWidth="1"/>
    <col min="8707" max="8708" width="11.5546875" style="150"/>
    <col min="8709" max="8709" width="13.33203125" style="150" bestFit="1" customWidth="1"/>
    <col min="8710" max="8710" width="14.33203125" style="150" customWidth="1"/>
    <col min="8711" max="8711" width="13.5546875" style="150" customWidth="1"/>
    <col min="8712" max="8960" width="11.5546875" style="150"/>
    <col min="8961" max="8961" width="16.6640625" style="150" customWidth="1"/>
    <col min="8962" max="8962" width="19.5546875" style="150" customWidth="1"/>
    <col min="8963" max="8964" width="11.5546875" style="150"/>
    <col min="8965" max="8965" width="13.33203125" style="150" bestFit="1" customWidth="1"/>
    <col min="8966" max="8966" width="14.33203125" style="150" customWidth="1"/>
    <col min="8967" max="8967" width="13.5546875" style="150" customWidth="1"/>
    <col min="8968" max="9216" width="11.5546875" style="150"/>
    <col min="9217" max="9217" width="16.6640625" style="150" customWidth="1"/>
    <col min="9218" max="9218" width="19.5546875" style="150" customWidth="1"/>
    <col min="9219" max="9220" width="11.5546875" style="150"/>
    <col min="9221" max="9221" width="13.33203125" style="150" bestFit="1" customWidth="1"/>
    <col min="9222" max="9222" width="14.33203125" style="150" customWidth="1"/>
    <col min="9223" max="9223" width="13.5546875" style="150" customWidth="1"/>
    <col min="9224" max="9472" width="11.5546875" style="150"/>
    <col min="9473" max="9473" width="16.6640625" style="150" customWidth="1"/>
    <col min="9474" max="9474" width="19.5546875" style="150" customWidth="1"/>
    <col min="9475" max="9476" width="11.5546875" style="150"/>
    <col min="9477" max="9477" width="13.33203125" style="150" bestFit="1" customWidth="1"/>
    <col min="9478" max="9478" width="14.33203125" style="150" customWidth="1"/>
    <col min="9479" max="9479" width="13.5546875" style="150" customWidth="1"/>
    <col min="9480" max="9728" width="11.5546875" style="150"/>
    <col min="9729" max="9729" width="16.6640625" style="150" customWidth="1"/>
    <col min="9730" max="9730" width="19.5546875" style="150" customWidth="1"/>
    <col min="9731" max="9732" width="11.5546875" style="150"/>
    <col min="9733" max="9733" width="13.33203125" style="150" bestFit="1" customWidth="1"/>
    <col min="9734" max="9734" width="14.33203125" style="150" customWidth="1"/>
    <col min="9735" max="9735" width="13.5546875" style="150" customWidth="1"/>
    <col min="9736" max="9984" width="11.5546875" style="150"/>
    <col min="9985" max="9985" width="16.6640625" style="150" customWidth="1"/>
    <col min="9986" max="9986" width="19.5546875" style="150" customWidth="1"/>
    <col min="9987" max="9988" width="11.5546875" style="150"/>
    <col min="9989" max="9989" width="13.33203125" style="150" bestFit="1" customWidth="1"/>
    <col min="9990" max="9990" width="14.33203125" style="150" customWidth="1"/>
    <col min="9991" max="9991" width="13.5546875" style="150" customWidth="1"/>
    <col min="9992" max="10240" width="11.5546875" style="150"/>
    <col min="10241" max="10241" width="16.6640625" style="150" customWidth="1"/>
    <col min="10242" max="10242" width="19.5546875" style="150" customWidth="1"/>
    <col min="10243" max="10244" width="11.5546875" style="150"/>
    <col min="10245" max="10245" width="13.33203125" style="150" bestFit="1" customWidth="1"/>
    <col min="10246" max="10246" width="14.33203125" style="150" customWidth="1"/>
    <col min="10247" max="10247" width="13.5546875" style="150" customWidth="1"/>
    <col min="10248" max="10496" width="11.5546875" style="150"/>
    <col min="10497" max="10497" width="16.6640625" style="150" customWidth="1"/>
    <col min="10498" max="10498" width="19.5546875" style="150" customWidth="1"/>
    <col min="10499" max="10500" width="11.5546875" style="150"/>
    <col min="10501" max="10501" width="13.33203125" style="150" bestFit="1" customWidth="1"/>
    <col min="10502" max="10502" width="14.33203125" style="150" customWidth="1"/>
    <col min="10503" max="10503" width="13.5546875" style="150" customWidth="1"/>
    <col min="10504" max="10752" width="11.5546875" style="150"/>
    <col min="10753" max="10753" width="16.6640625" style="150" customWidth="1"/>
    <col min="10754" max="10754" width="19.5546875" style="150" customWidth="1"/>
    <col min="10755" max="10756" width="11.5546875" style="150"/>
    <col min="10757" max="10757" width="13.33203125" style="150" bestFit="1" customWidth="1"/>
    <col min="10758" max="10758" width="14.33203125" style="150" customWidth="1"/>
    <col min="10759" max="10759" width="13.5546875" style="150" customWidth="1"/>
    <col min="10760" max="11008" width="11.5546875" style="150"/>
    <col min="11009" max="11009" width="16.6640625" style="150" customWidth="1"/>
    <col min="11010" max="11010" width="19.5546875" style="150" customWidth="1"/>
    <col min="11011" max="11012" width="11.5546875" style="150"/>
    <col min="11013" max="11013" width="13.33203125" style="150" bestFit="1" customWidth="1"/>
    <col min="11014" max="11014" width="14.33203125" style="150" customWidth="1"/>
    <col min="11015" max="11015" width="13.5546875" style="150" customWidth="1"/>
    <col min="11016" max="11264" width="11.5546875" style="150"/>
    <col min="11265" max="11265" width="16.6640625" style="150" customWidth="1"/>
    <col min="11266" max="11266" width="19.5546875" style="150" customWidth="1"/>
    <col min="11267" max="11268" width="11.5546875" style="150"/>
    <col min="11269" max="11269" width="13.33203125" style="150" bestFit="1" customWidth="1"/>
    <col min="11270" max="11270" width="14.33203125" style="150" customWidth="1"/>
    <col min="11271" max="11271" width="13.5546875" style="150" customWidth="1"/>
    <col min="11272" max="11520" width="11.5546875" style="150"/>
    <col min="11521" max="11521" width="16.6640625" style="150" customWidth="1"/>
    <col min="11522" max="11522" width="19.5546875" style="150" customWidth="1"/>
    <col min="11523" max="11524" width="11.5546875" style="150"/>
    <col min="11525" max="11525" width="13.33203125" style="150" bestFit="1" customWidth="1"/>
    <col min="11526" max="11526" width="14.33203125" style="150" customWidth="1"/>
    <col min="11527" max="11527" width="13.5546875" style="150" customWidth="1"/>
    <col min="11528" max="11776" width="11.5546875" style="150"/>
    <col min="11777" max="11777" width="16.6640625" style="150" customWidth="1"/>
    <col min="11778" max="11778" width="19.5546875" style="150" customWidth="1"/>
    <col min="11779" max="11780" width="11.5546875" style="150"/>
    <col min="11781" max="11781" width="13.33203125" style="150" bestFit="1" customWidth="1"/>
    <col min="11782" max="11782" width="14.33203125" style="150" customWidth="1"/>
    <col min="11783" max="11783" width="13.5546875" style="150" customWidth="1"/>
    <col min="11784" max="12032" width="11.5546875" style="150"/>
    <col min="12033" max="12033" width="16.6640625" style="150" customWidth="1"/>
    <col min="12034" max="12034" width="19.5546875" style="150" customWidth="1"/>
    <col min="12035" max="12036" width="11.5546875" style="150"/>
    <col min="12037" max="12037" width="13.33203125" style="150" bestFit="1" customWidth="1"/>
    <col min="12038" max="12038" width="14.33203125" style="150" customWidth="1"/>
    <col min="12039" max="12039" width="13.5546875" style="150" customWidth="1"/>
    <col min="12040" max="12288" width="11.5546875" style="150"/>
    <col min="12289" max="12289" width="16.6640625" style="150" customWidth="1"/>
    <col min="12290" max="12290" width="19.5546875" style="150" customWidth="1"/>
    <col min="12291" max="12292" width="11.5546875" style="150"/>
    <col min="12293" max="12293" width="13.33203125" style="150" bestFit="1" customWidth="1"/>
    <col min="12294" max="12294" width="14.33203125" style="150" customWidth="1"/>
    <col min="12295" max="12295" width="13.5546875" style="150" customWidth="1"/>
    <col min="12296" max="12544" width="11.5546875" style="150"/>
    <col min="12545" max="12545" width="16.6640625" style="150" customWidth="1"/>
    <col min="12546" max="12546" width="19.5546875" style="150" customWidth="1"/>
    <col min="12547" max="12548" width="11.5546875" style="150"/>
    <col min="12549" max="12549" width="13.33203125" style="150" bestFit="1" customWidth="1"/>
    <col min="12550" max="12550" width="14.33203125" style="150" customWidth="1"/>
    <col min="12551" max="12551" width="13.5546875" style="150" customWidth="1"/>
    <col min="12552" max="12800" width="11.5546875" style="150"/>
    <col min="12801" max="12801" width="16.6640625" style="150" customWidth="1"/>
    <col min="12802" max="12802" width="19.5546875" style="150" customWidth="1"/>
    <col min="12803" max="12804" width="11.5546875" style="150"/>
    <col min="12805" max="12805" width="13.33203125" style="150" bestFit="1" customWidth="1"/>
    <col min="12806" max="12806" width="14.33203125" style="150" customWidth="1"/>
    <col min="12807" max="12807" width="13.5546875" style="150" customWidth="1"/>
    <col min="12808" max="13056" width="11.5546875" style="150"/>
    <col min="13057" max="13057" width="16.6640625" style="150" customWidth="1"/>
    <col min="13058" max="13058" width="19.5546875" style="150" customWidth="1"/>
    <col min="13059" max="13060" width="11.5546875" style="150"/>
    <col min="13061" max="13061" width="13.33203125" style="150" bestFit="1" customWidth="1"/>
    <col min="13062" max="13062" width="14.33203125" style="150" customWidth="1"/>
    <col min="13063" max="13063" width="13.5546875" style="150" customWidth="1"/>
    <col min="13064" max="13312" width="11.5546875" style="150"/>
    <col min="13313" max="13313" width="16.6640625" style="150" customWidth="1"/>
    <col min="13314" max="13314" width="19.5546875" style="150" customWidth="1"/>
    <col min="13315" max="13316" width="11.5546875" style="150"/>
    <col min="13317" max="13317" width="13.33203125" style="150" bestFit="1" customWidth="1"/>
    <col min="13318" max="13318" width="14.33203125" style="150" customWidth="1"/>
    <col min="13319" max="13319" width="13.5546875" style="150" customWidth="1"/>
    <col min="13320" max="13568" width="11.5546875" style="150"/>
    <col min="13569" max="13569" width="16.6640625" style="150" customWidth="1"/>
    <col min="13570" max="13570" width="19.5546875" style="150" customWidth="1"/>
    <col min="13571" max="13572" width="11.5546875" style="150"/>
    <col min="13573" max="13573" width="13.33203125" style="150" bestFit="1" customWidth="1"/>
    <col min="13574" max="13574" width="14.33203125" style="150" customWidth="1"/>
    <col min="13575" max="13575" width="13.5546875" style="150" customWidth="1"/>
    <col min="13576" max="13824" width="11.5546875" style="150"/>
    <col min="13825" max="13825" width="16.6640625" style="150" customWidth="1"/>
    <col min="13826" max="13826" width="19.5546875" style="150" customWidth="1"/>
    <col min="13827" max="13828" width="11.5546875" style="150"/>
    <col min="13829" max="13829" width="13.33203125" style="150" bestFit="1" customWidth="1"/>
    <col min="13830" max="13830" width="14.33203125" style="150" customWidth="1"/>
    <col min="13831" max="13831" width="13.5546875" style="150" customWidth="1"/>
    <col min="13832" max="14080" width="11.5546875" style="150"/>
    <col min="14081" max="14081" width="16.6640625" style="150" customWidth="1"/>
    <col min="14082" max="14082" width="19.5546875" style="150" customWidth="1"/>
    <col min="14083" max="14084" width="11.5546875" style="150"/>
    <col min="14085" max="14085" width="13.33203125" style="150" bestFit="1" customWidth="1"/>
    <col min="14086" max="14086" width="14.33203125" style="150" customWidth="1"/>
    <col min="14087" max="14087" width="13.5546875" style="150" customWidth="1"/>
    <col min="14088" max="14336" width="11.5546875" style="150"/>
    <col min="14337" max="14337" width="16.6640625" style="150" customWidth="1"/>
    <col min="14338" max="14338" width="19.5546875" style="150" customWidth="1"/>
    <col min="14339" max="14340" width="11.5546875" style="150"/>
    <col min="14341" max="14341" width="13.33203125" style="150" bestFit="1" customWidth="1"/>
    <col min="14342" max="14342" width="14.33203125" style="150" customWidth="1"/>
    <col min="14343" max="14343" width="13.5546875" style="150" customWidth="1"/>
    <col min="14344" max="14592" width="11.5546875" style="150"/>
    <col min="14593" max="14593" width="16.6640625" style="150" customWidth="1"/>
    <col min="14594" max="14594" width="19.5546875" style="150" customWidth="1"/>
    <col min="14595" max="14596" width="11.5546875" style="150"/>
    <col min="14597" max="14597" width="13.33203125" style="150" bestFit="1" customWidth="1"/>
    <col min="14598" max="14598" width="14.33203125" style="150" customWidth="1"/>
    <col min="14599" max="14599" width="13.5546875" style="150" customWidth="1"/>
    <col min="14600" max="14848" width="11.5546875" style="150"/>
    <col min="14849" max="14849" width="16.6640625" style="150" customWidth="1"/>
    <col min="14850" max="14850" width="19.5546875" style="150" customWidth="1"/>
    <col min="14851" max="14852" width="11.5546875" style="150"/>
    <col min="14853" max="14853" width="13.33203125" style="150" bestFit="1" customWidth="1"/>
    <col min="14854" max="14854" width="14.33203125" style="150" customWidth="1"/>
    <col min="14855" max="14855" width="13.5546875" style="150" customWidth="1"/>
    <col min="14856" max="15104" width="11.5546875" style="150"/>
    <col min="15105" max="15105" width="16.6640625" style="150" customWidth="1"/>
    <col min="15106" max="15106" width="19.5546875" style="150" customWidth="1"/>
    <col min="15107" max="15108" width="11.5546875" style="150"/>
    <col min="15109" max="15109" width="13.33203125" style="150" bestFit="1" customWidth="1"/>
    <col min="15110" max="15110" width="14.33203125" style="150" customWidth="1"/>
    <col min="15111" max="15111" width="13.5546875" style="150" customWidth="1"/>
    <col min="15112" max="15360" width="11.5546875" style="150"/>
    <col min="15361" max="15361" width="16.6640625" style="150" customWidth="1"/>
    <col min="15362" max="15362" width="19.5546875" style="150" customWidth="1"/>
    <col min="15363" max="15364" width="11.5546875" style="150"/>
    <col min="15365" max="15365" width="13.33203125" style="150" bestFit="1" customWidth="1"/>
    <col min="15366" max="15366" width="14.33203125" style="150" customWidth="1"/>
    <col min="15367" max="15367" width="13.5546875" style="150" customWidth="1"/>
    <col min="15368" max="15616" width="11.5546875" style="150"/>
    <col min="15617" max="15617" width="16.6640625" style="150" customWidth="1"/>
    <col min="15618" max="15618" width="19.5546875" style="150" customWidth="1"/>
    <col min="15619" max="15620" width="11.5546875" style="150"/>
    <col min="15621" max="15621" width="13.33203125" style="150" bestFit="1" customWidth="1"/>
    <col min="15622" max="15622" width="14.33203125" style="150" customWidth="1"/>
    <col min="15623" max="15623" width="13.5546875" style="150" customWidth="1"/>
    <col min="15624" max="15872" width="11.5546875" style="150"/>
    <col min="15873" max="15873" width="16.6640625" style="150" customWidth="1"/>
    <col min="15874" max="15874" width="19.5546875" style="150" customWidth="1"/>
    <col min="15875" max="15876" width="11.5546875" style="150"/>
    <col min="15877" max="15877" width="13.33203125" style="150" bestFit="1" customWidth="1"/>
    <col min="15878" max="15878" width="14.33203125" style="150" customWidth="1"/>
    <col min="15879" max="15879" width="13.5546875" style="150" customWidth="1"/>
    <col min="15880" max="16128" width="11.5546875" style="150"/>
    <col min="16129" max="16129" width="16.6640625" style="150" customWidth="1"/>
    <col min="16130" max="16130" width="19.5546875" style="150" customWidth="1"/>
    <col min="16131" max="16132" width="11.5546875" style="150"/>
    <col min="16133" max="16133" width="13.33203125" style="150" bestFit="1" customWidth="1"/>
    <col min="16134" max="16134" width="14.33203125" style="150" customWidth="1"/>
    <col min="16135" max="16135" width="13.5546875" style="150" customWidth="1"/>
    <col min="16136" max="16384" width="11.5546875" style="150"/>
  </cols>
  <sheetData>
    <row r="1" spans="1:12" ht="14.4" thickBot="1">
      <c r="A1" s="706"/>
      <c r="B1" s="706"/>
      <c r="C1" s="706"/>
      <c r="D1" s="706"/>
      <c r="E1" s="706"/>
      <c r="F1" s="706"/>
      <c r="G1" s="706"/>
    </row>
    <row r="2" spans="1:12" s="151" customFormat="1" ht="14.25" customHeight="1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707" t="s">
        <v>0</v>
      </c>
      <c r="I2" s="708"/>
      <c r="J2" s="708"/>
      <c r="K2" s="708"/>
      <c r="L2" s="709"/>
    </row>
    <row r="3" spans="1:12" s="151" customFormat="1" ht="14.25" customHeight="1">
      <c r="A3" s="312"/>
      <c r="B3" s="313"/>
      <c r="C3" s="313"/>
      <c r="D3" s="313"/>
      <c r="E3" s="313"/>
      <c r="F3" s="313"/>
      <c r="G3" s="313"/>
      <c r="H3" s="710"/>
      <c r="I3" s="711"/>
      <c r="J3" s="711"/>
      <c r="K3" s="711"/>
      <c r="L3" s="712"/>
    </row>
    <row r="4" spans="1:12" s="151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710"/>
      <c r="I4" s="711"/>
      <c r="J4" s="711"/>
      <c r="K4" s="711"/>
      <c r="L4" s="712"/>
    </row>
    <row r="5" spans="1:12" s="151" customFormat="1" ht="14.25" customHeight="1">
      <c r="A5" s="294"/>
      <c r="B5" s="295"/>
      <c r="C5" s="295"/>
      <c r="D5" s="295"/>
      <c r="E5" s="295"/>
      <c r="F5" s="295"/>
      <c r="G5" s="419"/>
      <c r="H5" s="710"/>
      <c r="I5" s="711"/>
      <c r="J5" s="711"/>
      <c r="K5" s="711"/>
      <c r="L5" s="712"/>
    </row>
    <row r="6" spans="1:12" s="151" customFormat="1" ht="15" customHeight="1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710"/>
      <c r="I6" s="711"/>
      <c r="J6" s="711"/>
      <c r="K6" s="711"/>
      <c r="L6" s="712"/>
    </row>
    <row r="7" spans="1:12" s="151" customFormat="1" ht="14.25" customHeight="1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710"/>
      <c r="I7" s="711"/>
      <c r="J7" s="711"/>
      <c r="K7" s="711"/>
      <c r="L7" s="712"/>
    </row>
    <row r="8" spans="1:12" s="151" customFormat="1" ht="14.25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710"/>
      <c r="I8" s="711"/>
      <c r="J8" s="711"/>
      <c r="K8" s="711"/>
      <c r="L8" s="712"/>
    </row>
    <row r="9" spans="1:12" s="151" customFormat="1" ht="14.25" customHeight="1">
      <c r="A9" s="302"/>
      <c r="B9" s="302"/>
      <c r="C9" s="302"/>
      <c r="D9" s="302"/>
      <c r="E9" s="303"/>
      <c r="F9" s="304" t="s">
        <v>90</v>
      </c>
      <c r="G9" s="304">
        <f>'Presupuesto '!A74</f>
        <v>71</v>
      </c>
      <c r="H9" s="710"/>
      <c r="I9" s="711"/>
      <c r="J9" s="711"/>
      <c r="K9" s="711"/>
      <c r="L9" s="712"/>
    </row>
    <row r="10" spans="1:12" s="151" customFormat="1" ht="14.25" customHeight="1">
      <c r="A10" s="302"/>
      <c r="B10" s="302"/>
      <c r="C10" s="302"/>
      <c r="D10" s="302"/>
      <c r="E10" s="303"/>
      <c r="F10" s="304" t="s">
        <v>28</v>
      </c>
      <c r="G10" s="304" t="str">
        <f>'Presupuesto '!C74</f>
        <v>u</v>
      </c>
      <c r="H10" s="710"/>
      <c r="I10" s="711"/>
      <c r="J10" s="711"/>
      <c r="K10" s="711"/>
      <c r="L10" s="712"/>
    </row>
    <row r="11" spans="1:12" s="151" customFormat="1" ht="14.25" customHeight="1">
      <c r="A11" s="305" t="s">
        <v>2</v>
      </c>
      <c r="B11" s="301"/>
      <c r="C11" s="301"/>
      <c r="D11" s="298"/>
      <c r="E11" s="299"/>
      <c r="F11" s="306"/>
      <c r="G11" s="307"/>
      <c r="H11" s="710"/>
      <c r="I11" s="711"/>
      <c r="J11" s="711"/>
      <c r="K11" s="711"/>
      <c r="L11" s="712"/>
    </row>
    <row r="12" spans="1:12" s="151" customFormat="1" ht="14.25" customHeight="1">
      <c r="A12" s="644" t="str">
        <f>'Presupuesto '!B74</f>
        <v>Suministro e instalación de Downlight LED 7W/110V 910Lm 3000K dim DALI 130lm/W</v>
      </c>
      <c r="B12" s="644"/>
      <c r="C12" s="644"/>
      <c r="D12" s="644"/>
      <c r="E12" s="308"/>
      <c r="F12" s="309"/>
      <c r="G12" s="310"/>
      <c r="H12" s="710"/>
      <c r="I12" s="711"/>
      <c r="J12" s="711"/>
      <c r="K12" s="711"/>
      <c r="L12" s="712"/>
    </row>
    <row r="13" spans="1:12" s="152" customFormat="1" ht="12.75" customHeight="1" thickBot="1">
      <c r="A13" s="86"/>
      <c r="B13" s="85"/>
      <c r="C13" s="87"/>
      <c r="D13" s="87"/>
      <c r="E13" s="87"/>
      <c r="F13" s="87"/>
      <c r="G13" s="18"/>
      <c r="H13" s="713"/>
      <c r="I13" s="714"/>
      <c r="J13" s="714"/>
      <c r="K13" s="714"/>
      <c r="L13" s="715"/>
    </row>
    <row r="14" spans="1:12" s="152" customFormat="1" ht="15.6">
      <c r="A14" s="88" t="s">
        <v>3</v>
      </c>
      <c r="B14" s="89"/>
      <c r="C14" s="90"/>
      <c r="D14" s="90"/>
      <c r="E14" s="90"/>
      <c r="F14" s="90"/>
      <c r="G14" s="91"/>
      <c r="H14" s="498"/>
      <c r="I14" s="499"/>
      <c r="J14" s="499"/>
      <c r="K14" s="499"/>
      <c r="L14" s="500"/>
    </row>
    <row r="15" spans="1:12" s="152" customFormat="1" ht="62.4">
      <c r="A15" s="692" t="s">
        <v>4</v>
      </c>
      <c r="B15" s="693"/>
      <c r="C15" s="19" t="s">
        <v>5</v>
      </c>
      <c r="D15" s="20" t="s">
        <v>6</v>
      </c>
      <c r="E15" s="21" t="s">
        <v>7</v>
      </c>
      <c r="F15" s="20" t="s">
        <v>8</v>
      </c>
      <c r="G15" s="21" t="s">
        <v>9</v>
      </c>
      <c r="H15" s="501" t="s">
        <v>10</v>
      </c>
      <c r="I15" s="502" t="s">
        <v>11</v>
      </c>
      <c r="J15" s="503" t="s">
        <v>12</v>
      </c>
      <c r="K15" s="502" t="s">
        <v>13</v>
      </c>
      <c r="L15" s="504" t="s">
        <v>14</v>
      </c>
    </row>
    <row r="16" spans="1:12" s="152" customFormat="1" ht="15.6">
      <c r="A16" s="716"/>
      <c r="B16" s="717"/>
      <c r="C16" s="22" t="s">
        <v>15</v>
      </c>
      <c r="D16" s="22" t="s">
        <v>16</v>
      </c>
      <c r="E16" s="23" t="s">
        <v>17</v>
      </c>
      <c r="F16" s="24" t="s">
        <v>18</v>
      </c>
      <c r="G16" s="23" t="s">
        <v>19</v>
      </c>
      <c r="H16" s="505"/>
      <c r="I16" s="506"/>
      <c r="J16" s="507"/>
      <c r="K16" s="508"/>
      <c r="L16" s="509"/>
    </row>
    <row r="17" spans="1:12" s="153" customFormat="1" ht="15.6">
      <c r="A17" s="679" t="s">
        <v>20</v>
      </c>
      <c r="B17" s="680"/>
      <c r="C17" s="25" t="s">
        <v>21</v>
      </c>
      <c r="D17" s="25"/>
      <c r="E17" s="26" t="str">
        <f>IF(D17&gt;0,ROUND(D17*C17,2),"")</f>
        <v/>
      </c>
      <c r="F17" s="27"/>
      <c r="G17" s="28">
        <f>G26*0.05</f>
        <v>0.4531940000000001</v>
      </c>
      <c r="H17" s="510">
        <f>+G17/G$46</f>
        <v>3.8885727594115227E-3</v>
      </c>
      <c r="I17" s="434">
        <f>'BASE DE DATOS'!D16</f>
        <v>429211210</v>
      </c>
      <c r="J17" s="435" t="s">
        <v>22</v>
      </c>
      <c r="K17" s="431">
        <v>100</v>
      </c>
      <c r="L17" s="511">
        <f>+H17*K17</f>
        <v>0.38885727594115227</v>
      </c>
    </row>
    <row r="18" spans="1:12" s="153" customFormat="1" ht="15.6">
      <c r="A18" s="193"/>
      <c r="B18" s="194"/>
      <c r="C18" s="25"/>
      <c r="D18" s="25"/>
      <c r="E18" s="26"/>
      <c r="F18" s="27"/>
      <c r="G18" s="28"/>
      <c r="H18" s="510"/>
      <c r="I18" s="434"/>
      <c r="J18" s="435"/>
      <c r="K18" s="431"/>
      <c r="L18" s="511"/>
    </row>
    <row r="19" spans="1:12" s="152" customFormat="1" ht="15.6">
      <c r="A19" s="679" t="s">
        <v>23</v>
      </c>
      <c r="B19" s="680"/>
      <c r="C19" s="25"/>
      <c r="D19" s="29"/>
      <c r="E19" s="29"/>
      <c r="F19" s="30"/>
      <c r="G19" s="512">
        <f>SUM(G16:G17)</f>
        <v>0.4531940000000001</v>
      </c>
      <c r="H19" s="513">
        <f>SUM(H16:H17)</f>
        <v>3.8885727594115227E-3</v>
      </c>
      <c r="I19" s="438"/>
      <c r="J19" s="439"/>
      <c r="K19" s="440"/>
      <c r="L19" s="514">
        <f>SUM(L16:L17)</f>
        <v>0.38885727594115227</v>
      </c>
    </row>
    <row r="20" spans="1:12" s="152" customFormat="1" ht="15.6">
      <c r="A20" s="92" t="s">
        <v>24</v>
      </c>
      <c r="B20" s="93"/>
      <c r="C20" s="94"/>
      <c r="D20" s="94"/>
      <c r="E20" s="94"/>
      <c r="F20" s="94"/>
      <c r="G20" s="95"/>
      <c r="H20" s="515"/>
      <c r="I20" s="442"/>
      <c r="J20" s="442"/>
      <c r="K20" s="442"/>
      <c r="L20" s="516"/>
    </row>
    <row r="21" spans="1:12" s="152" customFormat="1" ht="15.6">
      <c r="A21" s="692" t="s">
        <v>4</v>
      </c>
      <c r="B21" s="693"/>
      <c r="C21" s="20" t="s">
        <v>5</v>
      </c>
      <c r="D21" s="20" t="s">
        <v>25</v>
      </c>
      <c r="E21" s="21" t="s">
        <v>7</v>
      </c>
      <c r="F21" s="20" t="s">
        <v>8</v>
      </c>
      <c r="G21" s="21" t="s">
        <v>9</v>
      </c>
      <c r="H21" s="515"/>
      <c r="I21" s="442"/>
      <c r="J21" s="442"/>
      <c r="K21" s="442"/>
      <c r="L21" s="516"/>
    </row>
    <row r="22" spans="1:12" s="152" customFormat="1" ht="15.6">
      <c r="A22" s="718"/>
      <c r="B22" s="719"/>
      <c r="C22" s="22" t="s">
        <v>15</v>
      </c>
      <c r="D22" s="22" t="s">
        <v>16</v>
      </c>
      <c r="E22" s="23" t="s">
        <v>17</v>
      </c>
      <c r="F22" s="24" t="s">
        <v>18</v>
      </c>
      <c r="G22" s="23" t="s">
        <v>19</v>
      </c>
      <c r="H22" s="505"/>
      <c r="I22" s="429"/>
      <c r="J22" s="430"/>
      <c r="K22" s="431"/>
      <c r="L22" s="509"/>
    </row>
    <row r="23" spans="1:12" s="152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0.8</v>
      </c>
      <c r="G23" s="28">
        <f>E23*F23</f>
        <v>2.8960000000000004</v>
      </c>
      <c r="H23" s="510">
        <f>+G23/G$46</f>
        <v>2.4848755083376587E-2</v>
      </c>
      <c r="I23" s="434">
        <f>'BASE DE DATOS'!I17</f>
        <v>546110011</v>
      </c>
      <c r="J23" s="435" t="s">
        <v>22</v>
      </c>
      <c r="K23" s="431">
        <v>100</v>
      </c>
      <c r="L23" s="511">
        <f>+H23*K23</f>
        <v>2.4848755083376588</v>
      </c>
    </row>
    <row r="24" spans="1:12" s="152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0.8</v>
      </c>
      <c r="G24" s="28">
        <f>E24*F24</f>
        <v>2.9280000000000004</v>
      </c>
      <c r="H24" s="510">
        <f>+G24/G$46</f>
        <v>2.5123326962750912E-2</v>
      </c>
      <c r="I24" s="434">
        <f>'BASE DE DATOS'!I17</f>
        <v>546110011</v>
      </c>
      <c r="J24" s="435" t="s">
        <v>22</v>
      </c>
      <c r="K24" s="431">
        <v>100</v>
      </c>
      <c r="L24" s="511">
        <f>+H24*K24</f>
        <v>2.5123326962750911</v>
      </c>
    </row>
    <row r="25" spans="1:12" s="153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0.79800000000000004</v>
      </c>
      <c r="G25" s="28">
        <f>E25*F25</f>
        <v>3.2398799999999999</v>
      </c>
      <c r="H25" s="510">
        <f>+G25/G$46</f>
        <v>2.7799373142102943E-2</v>
      </c>
      <c r="I25" s="434">
        <f>'BASE DE DATOS'!I19</f>
        <v>546110011</v>
      </c>
      <c r="J25" s="435" t="s">
        <v>22</v>
      </c>
      <c r="K25" s="431">
        <v>100</v>
      </c>
      <c r="L25" s="511">
        <f>+H25*K25</f>
        <v>2.7799373142102941</v>
      </c>
    </row>
    <row r="26" spans="1:12" s="152" customFormat="1" ht="12.75" customHeight="1">
      <c r="A26" s="690" t="s">
        <v>26</v>
      </c>
      <c r="B26" s="691"/>
      <c r="C26" s="25"/>
      <c r="D26" s="29"/>
      <c r="E26" s="29"/>
      <c r="F26" s="30"/>
      <c r="G26" s="512">
        <f>SUM(G23:G25)</f>
        <v>9.063880000000001</v>
      </c>
      <c r="H26" s="513">
        <f>SUM(H23:H25)</f>
        <v>7.7771455188230448E-2</v>
      </c>
      <c r="I26" s="506"/>
      <c r="J26" s="507"/>
      <c r="K26" s="508"/>
      <c r="L26" s="514">
        <f>SUM(L23:L25)</f>
        <v>7.7771455188230441</v>
      </c>
    </row>
    <row r="27" spans="1:12" s="152" customFormat="1" ht="12.75" customHeight="1">
      <c r="A27" s="96" t="s">
        <v>27</v>
      </c>
      <c r="B27" s="93"/>
      <c r="C27" s="94"/>
      <c r="D27" s="94"/>
      <c r="E27" s="94"/>
      <c r="F27" s="94"/>
      <c r="G27" s="95"/>
      <c r="H27" s="520"/>
      <c r="I27" s="506"/>
      <c r="J27" s="507"/>
      <c r="K27" s="508"/>
      <c r="L27" s="521"/>
    </row>
    <row r="28" spans="1:12" s="152" customFormat="1" ht="12.75" customHeight="1">
      <c r="A28" s="692" t="s">
        <v>4</v>
      </c>
      <c r="B28" s="693"/>
      <c r="C28" s="694"/>
      <c r="D28" s="20" t="s">
        <v>28</v>
      </c>
      <c r="E28" s="21" t="s">
        <v>5</v>
      </c>
      <c r="F28" s="20" t="s">
        <v>29</v>
      </c>
      <c r="G28" s="21" t="s">
        <v>9</v>
      </c>
      <c r="H28" s="520"/>
      <c r="I28" s="522"/>
      <c r="J28" s="508"/>
      <c r="K28" s="522"/>
      <c r="L28" s="521"/>
    </row>
    <row r="29" spans="1:12" s="152" customFormat="1" ht="12.75" customHeight="1">
      <c r="A29" s="695"/>
      <c r="B29" s="696"/>
      <c r="C29" s="697"/>
      <c r="D29" s="97"/>
      <c r="E29" s="20" t="s">
        <v>15</v>
      </c>
      <c r="F29" s="20" t="s">
        <v>16</v>
      </c>
      <c r="G29" s="20" t="s">
        <v>17</v>
      </c>
      <c r="H29" s="543"/>
      <c r="I29" s="522"/>
      <c r="J29" s="507"/>
      <c r="K29" s="508"/>
      <c r="L29" s="509"/>
    </row>
    <row r="30" spans="1:12" s="152" customFormat="1" ht="15.6">
      <c r="A30" s="723" t="s">
        <v>379</v>
      </c>
      <c r="B30" s="724"/>
      <c r="C30" s="725"/>
      <c r="D30" s="98" t="s">
        <v>39</v>
      </c>
      <c r="E30" s="99">
        <v>1</v>
      </c>
      <c r="F30" s="25">
        <v>101</v>
      </c>
      <c r="G30" s="28">
        <f>E30*F30</f>
        <v>101</v>
      </c>
      <c r="H30" s="510">
        <f t="shared" ref="H30:H35" si="0">+G30/G$46</f>
        <v>0.86661749427521917</v>
      </c>
      <c r="I30" s="434">
        <v>465390000</v>
      </c>
      <c r="J30" s="435" t="s">
        <v>30</v>
      </c>
      <c r="K30" s="431">
        <v>0</v>
      </c>
      <c r="L30" s="511">
        <f t="shared" ref="L30:L35" si="1">+H30*K30</f>
        <v>0</v>
      </c>
    </row>
    <row r="31" spans="1:12" s="152" customFormat="1" ht="15.6">
      <c r="A31" s="679" t="s">
        <v>158</v>
      </c>
      <c r="B31" s="680"/>
      <c r="C31" s="681"/>
      <c r="D31" s="100" t="s">
        <v>45</v>
      </c>
      <c r="E31" s="101">
        <v>0.1</v>
      </c>
      <c r="F31" s="102">
        <v>3.28</v>
      </c>
      <c r="G31" s="28">
        <f>+E31*F31</f>
        <v>0.32800000000000001</v>
      </c>
      <c r="H31" s="510">
        <f t="shared" si="0"/>
        <v>2.8143617635868505E-3</v>
      </c>
      <c r="I31" s="434">
        <v>412630030</v>
      </c>
      <c r="J31" s="523" t="s">
        <v>324</v>
      </c>
      <c r="K31" s="508">
        <v>40</v>
      </c>
      <c r="L31" s="511">
        <f t="shared" si="1"/>
        <v>0.11257447054347403</v>
      </c>
    </row>
    <row r="32" spans="1:12" s="152" customFormat="1" ht="15.6">
      <c r="A32" s="701" t="s">
        <v>367</v>
      </c>
      <c r="B32" s="702"/>
      <c r="C32" s="703"/>
      <c r="D32" s="394" t="s">
        <v>52</v>
      </c>
      <c r="E32" s="395">
        <v>2</v>
      </c>
      <c r="F32" s="395">
        <v>0.9</v>
      </c>
      <c r="G32" s="28">
        <f>+E32*F32</f>
        <v>1.8</v>
      </c>
      <c r="H32" s="510">
        <f t="shared" si="0"/>
        <v>1.5444668214805888E-2</v>
      </c>
      <c r="I32" s="434">
        <v>463400120</v>
      </c>
      <c r="J32" s="435" t="s">
        <v>324</v>
      </c>
      <c r="K32" s="431">
        <v>40</v>
      </c>
      <c r="L32" s="511">
        <f t="shared" si="1"/>
        <v>0.61778672859223549</v>
      </c>
    </row>
    <row r="33" spans="1:12" s="152" customFormat="1" ht="15.6">
      <c r="A33" s="386" t="s">
        <v>156</v>
      </c>
      <c r="B33" s="387"/>
      <c r="C33" s="388"/>
      <c r="D33" s="100" t="s">
        <v>103</v>
      </c>
      <c r="E33" s="101">
        <v>3</v>
      </c>
      <c r="F33" s="102">
        <v>0.8</v>
      </c>
      <c r="G33" s="28">
        <f>+E33*F33</f>
        <v>2.4000000000000004</v>
      </c>
      <c r="H33" s="510">
        <f t="shared" si="0"/>
        <v>2.0592890953074518E-2</v>
      </c>
      <c r="I33" s="524">
        <v>363206020</v>
      </c>
      <c r="J33" s="523" t="s">
        <v>324</v>
      </c>
      <c r="K33" s="508">
        <v>40</v>
      </c>
      <c r="L33" s="511">
        <f t="shared" si="1"/>
        <v>0.82371563812298065</v>
      </c>
    </row>
    <row r="34" spans="1:12" s="152" customFormat="1" ht="15.6">
      <c r="A34" s="386" t="s">
        <v>117</v>
      </c>
      <c r="B34" s="387"/>
      <c r="C34" s="388"/>
      <c r="D34" s="100" t="s">
        <v>103</v>
      </c>
      <c r="E34" s="101">
        <v>1</v>
      </c>
      <c r="F34" s="102">
        <v>1</v>
      </c>
      <c r="G34" s="28">
        <f>+E34*F34</f>
        <v>1</v>
      </c>
      <c r="H34" s="510">
        <f t="shared" si="0"/>
        <v>8.5803712304477146E-3</v>
      </c>
      <c r="I34" s="524">
        <v>363206020</v>
      </c>
      <c r="J34" s="523" t="s">
        <v>324</v>
      </c>
      <c r="K34" s="508">
        <v>40</v>
      </c>
      <c r="L34" s="511">
        <f t="shared" si="1"/>
        <v>0.34321484921790857</v>
      </c>
    </row>
    <row r="35" spans="1:12" s="152" customFormat="1" ht="15.6">
      <c r="A35" s="386" t="s">
        <v>157</v>
      </c>
      <c r="B35" s="387"/>
      <c r="C35" s="388"/>
      <c r="D35" s="100" t="s">
        <v>103</v>
      </c>
      <c r="E35" s="101">
        <v>2</v>
      </c>
      <c r="F35" s="102">
        <v>0.25</v>
      </c>
      <c r="G35" s="28">
        <f>+E35*F35</f>
        <v>0.5</v>
      </c>
      <c r="H35" s="510">
        <f t="shared" si="0"/>
        <v>4.2901856152238573E-3</v>
      </c>
      <c r="I35" s="524">
        <v>363206020</v>
      </c>
      <c r="J35" s="523" t="s">
        <v>324</v>
      </c>
      <c r="K35" s="508">
        <v>40</v>
      </c>
      <c r="L35" s="511">
        <f t="shared" si="1"/>
        <v>0.17160742460895428</v>
      </c>
    </row>
    <row r="36" spans="1:12" s="152" customFormat="1" ht="15.6">
      <c r="A36" s="286"/>
      <c r="B36" s="287"/>
      <c r="C36" s="288"/>
      <c r="D36" s="100"/>
      <c r="E36" s="101"/>
      <c r="F36" s="102"/>
      <c r="G36" s="28"/>
      <c r="H36" s="510"/>
      <c r="I36" s="524"/>
      <c r="J36" s="523"/>
      <c r="K36" s="508"/>
      <c r="L36" s="511"/>
    </row>
    <row r="37" spans="1:12" s="152" customFormat="1" ht="15.6">
      <c r="A37" s="286"/>
      <c r="B37" s="287"/>
      <c r="C37" s="288"/>
      <c r="D37" s="100"/>
      <c r="E37" s="101"/>
      <c r="F37" s="102"/>
      <c r="G37" s="28"/>
      <c r="H37" s="510"/>
      <c r="I37" s="524"/>
      <c r="J37" s="523"/>
      <c r="K37" s="508"/>
      <c r="L37" s="511"/>
    </row>
    <row r="38" spans="1:12" s="152" customFormat="1" ht="15.6">
      <c r="A38" s="193"/>
      <c r="B38" s="194"/>
      <c r="C38" s="195"/>
      <c r="D38" s="98"/>
      <c r="E38" s="99"/>
      <c r="F38" s="99"/>
      <c r="G38" s="28"/>
      <c r="H38" s="510"/>
      <c r="I38" s="524"/>
      <c r="J38" s="523"/>
      <c r="K38" s="508"/>
      <c r="L38" s="511"/>
    </row>
    <row r="39" spans="1:12" s="152" customFormat="1" ht="15.6">
      <c r="A39" s="193"/>
      <c r="B39" s="194"/>
      <c r="C39" s="195"/>
      <c r="D39" s="98"/>
      <c r="E39" s="99"/>
      <c r="F39" s="99"/>
      <c r="G39" s="28"/>
      <c r="H39" s="510"/>
      <c r="I39" s="524"/>
      <c r="J39" s="523"/>
      <c r="K39" s="508"/>
      <c r="L39" s="511"/>
    </row>
    <row r="40" spans="1:12" s="152" customFormat="1" ht="12.75" customHeight="1">
      <c r="A40" s="704" t="s">
        <v>31</v>
      </c>
      <c r="B40" s="705"/>
      <c r="C40" s="103"/>
      <c r="D40" s="104"/>
      <c r="E40" s="104"/>
      <c r="F40" s="105"/>
      <c r="G40" s="512">
        <f>SUM(G28:G39)</f>
        <v>107.02800000000001</v>
      </c>
      <c r="H40" s="513">
        <f>SUM(H30:H38)</f>
        <v>0.91833997205235796</v>
      </c>
      <c r="I40" s="506"/>
      <c r="J40" s="507"/>
      <c r="K40" s="508"/>
      <c r="L40" s="513">
        <f>SUM(L30:L38)</f>
        <v>2.0688991110855532</v>
      </c>
    </row>
    <row r="41" spans="1:12" s="153" customFormat="1" ht="15.6">
      <c r="A41" s="96" t="s">
        <v>32</v>
      </c>
      <c r="B41" s="93"/>
      <c r="C41" s="94"/>
      <c r="D41" s="94"/>
      <c r="E41" s="94"/>
      <c r="F41" s="94"/>
      <c r="G41" s="95"/>
      <c r="H41" s="520"/>
      <c r="I41" s="506"/>
      <c r="J41" s="507"/>
      <c r="K41" s="508"/>
      <c r="L41" s="521"/>
    </row>
    <row r="42" spans="1:12" s="152" customFormat="1" ht="12.75" customHeight="1">
      <c r="A42" s="692" t="s">
        <v>4</v>
      </c>
      <c r="B42" s="693"/>
      <c r="C42" s="694"/>
      <c r="D42" s="20" t="s">
        <v>28</v>
      </c>
      <c r="E42" s="21" t="s">
        <v>5</v>
      </c>
      <c r="F42" s="20" t="s">
        <v>6</v>
      </c>
      <c r="G42" s="21" t="s">
        <v>9</v>
      </c>
      <c r="H42" s="520"/>
      <c r="I42" s="506"/>
      <c r="J42" s="507"/>
      <c r="K42" s="508"/>
      <c r="L42" s="521"/>
    </row>
    <row r="43" spans="1:12" s="152" customFormat="1" ht="12.75" customHeight="1">
      <c r="A43" s="695"/>
      <c r="B43" s="696"/>
      <c r="C43" s="697"/>
      <c r="D43" s="97"/>
      <c r="E43" s="22" t="s">
        <v>15</v>
      </c>
      <c r="F43" s="22" t="s">
        <v>16</v>
      </c>
      <c r="G43" s="23" t="s">
        <v>17</v>
      </c>
      <c r="H43" s="520"/>
      <c r="I43" s="522"/>
      <c r="J43" s="507"/>
      <c r="K43" s="522"/>
      <c r="L43" s="521"/>
    </row>
    <row r="44" spans="1:12" s="152" customFormat="1" ht="15.6">
      <c r="A44" s="679"/>
      <c r="B44" s="680"/>
      <c r="C44" s="681"/>
      <c r="D44" s="100"/>
      <c r="E44" s="18"/>
      <c r="F44" s="128"/>
      <c r="G44" s="28"/>
      <c r="H44" s="505"/>
      <c r="I44" s="506"/>
      <c r="J44" s="507"/>
      <c r="K44" s="508"/>
      <c r="L44" s="509"/>
    </row>
    <row r="45" spans="1:12" s="152" customFormat="1" ht="12.75" customHeight="1" thickBot="1">
      <c r="A45" s="677" t="s">
        <v>33</v>
      </c>
      <c r="B45" s="678"/>
      <c r="C45" s="106"/>
      <c r="D45" s="29"/>
      <c r="E45" s="29"/>
      <c r="F45" s="25"/>
      <c r="G45" s="525">
        <f>+G44</f>
        <v>0</v>
      </c>
      <c r="H45" s="513">
        <f>+H44</f>
        <v>0</v>
      </c>
      <c r="I45" s="526"/>
      <c r="J45" s="518"/>
      <c r="K45" s="526"/>
      <c r="L45" s="514">
        <f>+L44</f>
        <v>0</v>
      </c>
    </row>
    <row r="46" spans="1:12" s="153" customFormat="1" ht="16.2" thickBot="1">
      <c r="A46" s="107"/>
      <c r="B46" s="108"/>
      <c r="C46" s="108"/>
      <c r="D46" s="683" t="s">
        <v>34</v>
      </c>
      <c r="E46" s="684"/>
      <c r="F46" s="684"/>
      <c r="G46" s="61">
        <f>+G45+G40+G26+G19</f>
        <v>116.545074</v>
      </c>
      <c r="H46" s="527">
        <f>+H45+H40+H26+H19</f>
        <v>1</v>
      </c>
      <c r="I46" s="528"/>
      <c r="J46" s="529"/>
      <c r="K46" s="528"/>
      <c r="L46" s="565">
        <f>+L45+L40+L26+L19</f>
        <v>10.23490190584975</v>
      </c>
    </row>
    <row r="47" spans="1:12" s="152" customFormat="1" ht="12.75" customHeight="1">
      <c r="A47" s="107"/>
      <c r="B47" s="108"/>
      <c r="C47" s="108"/>
      <c r="D47" s="685" t="s">
        <v>35</v>
      </c>
      <c r="E47" s="686"/>
      <c r="F47" s="109">
        <f>+Datos!C5</f>
        <v>0.23</v>
      </c>
      <c r="G47" s="110">
        <f>+F47*G46</f>
        <v>26.805367020000002</v>
      </c>
      <c r="H47" s="114"/>
      <c r="I47" s="114"/>
      <c r="J47" s="114"/>
      <c r="K47" s="114"/>
      <c r="L47" s="530"/>
    </row>
    <row r="48" spans="1:12" s="152" customFormat="1" ht="13.5" customHeight="1">
      <c r="A48" s="111"/>
      <c r="B48" s="17"/>
      <c r="C48" s="112"/>
      <c r="D48" s="685" t="s">
        <v>36</v>
      </c>
      <c r="E48" s="686"/>
      <c r="F48" s="686"/>
      <c r="G48" s="110">
        <v>0</v>
      </c>
      <c r="H48" s="114"/>
      <c r="I48" s="114"/>
      <c r="J48" s="114"/>
      <c r="K48" s="114"/>
      <c r="L48" s="530"/>
    </row>
    <row r="49" spans="1:12" s="152" customFormat="1" ht="12.75" customHeight="1">
      <c r="A49" s="86"/>
      <c r="B49" s="108"/>
      <c r="C49" s="85"/>
      <c r="D49" s="685" t="s">
        <v>37</v>
      </c>
      <c r="E49" s="686"/>
      <c r="F49" s="686"/>
      <c r="G49" s="113">
        <f>+G46+G47</f>
        <v>143.35044102000001</v>
      </c>
      <c r="H49" s="114"/>
      <c r="I49" s="114"/>
      <c r="J49" s="114"/>
      <c r="K49" s="114"/>
      <c r="L49" s="530"/>
    </row>
    <row r="50" spans="1:12" s="152" customFormat="1" ht="12.75" customHeight="1" thickBot="1">
      <c r="A50" s="606" t="str">
        <f>'BASE DE DATOS'!D6</f>
        <v>ING. LIZARDO SEGURA M.</v>
      </c>
      <c r="B50" s="607"/>
      <c r="C50" s="114"/>
      <c r="D50" s="687" t="s">
        <v>38</v>
      </c>
      <c r="E50" s="688"/>
      <c r="F50" s="688"/>
      <c r="G50" s="66">
        <f>ROUND((G49),2)</f>
        <v>143.35</v>
      </c>
      <c r="H50" s="114"/>
      <c r="I50" s="114"/>
      <c r="J50" s="114"/>
      <c r="K50" s="114"/>
      <c r="L50" s="530"/>
    </row>
    <row r="51" spans="1:12" s="152" customFormat="1">
      <c r="A51" s="608" t="str">
        <f>'BASE DE DATOS'!F6</f>
        <v>TEC. DE PLANIFICACIÓN</v>
      </c>
      <c r="B51" s="609"/>
      <c r="C51" s="114"/>
      <c r="D51" s="114"/>
      <c r="E51" s="114"/>
      <c r="F51" s="115"/>
      <c r="G51" s="115"/>
      <c r="H51" s="85"/>
      <c r="I51" s="85"/>
      <c r="J51" s="85"/>
      <c r="K51" s="85"/>
      <c r="L51" s="531"/>
    </row>
    <row r="52" spans="1:12" s="152" customFormat="1">
      <c r="A52" s="608" t="str">
        <f>'BASE DE DATOS'!D7</f>
        <v>ESMERALDAS  - MARZO/2021</v>
      </c>
      <c r="B52" s="609"/>
      <c r="C52" s="316"/>
      <c r="D52" s="316"/>
      <c r="E52" s="316"/>
      <c r="F52" s="316"/>
      <c r="G52" s="316"/>
      <c r="H52" s="85"/>
      <c r="I52" s="85"/>
      <c r="J52" s="532"/>
      <c r="K52" s="85"/>
      <c r="L52" s="531"/>
    </row>
    <row r="53" spans="1:12">
      <c r="A53" s="116"/>
      <c r="B53" s="117"/>
      <c r="C53" s="118"/>
      <c r="D53" s="118"/>
      <c r="E53" s="118"/>
      <c r="F53" s="119"/>
      <c r="G53" s="119"/>
      <c r="H53" s="114"/>
      <c r="I53" s="114"/>
      <c r="J53" s="533"/>
      <c r="K53" s="114"/>
      <c r="L53" s="530"/>
    </row>
    <row r="54" spans="1:12">
      <c r="A54" s="170"/>
      <c r="B54" s="120"/>
      <c r="C54" s="120"/>
      <c r="D54" s="121"/>
      <c r="E54" s="121"/>
      <c r="F54" s="121"/>
      <c r="G54" s="121"/>
      <c r="H54" s="114"/>
      <c r="I54" s="114"/>
      <c r="J54" s="533"/>
      <c r="K54" s="114"/>
      <c r="L54" s="530"/>
    </row>
    <row r="55" spans="1:12">
      <c r="A55" s="122"/>
      <c r="B55" s="117"/>
      <c r="C55" s="117"/>
      <c r="D55" s="117"/>
      <c r="E55" s="117"/>
      <c r="F55" s="123"/>
      <c r="G55" s="119"/>
      <c r="H55" s="114"/>
      <c r="I55" s="114"/>
      <c r="J55" s="533"/>
      <c r="K55" s="114"/>
      <c r="L55" s="530"/>
    </row>
    <row r="56" spans="1:12">
      <c r="A56" s="116"/>
      <c r="B56" s="118"/>
      <c r="C56" s="124"/>
      <c r="D56" s="124"/>
      <c r="E56" s="124"/>
      <c r="F56" s="124"/>
      <c r="G56" s="124"/>
      <c r="H56" s="114"/>
      <c r="I56" s="114"/>
      <c r="J56" s="533"/>
      <c r="K56" s="114"/>
      <c r="L56" s="530"/>
    </row>
    <row r="57" spans="1:12" ht="13.8" thickBot="1">
      <c r="A57" s="125"/>
      <c r="B57" s="126"/>
      <c r="C57" s="127"/>
      <c r="D57" s="689"/>
      <c r="E57" s="689"/>
      <c r="F57" s="689"/>
      <c r="G57" s="127"/>
      <c r="H57" s="534"/>
      <c r="I57" s="534"/>
      <c r="J57" s="534"/>
      <c r="K57" s="534"/>
      <c r="L57" s="536"/>
    </row>
    <row r="58" spans="1:12" ht="13.8">
      <c r="A58" s="154"/>
      <c r="B58" s="154"/>
      <c r="C58" s="155"/>
      <c r="D58" s="682"/>
      <c r="E58" s="682"/>
      <c r="F58" s="682"/>
      <c r="G58" s="537">
        <v>167.05</v>
      </c>
      <c r="H58" s="114"/>
      <c r="I58" s="114"/>
      <c r="J58" s="114"/>
      <c r="K58" s="114"/>
    </row>
    <row r="59" spans="1:12">
      <c r="D59" s="682"/>
      <c r="E59" s="682"/>
      <c r="F59" s="682"/>
      <c r="H59" s="114"/>
      <c r="I59" s="114"/>
      <c r="J59" s="114"/>
      <c r="K59" s="114"/>
    </row>
    <row r="60" spans="1:12">
      <c r="H60" s="114"/>
      <c r="I60" s="114"/>
      <c r="J60" s="114"/>
      <c r="K60" s="114"/>
    </row>
    <row r="61" spans="1:12">
      <c r="H61" s="114"/>
      <c r="I61" s="114"/>
      <c r="J61" s="114"/>
      <c r="K61" s="114"/>
    </row>
    <row r="62" spans="1:12">
      <c r="H62" s="114"/>
      <c r="I62" s="114"/>
      <c r="J62" s="114"/>
      <c r="K62" s="114"/>
    </row>
  </sheetData>
  <mergeCells count="36">
    <mergeCell ref="A50:B50"/>
    <mergeCell ref="A51:B51"/>
    <mergeCell ref="A52:B52"/>
    <mergeCell ref="D58:F58"/>
    <mergeCell ref="D59:F59"/>
    <mergeCell ref="D47:E47"/>
    <mergeCell ref="D48:F48"/>
    <mergeCell ref="D49:F49"/>
    <mergeCell ref="D50:F50"/>
    <mergeCell ref="D57:F57"/>
    <mergeCell ref="D46:F46"/>
    <mergeCell ref="A25:B25"/>
    <mergeCell ref="A26:B26"/>
    <mergeCell ref="A28:C28"/>
    <mergeCell ref="A29:C29"/>
    <mergeCell ref="A30:C30"/>
    <mergeCell ref="A31:C31"/>
    <mergeCell ref="A40:B40"/>
    <mergeCell ref="A42:C42"/>
    <mergeCell ref="A43:C43"/>
    <mergeCell ref="A44:C44"/>
    <mergeCell ref="A45:B45"/>
    <mergeCell ref="A32:C32"/>
    <mergeCell ref="A24:B24"/>
    <mergeCell ref="A1:G1"/>
    <mergeCell ref="H2:L13"/>
    <mergeCell ref="A15:B15"/>
    <mergeCell ref="A16:B16"/>
    <mergeCell ref="A17:B17"/>
    <mergeCell ref="A19:B19"/>
    <mergeCell ref="A21:B21"/>
    <mergeCell ref="A22:B22"/>
    <mergeCell ref="A23:B23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19" zoomScale="90" zoomScaleNormal="100" zoomScaleSheetLayoutView="90" workbookViewId="0">
      <selection activeCell="L46" sqref="L46"/>
    </sheetView>
  </sheetViews>
  <sheetFormatPr baseColWidth="10" defaultRowHeight="13.2"/>
  <cols>
    <col min="1" max="1" width="16.6640625" style="150" customWidth="1"/>
    <col min="2" max="2" width="19.5546875" style="150" customWidth="1"/>
    <col min="3" max="4" width="11.5546875" style="150"/>
    <col min="5" max="5" width="13.33203125" style="150" bestFit="1" customWidth="1"/>
    <col min="6" max="6" width="14.33203125" style="156" customWidth="1"/>
    <col min="7" max="7" width="13.5546875" style="538" customWidth="1"/>
    <col min="8" max="12" width="11.5546875" style="497"/>
    <col min="13" max="256" width="11.5546875" style="150"/>
    <col min="257" max="257" width="16.6640625" style="150" customWidth="1"/>
    <col min="258" max="258" width="19.5546875" style="150" customWidth="1"/>
    <col min="259" max="260" width="11.5546875" style="150"/>
    <col min="261" max="261" width="13.33203125" style="150" bestFit="1" customWidth="1"/>
    <col min="262" max="262" width="14.33203125" style="150" customWidth="1"/>
    <col min="263" max="263" width="13.5546875" style="150" customWidth="1"/>
    <col min="264" max="512" width="11.5546875" style="150"/>
    <col min="513" max="513" width="16.6640625" style="150" customWidth="1"/>
    <col min="514" max="514" width="19.5546875" style="150" customWidth="1"/>
    <col min="515" max="516" width="11.5546875" style="150"/>
    <col min="517" max="517" width="13.33203125" style="150" bestFit="1" customWidth="1"/>
    <col min="518" max="518" width="14.33203125" style="150" customWidth="1"/>
    <col min="519" max="519" width="13.5546875" style="150" customWidth="1"/>
    <col min="520" max="768" width="11.5546875" style="150"/>
    <col min="769" max="769" width="16.6640625" style="150" customWidth="1"/>
    <col min="770" max="770" width="19.5546875" style="150" customWidth="1"/>
    <col min="771" max="772" width="11.5546875" style="150"/>
    <col min="773" max="773" width="13.33203125" style="150" bestFit="1" customWidth="1"/>
    <col min="774" max="774" width="14.33203125" style="150" customWidth="1"/>
    <col min="775" max="775" width="13.5546875" style="150" customWidth="1"/>
    <col min="776" max="1024" width="11.5546875" style="150"/>
    <col min="1025" max="1025" width="16.6640625" style="150" customWidth="1"/>
    <col min="1026" max="1026" width="19.5546875" style="150" customWidth="1"/>
    <col min="1027" max="1028" width="11.5546875" style="150"/>
    <col min="1029" max="1029" width="13.33203125" style="150" bestFit="1" customWidth="1"/>
    <col min="1030" max="1030" width="14.33203125" style="150" customWidth="1"/>
    <col min="1031" max="1031" width="13.5546875" style="150" customWidth="1"/>
    <col min="1032" max="1280" width="11.5546875" style="150"/>
    <col min="1281" max="1281" width="16.6640625" style="150" customWidth="1"/>
    <col min="1282" max="1282" width="19.5546875" style="150" customWidth="1"/>
    <col min="1283" max="1284" width="11.5546875" style="150"/>
    <col min="1285" max="1285" width="13.33203125" style="150" bestFit="1" customWidth="1"/>
    <col min="1286" max="1286" width="14.33203125" style="150" customWidth="1"/>
    <col min="1287" max="1287" width="13.5546875" style="150" customWidth="1"/>
    <col min="1288" max="1536" width="11.5546875" style="150"/>
    <col min="1537" max="1537" width="16.6640625" style="150" customWidth="1"/>
    <col min="1538" max="1538" width="19.5546875" style="150" customWidth="1"/>
    <col min="1539" max="1540" width="11.5546875" style="150"/>
    <col min="1541" max="1541" width="13.33203125" style="150" bestFit="1" customWidth="1"/>
    <col min="1542" max="1542" width="14.33203125" style="150" customWidth="1"/>
    <col min="1543" max="1543" width="13.5546875" style="150" customWidth="1"/>
    <col min="1544" max="1792" width="11.5546875" style="150"/>
    <col min="1793" max="1793" width="16.6640625" style="150" customWidth="1"/>
    <col min="1794" max="1794" width="19.5546875" style="150" customWidth="1"/>
    <col min="1795" max="1796" width="11.5546875" style="150"/>
    <col min="1797" max="1797" width="13.33203125" style="150" bestFit="1" customWidth="1"/>
    <col min="1798" max="1798" width="14.33203125" style="150" customWidth="1"/>
    <col min="1799" max="1799" width="13.5546875" style="150" customWidth="1"/>
    <col min="1800" max="2048" width="11.5546875" style="150"/>
    <col min="2049" max="2049" width="16.6640625" style="150" customWidth="1"/>
    <col min="2050" max="2050" width="19.5546875" style="150" customWidth="1"/>
    <col min="2051" max="2052" width="11.5546875" style="150"/>
    <col min="2053" max="2053" width="13.33203125" style="150" bestFit="1" customWidth="1"/>
    <col min="2054" max="2054" width="14.33203125" style="150" customWidth="1"/>
    <col min="2055" max="2055" width="13.5546875" style="150" customWidth="1"/>
    <col min="2056" max="2304" width="11.5546875" style="150"/>
    <col min="2305" max="2305" width="16.6640625" style="150" customWidth="1"/>
    <col min="2306" max="2306" width="19.5546875" style="150" customWidth="1"/>
    <col min="2307" max="2308" width="11.5546875" style="150"/>
    <col min="2309" max="2309" width="13.33203125" style="150" bestFit="1" customWidth="1"/>
    <col min="2310" max="2310" width="14.33203125" style="150" customWidth="1"/>
    <col min="2311" max="2311" width="13.5546875" style="150" customWidth="1"/>
    <col min="2312" max="2560" width="11.5546875" style="150"/>
    <col min="2561" max="2561" width="16.6640625" style="150" customWidth="1"/>
    <col min="2562" max="2562" width="19.5546875" style="150" customWidth="1"/>
    <col min="2563" max="2564" width="11.5546875" style="150"/>
    <col min="2565" max="2565" width="13.33203125" style="150" bestFit="1" customWidth="1"/>
    <col min="2566" max="2566" width="14.33203125" style="150" customWidth="1"/>
    <col min="2567" max="2567" width="13.5546875" style="150" customWidth="1"/>
    <col min="2568" max="2816" width="11.5546875" style="150"/>
    <col min="2817" max="2817" width="16.6640625" style="150" customWidth="1"/>
    <col min="2818" max="2818" width="19.5546875" style="150" customWidth="1"/>
    <col min="2819" max="2820" width="11.5546875" style="150"/>
    <col min="2821" max="2821" width="13.33203125" style="150" bestFit="1" customWidth="1"/>
    <col min="2822" max="2822" width="14.33203125" style="150" customWidth="1"/>
    <col min="2823" max="2823" width="13.5546875" style="150" customWidth="1"/>
    <col min="2824" max="3072" width="11.5546875" style="150"/>
    <col min="3073" max="3073" width="16.6640625" style="150" customWidth="1"/>
    <col min="3074" max="3074" width="19.5546875" style="150" customWidth="1"/>
    <col min="3075" max="3076" width="11.5546875" style="150"/>
    <col min="3077" max="3077" width="13.33203125" style="150" bestFit="1" customWidth="1"/>
    <col min="3078" max="3078" width="14.33203125" style="150" customWidth="1"/>
    <col min="3079" max="3079" width="13.5546875" style="150" customWidth="1"/>
    <col min="3080" max="3328" width="11.5546875" style="150"/>
    <col min="3329" max="3329" width="16.6640625" style="150" customWidth="1"/>
    <col min="3330" max="3330" width="19.5546875" style="150" customWidth="1"/>
    <col min="3331" max="3332" width="11.5546875" style="150"/>
    <col min="3333" max="3333" width="13.33203125" style="150" bestFit="1" customWidth="1"/>
    <col min="3334" max="3334" width="14.33203125" style="150" customWidth="1"/>
    <col min="3335" max="3335" width="13.5546875" style="150" customWidth="1"/>
    <col min="3336" max="3584" width="11.5546875" style="150"/>
    <col min="3585" max="3585" width="16.6640625" style="150" customWidth="1"/>
    <col min="3586" max="3586" width="19.5546875" style="150" customWidth="1"/>
    <col min="3587" max="3588" width="11.5546875" style="150"/>
    <col min="3589" max="3589" width="13.33203125" style="150" bestFit="1" customWidth="1"/>
    <col min="3590" max="3590" width="14.33203125" style="150" customWidth="1"/>
    <col min="3591" max="3591" width="13.5546875" style="150" customWidth="1"/>
    <col min="3592" max="3840" width="11.5546875" style="150"/>
    <col min="3841" max="3841" width="16.6640625" style="150" customWidth="1"/>
    <col min="3842" max="3842" width="19.5546875" style="150" customWidth="1"/>
    <col min="3843" max="3844" width="11.5546875" style="150"/>
    <col min="3845" max="3845" width="13.33203125" style="150" bestFit="1" customWidth="1"/>
    <col min="3846" max="3846" width="14.33203125" style="150" customWidth="1"/>
    <col min="3847" max="3847" width="13.5546875" style="150" customWidth="1"/>
    <col min="3848" max="4096" width="11.5546875" style="150"/>
    <col min="4097" max="4097" width="16.6640625" style="150" customWidth="1"/>
    <col min="4098" max="4098" width="19.5546875" style="150" customWidth="1"/>
    <col min="4099" max="4100" width="11.5546875" style="150"/>
    <col min="4101" max="4101" width="13.33203125" style="150" bestFit="1" customWidth="1"/>
    <col min="4102" max="4102" width="14.33203125" style="150" customWidth="1"/>
    <col min="4103" max="4103" width="13.5546875" style="150" customWidth="1"/>
    <col min="4104" max="4352" width="11.5546875" style="150"/>
    <col min="4353" max="4353" width="16.6640625" style="150" customWidth="1"/>
    <col min="4354" max="4354" width="19.5546875" style="150" customWidth="1"/>
    <col min="4355" max="4356" width="11.5546875" style="150"/>
    <col min="4357" max="4357" width="13.33203125" style="150" bestFit="1" customWidth="1"/>
    <col min="4358" max="4358" width="14.33203125" style="150" customWidth="1"/>
    <col min="4359" max="4359" width="13.5546875" style="150" customWidth="1"/>
    <col min="4360" max="4608" width="11.5546875" style="150"/>
    <col min="4609" max="4609" width="16.6640625" style="150" customWidth="1"/>
    <col min="4610" max="4610" width="19.5546875" style="150" customWidth="1"/>
    <col min="4611" max="4612" width="11.5546875" style="150"/>
    <col min="4613" max="4613" width="13.33203125" style="150" bestFit="1" customWidth="1"/>
    <col min="4614" max="4614" width="14.33203125" style="150" customWidth="1"/>
    <col min="4615" max="4615" width="13.5546875" style="150" customWidth="1"/>
    <col min="4616" max="4864" width="11.5546875" style="150"/>
    <col min="4865" max="4865" width="16.6640625" style="150" customWidth="1"/>
    <col min="4866" max="4866" width="19.5546875" style="150" customWidth="1"/>
    <col min="4867" max="4868" width="11.5546875" style="150"/>
    <col min="4869" max="4869" width="13.33203125" style="150" bestFit="1" customWidth="1"/>
    <col min="4870" max="4870" width="14.33203125" style="150" customWidth="1"/>
    <col min="4871" max="4871" width="13.5546875" style="150" customWidth="1"/>
    <col min="4872" max="5120" width="11.5546875" style="150"/>
    <col min="5121" max="5121" width="16.6640625" style="150" customWidth="1"/>
    <col min="5122" max="5122" width="19.5546875" style="150" customWidth="1"/>
    <col min="5123" max="5124" width="11.5546875" style="150"/>
    <col min="5125" max="5125" width="13.33203125" style="150" bestFit="1" customWidth="1"/>
    <col min="5126" max="5126" width="14.33203125" style="150" customWidth="1"/>
    <col min="5127" max="5127" width="13.5546875" style="150" customWidth="1"/>
    <col min="5128" max="5376" width="11.5546875" style="150"/>
    <col min="5377" max="5377" width="16.6640625" style="150" customWidth="1"/>
    <col min="5378" max="5378" width="19.5546875" style="150" customWidth="1"/>
    <col min="5379" max="5380" width="11.5546875" style="150"/>
    <col min="5381" max="5381" width="13.33203125" style="150" bestFit="1" customWidth="1"/>
    <col min="5382" max="5382" width="14.33203125" style="150" customWidth="1"/>
    <col min="5383" max="5383" width="13.5546875" style="150" customWidth="1"/>
    <col min="5384" max="5632" width="11.5546875" style="150"/>
    <col min="5633" max="5633" width="16.6640625" style="150" customWidth="1"/>
    <col min="5634" max="5634" width="19.5546875" style="150" customWidth="1"/>
    <col min="5635" max="5636" width="11.5546875" style="150"/>
    <col min="5637" max="5637" width="13.33203125" style="150" bestFit="1" customWidth="1"/>
    <col min="5638" max="5638" width="14.33203125" style="150" customWidth="1"/>
    <col min="5639" max="5639" width="13.5546875" style="150" customWidth="1"/>
    <col min="5640" max="5888" width="11.5546875" style="150"/>
    <col min="5889" max="5889" width="16.6640625" style="150" customWidth="1"/>
    <col min="5890" max="5890" width="19.5546875" style="150" customWidth="1"/>
    <col min="5891" max="5892" width="11.5546875" style="150"/>
    <col min="5893" max="5893" width="13.33203125" style="150" bestFit="1" customWidth="1"/>
    <col min="5894" max="5894" width="14.33203125" style="150" customWidth="1"/>
    <col min="5895" max="5895" width="13.5546875" style="150" customWidth="1"/>
    <col min="5896" max="6144" width="11.5546875" style="150"/>
    <col min="6145" max="6145" width="16.6640625" style="150" customWidth="1"/>
    <col min="6146" max="6146" width="19.5546875" style="150" customWidth="1"/>
    <col min="6147" max="6148" width="11.5546875" style="150"/>
    <col min="6149" max="6149" width="13.33203125" style="150" bestFit="1" customWidth="1"/>
    <col min="6150" max="6150" width="14.33203125" style="150" customWidth="1"/>
    <col min="6151" max="6151" width="13.5546875" style="150" customWidth="1"/>
    <col min="6152" max="6400" width="11.5546875" style="150"/>
    <col min="6401" max="6401" width="16.6640625" style="150" customWidth="1"/>
    <col min="6402" max="6402" width="19.5546875" style="150" customWidth="1"/>
    <col min="6403" max="6404" width="11.5546875" style="150"/>
    <col min="6405" max="6405" width="13.33203125" style="150" bestFit="1" customWidth="1"/>
    <col min="6406" max="6406" width="14.33203125" style="150" customWidth="1"/>
    <col min="6407" max="6407" width="13.5546875" style="150" customWidth="1"/>
    <col min="6408" max="6656" width="11.5546875" style="150"/>
    <col min="6657" max="6657" width="16.6640625" style="150" customWidth="1"/>
    <col min="6658" max="6658" width="19.5546875" style="150" customWidth="1"/>
    <col min="6659" max="6660" width="11.5546875" style="150"/>
    <col min="6661" max="6661" width="13.33203125" style="150" bestFit="1" customWidth="1"/>
    <col min="6662" max="6662" width="14.33203125" style="150" customWidth="1"/>
    <col min="6663" max="6663" width="13.5546875" style="150" customWidth="1"/>
    <col min="6664" max="6912" width="11.5546875" style="150"/>
    <col min="6913" max="6913" width="16.6640625" style="150" customWidth="1"/>
    <col min="6914" max="6914" width="19.5546875" style="150" customWidth="1"/>
    <col min="6915" max="6916" width="11.5546875" style="150"/>
    <col min="6917" max="6917" width="13.33203125" style="150" bestFit="1" customWidth="1"/>
    <col min="6918" max="6918" width="14.33203125" style="150" customWidth="1"/>
    <col min="6919" max="6919" width="13.5546875" style="150" customWidth="1"/>
    <col min="6920" max="7168" width="11.5546875" style="150"/>
    <col min="7169" max="7169" width="16.6640625" style="150" customWidth="1"/>
    <col min="7170" max="7170" width="19.5546875" style="150" customWidth="1"/>
    <col min="7171" max="7172" width="11.5546875" style="150"/>
    <col min="7173" max="7173" width="13.33203125" style="150" bestFit="1" customWidth="1"/>
    <col min="7174" max="7174" width="14.33203125" style="150" customWidth="1"/>
    <col min="7175" max="7175" width="13.5546875" style="150" customWidth="1"/>
    <col min="7176" max="7424" width="11.5546875" style="150"/>
    <col min="7425" max="7425" width="16.6640625" style="150" customWidth="1"/>
    <col min="7426" max="7426" width="19.5546875" style="150" customWidth="1"/>
    <col min="7427" max="7428" width="11.5546875" style="150"/>
    <col min="7429" max="7429" width="13.33203125" style="150" bestFit="1" customWidth="1"/>
    <col min="7430" max="7430" width="14.33203125" style="150" customWidth="1"/>
    <col min="7431" max="7431" width="13.5546875" style="150" customWidth="1"/>
    <col min="7432" max="7680" width="11.5546875" style="150"/>
    <col min="7681" max="7681" width="16.6640625" style="150" customWidth="1"/>
    <col min="7682" max="7682" width="19.5546875" style="150" customWidth="1"/>
    <col min="7683" max="7684" width="11.5546875" style="150"/>
    <col min="7685" max="7685" width="13.33203125" style="150" bestFit="1" customWidth="1"/>
    <col min="7686" max="7686" width="14.33203125" style="150" customWidth="1"/>
    <col min="7687" max="7687" width="13.5546875" style="150" customWidth="1"/>
    <col min="7688" max="7936" width="11.5546875" style="150"/>
    <col min="7937" max="7937" width="16.6640625" style="150" customWidth="1"/>
    <col min="7938" max="7938" width="19.5546875" style="150" customWidth="1"/>
    <col min="7939" max="7940" width="11.5546875" style="150"/>
    <col min="7941" max="7941" width="13.33203125" style="150" bestFit="1" customWidth="1"/>
    <col min="7942" max="7942" width="14.33203125" style="150" customWidth="1"/>
    <col min="7943" max="7943" width="13.5546875" style="150" customWidth="1"/>
    <col min="7944" max="8192" width="11.5546875" style="150"/>
    <col min="8193" max="8193" width="16.6640625" style="150" customWidth="1"/>
    <col min="8194" max="8194" width="19.5546875" style="150" customWidth="1"/>
    <col min="8195" max="8196" width="11.5546875" style="150"/>
    <col min="8197" max="8197" width="13.33203125" style="150" bestFit="1" customWidth="1"/>
    <col min="8198" max="8198" width="14.33203125" style="150" customWidth="1"/>
    <col min="8199" max="8199" width="13.5546875" style="150" customWidth="1"/>
    <col min="8200" max="8448" width="11.5546875" style="150"/>
    <col min="8449" max="8449" width="16.6640625" style="150" customWidth="1"/>
    <col min="8450" max="8450" width="19.5546875" style="150" customWidth="1"/>
    <col min="8451" max="8452" width="11.5546875" style="150"/>
    <col min="8453" max="8453" width="13.33203125" style="150" bestFit="1" customWidth="1"/>
    <col min="8454" max="8454" width="14.33203125" style="150" customWidth="1"/>
    <col min="8455" max="8455" width="13.5546875" style="150" customWidth="1"/>
    <col min="8456" max="8704" width="11.5546875" style="150"/>
    <col min="8705" max="8705" width="16.6640625" style="150" customWidth="1"/>
    <col min="8706" max="8706" width="19.5546875" style="150" customWidth="1"/>
    <col min="8707" max="8708" width="11.5546875" style="150"/>
    <col min="8709" max="8709" width="13.33203125" style="150" bestFit="1" customWidth="1"/>
    <col min="8710" max="8710" width="14.33203125" style="150" customWidth="1"/>
    <col min="8711" max="8711" width="13.5546875" style="150" customWidth="1"/>
    <col min="8712" max="8960" width="11.5546875" style="150"/>
    <col min="8961" max="8961" width="16.6640625" style="150" customWidth="1"/>
    <col min="8962" max="8962" width="19.5546875" style="150" customWidth="1"/>
    <col min="8963" max="8964" width="11.5546875" style="150"/>
    <col min="8965" max="8965" width="13.33203125" style="150" bestFit="1" customWidth="1"/>
    <col min="8966" max="8966" width="14.33203125" style="150" customWidth="1"/>
    <col min="8967" max="8967" width="13.5546875" style="150" customWidth="1"/>
    <col min="8968" max="9216" width="11.5546875" style="150"/>
    <col min="9217" max="9217" width="16.6640625" style="150" customWidth="1"/>
    <col min="9218" max="9218" width="19.5546875" style="150" customWidth="1"/>
    <col min="9219" max="9220" width="11.5546875" style="150"/>
    <col min="9221" max="9221" width="13.33203125" style="150" bestFit="1" customWidth="1"/>
    <col min="9222" max="9222" width="14.33203125" style="150" customWidth="1"/>
    <col min="9223" max="9223" width="13.5546875" style="150" customWidth="1"/>
    <col min="9224" max="9472" width="11.5546875" style="150"/>
    <col min="9473" max="9473" width="16.6640625" style="150" customWidth="1"/>
    <col min="9474" max="9474" width="19.5546875" style="150" customWidth="1"/>
    <col min="9475" max="9476" width="11.5546875" style="150"/>
    <col min="9477" max="9477" width="13.33203125" style="150" bestFit="1" customWidth="1"/>
    <col min="9478" max="9478" width="14.33203125" style="150" customWidth="1"/>
    <col min="9479" max="9479" width="13.5546875" style="150" customWidth="1"/>
    <col min="9480" max="9728" width="11.5546875" style="150"/>
    <col min="9729" max="9729" width="16.6640625" style="150" customWidth="1"/>
    <col min="9730" max="9730" width="19.5546875" style="150" customWidth="1"/>
    <col min="9731" max="9732" width="11.5546875" style="150"/>
    <col min="9733" max="9733" width="13.33203125" style="150" bestFit="1" customWidth="1"/>
    <col min="9734" max="9734" width="14.33203125" style="150" customWidth="1"/>
    <col min="9735" max="9735" width="13.5546875" style="150" customWidth="1"/>
    <col min="9736" max="9984" width="11.5546875" style="150"/>
    <col min="9985" max="9985" width="16.6640625" style="150" customWidth="1"/>
    <col min="9986" max="9986" width="19.5546875" style="150" customWidth="1"/>
    <col min="9987" max="9988" width="11.5546875" style="150"/>
    <col min="9989" max="9989" width="13.33203125" style="150" bestFit="1" customWidth="1"/>
    <col min="9990" max="9990" width="14.33203125" style="150" customWidth="1"/>
    <col min="9991" max="9991" width="13.5546875" style="150" customWidth="1"/>
    <col min="9992" max="10240" width="11.5546875" style="150"/>
    <col min="10241" max="10241" width="16.6640625" style="150" customWidth="1"/>
    <col min="10242" max="10242" width="19.5546875" style="150" customWidth="1"/>
    <col min="10243" max="10244" width="11.5546875" style="150"/>
    <col min="10245" max="10245" width="13.33203125" style="150" bestFit="1" customWidth="1"/>
    <col min="10246" max="10246" width="14.33203125" style="150" customWidth="1"/>
    <col min="10247" max="10247" width="13.5546875" style="150" customWidth="1"/>
    <col min="10248" max="10496" width="11.5546875" style="150"/>
    <col min="10497" max="10497" width="16.6640625" style="150" customWidth="1"/>
    <col min="10498" max="10498" width="19.5546875" style="150" customWidth="1"/>
    <col min="10499" max="10500" width="11.5546875" style="150"/>
    <col min="10501" max="10501" width="13.33203125" style="150" bestFit="1" customWidth="1"/>
    <col min="10502" max="10502" width="14.33203125" style="150" customWidth="1"/>
    <col min="10503" max="10503" width="13.5546875" style="150" customWidth="1"/>
    <col min="10504" max="10752" width="11.5546875" style="150"/>
    <col min="10753" max="10753" width="16.6640625" style="150" customWidth="1"/>
    <col min="10754" max="10754" width="19.5546875" style="150" customWidth="1"/>
    <col min="10755" max="10756" width="11.5546875" style="150"/>
    <col min="10757" max="10757" width="13.33203125" style="150" bestFit="1" customWidth="1"/>
    <col min="10758" max="10758" width="14.33203125" style="150" customWidth="1"/>
    <col min="10759" max="10759" width="13.5546875" style="150" customWidth="1"/>
    <col min="10760" max="11008" width="11.5546875" style="150"/>
    <col min="11009" max="11009" width="16.6640625" style="150" customWidth="1"/>
    <col min="11010" max="11010" width="19.5546875" style="150" customWidth="1"/>
    <col min="11011" max="11012" width="11.5546875" style="150"/>
    <col min="11013" max="11013" width="13.33203125" style="150" bestFit="1" customWidth="1"/>
    <col min="11014" max="11014" width="14.33203125" style="150" customWidth="1"/>
    <col min="11015" max="11015" width="13.5546875" style="150" customWidth="1"/>
    <col min="11016" max="11264" width="11.5546875" style="150"/>
    <col min="11265" max="11265" width="16.6640625" style="150" customWidth="1"/>
    <col min="11266" max="11266" width="19.5546875" style="150" customWidth="1"/>
    <col min="11267" max="11268" width="11.5546875" style="150"/>
    <col min="11269" max="11269" width="13.33203125" style="150" bestFit="1" customWidth="1"/>
    <col min="11270" max="11270" width="14.33203125" style="150" customWidth="1"/>
    <col min="11271" max="11271" width="13.5546875" style="150" customWidth="1"/>
    <col min="11272" max="11520" width="11.5546875" style="150"/>
    <col min="11521" max="11521" width="16.6640625" style="150" customWidth="1"/>
    <col min="11522" max="11522" width="19.5546875" style="150" customWidth="1"/>
    <col min="11523" max="11524" width="11.5546875" style="150"/>
    <col min="11525" max="11525" width="13.33203125" style="150" bestFit="1" customWidth="1"/>
    <col min="11526" max="11526" width="14.33203125" style="150" customWidth="1"/>
    <col min="11527" max="11527" width="13.5546875" style="150" customWidth="1"/>
    <col min="11528" max="11776" width="11.5546875" style="150"/>
    <col min="11777" max="11777" width="16.6640625" style="150" customWidth="1"/>
    <col min="11778" max="11778" width="19.5546875" style="150" customWidth="1"/>
    <col min="11779" max="11780" width="11.5546875" style="150"/>
    <col min="11781" max="11781" width="13.33203125" style="150" bestFit="1" customWidth="1"/>
    <col min="11782" max="11782" width="14.33203125" style="150" customWidth="1"/>
    <col min="11783" max="11783" width="13.5546875" style="150" customWidth="1"/>
    <col min="11784" max="12032" width="11.5546875" style="150"/>
    <col min="12033" max="12033" width="16.6640625" style="150" customWidth="1"/>
    <col min="12034" max="12034" width="19.5546875" style="150" customWidth="1"/>
    <col min="12035" max="12036" width="11.5546875" style="150"/>
    <col min="12037" max="12037" width="13.33203125" style="150" bestFit="1" customWidth="1"/>
    <col min="12038" max="12038" width="14.33203125" style="150" customWidth="1"/>
    <col min="12039" max="12039" width="13.5546875" style="150" customWidth="1"/>
    <col min="12040" max="12288" width="11.5546875" style="150"/>
    <col min="12289" max="12289" width="16.6640625" style="150" customWidth="1"/>
    <col min="12290" max="12290" width="19.5546875" style="150" customWidth="1"/>
    <col min="12291" max="12292" width="11.5546875" style="150"/>
    <col min="12293" max="12293" width="13.33203125" style="150" bestFit="1" customWidth="1"/>
    <col min="12294" max="12294" width="14.33203125" style="150" customWidth="1"/>
    <col min="12295" max="12295" width="13.5546875" style="150" customWidth="1"/>
    <col min="12296" max="12544" width="11.5546875" style="150"/>
    <col min="12545" max="12545" width="16.6640625" style="150" customWidth="1"/>
    <col min="12546" max="12546" width="19.5546875" style="150" customWidth="1"/>
    <col min="12547" max="12548" width="11.5546875" style="150"/>
    <col min="12549" max="12549" width="13.33203125" style="150" bestFit="1" customWidth="1"/>
    <col min="12550" max="12550" width="14.33203125" style="150" customWidth="1"/>
    <col min="12551" max="12551" width="13.5546875" style="150" customWidth="1"/>
    <col min="12552" max="12800" width="11.5546875" style="150"/>
    <col min="12801" max="12801" width="16.6640625" style="150" customWidth="1"/>
    <col min="12802" max="12802" width="19.5546875" style="150" customWidth="1"/>
    <col min="12803" max="12804" width="11.5546875" style="150"/>
    <col min="12805" max="12805" width="13.33203125" style="150" bestFit="1" customWidth="1"/>
    <col min="12806" max="12806" width="14.33203125" style="150" customWidth="1"/>
    <col min="12807" max="12807" width="13.5546875" style="150" customWidth="1"/>
    <col min="12808" max="13056" width="11.5546875" style="150"/>
    <col min="13057" max="13057" width="16.6640625" style="150" customWidth="1"/>
    <col min="13058" max="13058" width="19.5546875" style="150" customWidth="1"/>
    <col min="13059" max="13060" width="11.5546875" style="150"/>
    <col min="13061" max="13061" width="13.33203125" style="150" bestFit="1" customWidth="1"/>
    <col min="13062" max="13062" width="14.33203125" style="150" customWidth="1"/>
    <col min="13063" max="13063" width="13.5546875" style="150" customWidth="1"/>
    <col min="13064" max="13312" width="11.5546875" style="150"/>
    <col min="13313" max="13313" width="16.6640625" style="150" customWidth="1"/>
    <col min="13314" max="13314" width="19.5546875" style="150" customWidth="1"/>
    <col min="13315" max="13316" width="11.5546875" style="150"/>
    <col min="13317" max="13317" width="13.33203125" style="150" bestFit="1" customWidth="1"/>
    <col min="13318" max="13318" width="14.33203125" style="150" customWidth="1"/>
    <col min="13319" max="13319" width="13.5546875" style="150" customWidth="1"/>
    <col min="13320" max="13568" width="11.5546875" style="150"/>
    <col min="13569" max="13569" width="16.6640625" style="150" customWidth="1"/>
    <col min="13570" max="13570" width="19.5546875" style="150" customWidth="1"/>
    <col min="13571" max="13572" width="11.5546875" style="150"/>
    <col min="13573" max="13573" width="13.33203125" style="150" bestFit="1" customWidth="1"/>
    <col min="13574" max="13574" width="14.33203125" style="150" customWidth="1"/>
    <col min="13575" max="13575" width="13.5546875" style="150" customWidth="1"/>
    <col min="13576" max="13824" width="11.5546875" style="150"/>
    <col min="13825" max="13825" width="16.6640625" style="150" customWidth="1"/>
    <col min="13826" max="13826" width="19.5546875" style="150" customWidth="1"/>
    <col min="13827" max="13828" width="11.5546875" style="150"/>
    <col min="13829" max="13829" width="13.33203125" style="150" bestFit="1" customWidth="1"/>
    <col min="13830" max="13830" width="14.33203125" style="150" customWidth="1"/>
    <col min="13831" max="13831" width="13.5546875" style="150" customWidth="1"/>
    <col min="13832" max="14080" width="11.5546875" style="150"/>
    <col min="14081" max="14081" width="16.6640625" style="150" customWidth="1"/>
    <col min="14082" max="14082" width="19.5546875" style="150" customWidth="1"/>
    <col min="14083" max="14084" width="11.5546875" style="150"/>
    <col min="14085" max="14085" width="13.33203125" style="150" bestFit="1" customWidth="1"/>
    <col min="14086" max="14086" width="14.33203125" style="150" customWidth="1"/>
    <col min="14087" max="14087" width="13.5546875" style="150" customWidth="1"/>
    <col min="14088" max="14336" width="11.5546875" style="150"/>
    <col min="14337" max="14337" width="16.6640625" style="150" customWidth="1"/>
    <col min="14338" max="14338" width="19.5546875" style="150" customWidth="1"/>
    <col min="14339" max="14340" width="11.5546875" style="150"/>
    <col min="14341" max="14341" width="13.33203125" style="150" bestFit="1" customWidth="1"/>
    <col min="14342" max="14342" width="14.33203125" style="150" customWidth="1"/>
    <col min="14343" max="14343" width="13.5546875" style="150" customWidth="1"/>
    <col min="14344" max="14592" width="11.5546875" style="150"/>
    <col min="14593" max="14593" width="16.6640625" style="150" customWidth="1"/>
    <col min="14594" max="14594" width="19.5546875" style="150" customWidth="1"/>
    <col min="14595" max="14596" width="11.5546875" style="150"/>
    <col min="14597" max="14597" width="13.33203125" style="150" bestFit="1" customWidth="1"/>
    <col min="14598" max="14598" width="14.33203125" style="150" customWidth="1"/>
    <col min="14599" max="14599" width="13.5546875" style="150" customWidth="1"/>
    <col min="14600" max="14848" width="11.5546875" style="150"/>
    <col min="14849" max="14849" width="16.6640625" style="150" customWidth="1"/>
    <col min="14850" max="14850" width="19.5546875" style="150" customWidth="1"/>
    <col min="14851" max="14852" width="11.5546875" style="150"/>
    <col min="14853" max="14853" width="13.33203125" style="150" bestFit="1" customWidth="1"/>
    <col min="14854" max="14854" width="14.33203125" style="150" customWidth="1"/>
    <col min="14855" max="14855" width="13.5546875" style="150" customWidth="1"/>
    <col min="14856" max="15104" width="11.5546875" style="150"/>
    <col min="15105" max="15105" width="16.6640625" style="150" customWidth="1"/>
    <col min="15106" max="15106" width="19.5546875" style="150" customWidth="1"/>
    <col min="15107" max="15108" width="11.5546875" style="150"/>
    <col min="15109" max="15109" width="13.33203125" style="150" bestFit="1" customWidth="1"/>
    <col min="15110" max="15110" width="14.33203125" style="150" customWidth="1"/>
    <col min="15111" max="15111" width="13.5546875" style="150" customWidth="1"/>
    <col min="15112" max="15360" width="11.5546875" style="150"/>
    <col min="15361" max="15361" width="16.6640625" style="150" customWidth="1"/>
    <col min="15362" max="15362" width="19.5546875" style="150" customWidth="1"/>
    <col min="15363" max="15364" width="11.5546875" style="150"/>
    <col min="15365" max="15365" width="13.33203125" style="150" bestFit="1" customWidth="1"/>
    <col min="15366" max="15366" width="14.33203125" style="150" customWidth="1"/>
    <col min="15367" max="15367" width="13.5546875" style="150" customWidth="1"/>
    <col min="15368" max="15616" width="11.5546875" style="150"/>
    <col min="15617" max="15617" width="16.6640625" style="150" customWidth="1"/>
    <col min="15618" max="15618" width="19.5546875" style="150" customWidth="1"/>
    <col min="15619" max="15620" width="11.5546875" style="150"/>
    <col min="15621" max="15621" width="13.33203125" style="150" bestFit="1" customWidth="1"/>
    <col min="15622" max="15622" width="14.33203125" style="150" customWidth="1"/>
    <col min="15623" max="15623" width="13.5546875" style="150" customWidth="1"/>
    <col min="15624" max="15872" width="11.5546875" style="150"/>
    <col min="15873" max="15873" width="16.6640625" style="150" customWidth="1"/>
    <col min="15874" max="15874" width="19.5546875" style="150" customWidth="1"/>
    <col min="15875" max="15876" width="11.5546875" style="150"/>
    <col min="15877" max="15877" width="13.33203125" style="150" bestFit="1" customWidth="1"/>
    <col min="15878" max="15878" width="14.33203125" style="150" customWidth="1"/>
    <col min="15879" max="15879" width="13.5546875" style="150" customWidth="1"/>
    <col min="15880" max="16128" width="11.5546875" style="150"/>
    <col min="16129" max="16129" width="16.6640625" style="150" customWidth="1"/>
    <col min="16130" max="16130" width="19.5546875" style="150" customWidth="1"/>
    <col min="16131" max="16132" width="11.5546875" style="150"/>
    <col min="16133" max="16133" width="13.33203125" style="150" bestFit="1" customWidth="1"/>
    <col min="16134" max="16134" width="14.33203125" style="150" customWidth="1"/>
    <col min="16135" max="16135" width="13.5546875" style="150" customWidth="1"/>
    <col min="16136" max="16384" width="11.5546875" style="150"/>
  </cols>
  <sheetData>
    <row r="1" spans="1:13" ht="14.4" thickBot="1">
      <c r="A1" s="706"/>
      <c r="B1" s="706"/>
      <c r="C1" s="706"/>
      <c r="D1" s="706"/>
      <c r="E1" s="706"/>
      <c r="F1" s="706"/>
      <c r="G1" s="706"/>
    </row>
    <row r="2" spans="1:13" s="151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707" t="s">
        <v>0</v>
      </c>
      <c r="I2" s="708"/>
      <c r="J2" s="708"/>
      <c r="K2" s="708"/>
      <c r="L2" s="709"/>
    </row>
    <row r="3" spans="1:13" s="151" customFormat="1" ht="13.8">
      <c r="A3" s="312"/>
      <c r="B3" s="313"/>
      <c r="C3" s="313"/>
      <c r="D3" s="313"/>
      <c r="E3" s="313"/>
      <c r="F3" s="313"/>
      <c r="G3" s="313"/>
      <c r="H3" s="710"/>
      <c r="I3" s="711"/>
      <c r="J3" s="711"/>
      <c r="K3" s="711"/>
      <c r="L3" s="712"/>
    </row>
    <row r="4" spans="1:13" s="151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710"/>
      <c r="I4" s="711"/>
      <c r="J4" s="711"/>
      <c r="K4" s="711"/>
      <c r="L4" s="712"/>
      <c r="M4" s="157"/>
    </row>
    <row r="5" spans="1:13" s="151" customFormat="1" ht="14.25" customHeight="1">
      <c r="A5" s="294"/>
      <c r="B5" s="295"/>
      <c r="C5" s="295"/>
      <c r="D5" s="295"/>
      <c r="E5" s="295"/>
      <c r="F5" s="295"/>
      <c r="G5" s="419"/>
      <c r="H5" s="710"/>
      <c r="I5" s="711"/>
      <c r="J5" s="711"/>
      <c r="K5" s="711"/>
      <c r="L5" s="712"/>
    </row>
    <row r="6" spans="1:13" s="151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710"/>
      <c r="I6" s="711"/>
      <c r="J6" s="711"/>
      <c r="K6" s="711"/>
      <c r="L6" s="712"/>
    </row>
    <row r="7" spans="1:13" s="151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710"/>
      <c r="I7" s="711"/>
      <c r="J7" s="711"/>
      <c r="K7" s="711"/>
      <c r="L7" s="712"/>
    </row>
    <row r="8" spans="1:13" s="151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710"/>
      <c r="I8" s="711"/>
      <c r="J8" s="711"/>
      <c r="K8" s="711"/>
      <c r="L8" s="712"/>
    </row>
    <row r="9" spans="1:13" s="151" customFormat="1" ht="13.8">
      <c r="A9" s="302"/>
      <c r="B9" s="302"/>
      <c r="C9" s="302"/>
      <c r="D9" s="302"/>
      <c r="E9" s="303"/>
      <c r="F9" s="304" t="s">
        <v>90</v>
      </c>
      <c r="G9" s="304">
        <f>'Presupuesto '!A75</f>
        <v>72</v>
      </c>
      <c r="H9" s="710"/>
      <c r="I9" s="711"/>
      <c r="J9" s="711"/>
      <c r="K9" s="711"/>
      <c r="L9" s="712"/>
    </row>
    <row r="10" spans="1:13" s="151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'!C75</f>
        <v>u</v>
      </c>
      <c r="H10" s="710"/>
      <c r="I10" s="711"/>
      <c r="J10" s="711"/>
      <c r="K10" s="711"/>
      <c r="L10" s="712"/>
    </row>
    <row r="11" spans="1:13" s="151" customFormat="1" ht="13.8">
      <c r="A11" s="305" t="s">
        <v>2</v>
      </c>
      <c r="B11" s="301"/>
      <c r="C11" s="301"/>
      <c r="D11" s="298"/>
      <c r="E11" s="299"/>
      <c r="F11" s="306"/>
      <c r="G11" s="307"/>
      <c r="H11" s="710"/>
      <c r="I11" s="711"/>
      <c r="J11" s="711"/>
      <c r="K11" s="711"/>
      <c r="L11" s="712"/>
    </row>
    <row r="12" spans="1:13" s="151" customFormat="1" ht="13.8">
      <c r="A12" s="644" t="str">
        <f>'Presupuesto '!B75</f>
        <v xml:space="preserve">Suministro e instalacion de luces de escenario DMX RGB 15-18W 12-24 DC </v>
      </c>
      <c r="B12" s="644"/>
      <c r="C12" s="644"/>
      <c r="D12" s="644"/>
      <c r="E12" s="308"/>
      <c r="F12" s="309"/>
      <c r="G12" s="310"/>
      <c r="H12" s="710"/>
      <c r="I12" s="711"/>
      <c r="J12" s="711"/>
      <c r="K12" s="711"/>
      <c r="L12" s="712"/>
    </row>
    <row r="13" spans="1:13" s="152" customFormat="1" ht="12" thickBot="1">
      <c r="A13" s="86"/>
      <c r="B13" s="85"/>
      <c r="C13" s="87"/>
      <c r="D13" s="87"/>
      <c r="E13" s="87"/>
      <c r="F13" s="87"/>
      <c r="G13" s="18"/>
      <c r="H13" s="713"/>
      <c r="I13" s="714"/>
      <c r="J13" s="714"/>
      <c r="K13" s="714"/>
      <c r="L13" s="715"/>
    </row>
    <row r="14" spans="1:13" s="152" customFormat="1" ht="15.6">
      <c r="A14" s="88" t="s">
        <v>3</v>
      </c>
      <c r="B14" s="89"/>
      <c r="C14" s="90"/>
      <c r="D14" s="90"/>
      <c r="E14" s="90"/>
      <c r="F14" s="90"/>
      <c r="G14" s="91"/>
      <c r="H14" s="498"/>
      <c r="I14" s="499"/>
      <c r="J14" s="499"/>
      <c r="K14" s="499"/>
      <c r="L14" s="500"/>
    </row>
    <row r="15" spans="1:13" s="152" customFormat="1" ht="62.4">
      <c r="A15" s="692" t="s">
        <v>4</v>
      </c>
      <c r="B15" s="693"/>
      <c r="C15" s="19" t="s">
        <v>5</v>
      </c>
      <c r="D15" s="20" t="s">
        <v>6</v>
      </c>
      <c r="E15" s="21" t="s">
        <v>7</v>
      </c>
      <c r="F15" s="20" t="s">
        <v>8</v>
      </c>
      <c r="G15" s="21" t="s">
        <v>9</v>
      </c>
      <c r="H15" s="501" t="s">
        <v>10</v>
      </c>
      <c r="I15" s="502" t="s">
        <v>11</v>
      </c>
      <c r="J15" s="503" t="s">
        <v>12</v>
      </c>
      <c r="K15" s="502" t="s">
        <v>13</v>
      </c>
      <c r="L15" s="504" t="s">
        <v>14</v>
      </c>
    </row>
    <row r="16" spans="1:13" s="152" customFormat="1" ht="15.6">
      <c r="A16" s="716"/>
      <c r="B16" s="717"/>
      <c r="C16" s="22" t="s">
        <v>15</v>
      </c>
      <c r="D16" s="22" t="s">
        <v>16</v>
      </c>
      <c r="E16" s="23" t="s">
        <v>17</v>
      </c>
      <c r="F16" s="24" t="s">
        <v>18</v>
      </c>
      <c r="G16" s="23" t="s">
        <v>19</v>
      </c>
      <c r="H16" s="505"/>
      <c r="I16" s="506"/>
      <c r="J16" s="507"/>
      <c r="K16" s="508"/>
      <c r="L16" s="509"/>
    </row>
    <row r="17" spans="1:12" s="153" customFormat="1" ht="15.6">
      <c r="A17" s="679" t="s">
        <v>20</v>
      </c>
      <c r="B17" s="680"/>
      <c r="C17" s="25" t="s">
        <v>21</v>
      </c>
      <c r="D17" s="25"/>
      <c r="E17" s="26" t="str">
        <f>IF(D17&gt;0,ROUND(D17*C17,2),"")</f>
        <v/>
      </c>
      <c r="F17" s="27"/>
      <c r="G17" s="28">
        <f>G26*0.05</f>
        <v>0.56700000000000006</v>
      </c>
      <c r="H17" s="510">
        <f>+G17/G$46</f>
        <v>8.2028876479268552E-3</v>
      </c>
      <c r="I17" s="434">
        <f>'BASE DE DATOS'!D16</f>
        <v>429211210</v>
      </c>
      <c r="J17" s="435" t="s">
        <v>22</v>
      </c>
      <c r="K17" s="431">
        <v>100</v>
      </c>
      <c r="L17" s="511">
        <f>+H17*K17</f>
        <v>0.82028876479268553</v>
      </c>
    </row>
    <row r="18" spans="1:12" s="153" customFormat="1" ht="15.6">
      <c r="A18" s="256"/>
      <c r="B18" s="257"/>
      <c r="C18" s="25"/>
      <c r="D18" s="25"/>
      <c r="E18" s="26"/>
      <c r="F18" s="27"/>
      <c r="G18" s="28"/>
      <c r="H18" s="510"/>
      <c r="I18" s="434"/>
      <c r="J18" s="435"/>
      <c r="K18" s="431"/>
      <c r="L18" s="511"/>
    </row>
    <row r="19" spans="1:12" s="152" customFormat="1" ht="15.6">
      <c r="A19" s="679" t="s">
        <v>23</v>
      </c>
      <c r="B19" s="680"/>
      <c r="C19" s="25"/>
      <c r="D19" s="29"/>
      <c r="E19" s="29"/>
      <c r="F19" s="30"/>
      <c r="G19" s="512">
        <f>SUM(G17:G17)</f>
        <v>0.56700000000000006</v>
      </c>
      <c r="H19" s="513">
        <f>SUM(H17:H17)</f>
        <v>8.2028876479268552E-3</v>
      </c>
      <c r="I19" s="438"/>
      <c r="J19" s="439"/>
      <c r="K19" s="440"/>
      <c r="L19" s="514">
        <f>SUM(L17:L17)</f>
        <v>0.82028876479268553</v>
      </c>
    </row>
    <row r="20" spans="1:12" s="152" customFormat="1" ht="15.6">
      <c r="A20" s="92" t="s">
        <v>24</v>
      </c>
      <c r="B20" s="93"/>
      <c r="C20" s="94"/>
      <c r="D20" s="94"/>
      <c r="E20" s="94"/>
      <c r="F20" s="94"/>
      <c r="G20" s="95"/>
      <c r="H20" s="515"/>
      <c r="I20" s="442"/>
      <c r="J20" s="442"/>
      <c r="K20" s="442"/>
      <c r="L20" s="516"/>
    </row>
    <row r="21" spans="1:12" s="152" customFormat="1" ht="15.6">
      <c r="A21" s="692" t="s">
        <v>4</v>
      </c>
      <c r="B21" s="693"/>
      <c r="C21" s="20" t="s">
        <v>5</v>
      </c>
      <c r="D21" s="20" t="s">
        <v>25</v>
      </c>
      <c r="E21" s="21" t="s">
        <v>7</v>
      </c>
      <c r="F21" s="20" t="s">
        <v>8</v>
      </c>
      <c r="G21" s="21" t="s">
        <v>9</v>
      </c>
      <c r="H21" s="515"/>
      <c r="I21" s="442"/>
      <c r="J21" s="442"/>
      <c r="K21" s="442"/>
      <c r="L21" s="516"/>
    </row>
    <row r="22" spans="1:12" s="152" customFormat="1" ht="15.6">
      <c r="A22" s="718"/>
      <c r="B22" s="719"/>
      <c r="C22" s="22" t="s">
        <v>15</v>
      </c>
      <c r="D22" s="22" t="s">
        <v>16</v>
      </c>
      <c r="E22" s="23" t="s">
        <v>17</v>
      </c>
      <c r="F22" s="24" t="s">
        <v>18</v>
      </c>
      <c r="G22" s="23" t="s">
        <v>19</v>
      </c>
      <c r="H22" s="505"/>
      <c r="I22" s="429"/>
      <c r="J22" s="430"/>
      <c r="K22" s="431"/>
      <c r="L22" s="509"/>
    </row>
    <row r="23" spans="1:12" s="152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1</v>
      </c>
      <c r="G23" s="28">
        <f>E23*F23</f>
        <v>3.62</v>
      </c>
      <c r="H23" s="505">
        <f>+G23/G$46</f>
        <v>5.2371169815688207E-2</v>
      </c>
      <c r="I23" s="434">
        <f>'BASE DE DATOS'!I17</f>
        <v>546110011</v>
      </c>
      <c r="J23" s="435" t="s">
        <v>22</v>
      </c>
      <c r="K23" s="431">
        <v>100</v>
      </c>
      <c r="L23" s="509">
        <f>+H23*K23</f>
        <v>5.2371169815688203</v>
      </c>
    </row>
    <row r="24" spans="1:12" s="152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1</v>
      </c>
      <c r="G24" s="28">
        <f>E24*F24</f>
        <v>3.66</v>
      </c>
      <c r="H24" s="505">
        <f>+G24/G$46</f>
        <v>5.2949856774977579E-2</v>
      </c>
      <c r="I24" s="434">
        <f>'BASE DE DATOS'!I17</f>
        <v>546110011</v>
      </c>
      <c r="J24" s="435" t="s">
        <v>22</v>
      </c>
      <c r="K24" s="431">
        <v>100</v>
      </c>
      <c r="L24" s="509">
        <f>+H24*K24</f>
        <v>5.2949856774977579</v>
      </c>
    </row>
    <row r="25" spans="1:12" s="153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1</v>
      </c>
      <c r="G25" s="28">
        <f>E25*F25</f>
        <v>4.0599999999999996</v>
      </c>
      <c r="H25" s="505">
        <f>+G25/G$46</f>
        <v>5.8736726367871292E-2</v>
      </c>
      <c r="I25" s="434">
        <f>'BASE DE DATOS'!I19</f>
        <v>546110011</v>
      </c>
      <c r="J25" s="435" t="s">
        <v>22</v>
      </c>
      <c r="K25" s="431">
        <v>100</v>
      </c>
      <c r="L25" s="509">
        <f>+H25*K25</f>
        <v>5.8736726367871288</v>
      </c>
    </row>
    <row r="26" spans="1:12" s="152" customFormat="1" ht="12.75" customHeight="1">
      <c r="A26" s="690" t="s">
        <v>26</v>
      </c>
      <c r="B26" s="691"/>
      <c r="C26" s="25"/>
      <c r="D26" s="29"/>
      <c r="E26" s="29"/>
      <c r="F26" s="30"/>
      <c r="G26" s="512">
        <f>SUM(G23:G25)</f>
        <v>11.34</v>
      </c>
      <c r="H26" s="513">
        <f>SUM(H23:H25)</f>
        <v>0.16405775295853708</v>
      </c>
      <c r="I26" s="517"/>
      <c r="J26" s="518"/>
      <c r="K26" s="519"/>
      <c r="L26" s="514">
        <f>SUM(L23:L25)</f>
        <v>16.405775295853708</v>
      </c>
    </row>
    <row r="27" spans="1:12" s="152" customFormat="1" ht="12.75" customHeight="1">
      <c r="A27" s="96" t="s">
        <v>27</v>
      </c>
      <c r="B27" s="93"/>
      <c r="C27" s="94"/>
      <c r="D27" s="94"/>
      <c r="E27" s="94"/>
      <c r="F27" s="94"/>
      <c r="G27" s="95"/>
      <c r="H27" s="520"/>
      <c r="I27" s="506"/>
      <c r="J27" s="507"/>
      <c r="K27" s="508"/>
      <c r="L27" s="521"/>
    </row>
    <row r="28" spans="1:12" s="152" customFormat="1" ht="12.75" customHeight="1">
      <c r="A28" s="692" t="s">
        <v>4</v>
      </c>
      <c r="B28" s="693"/>
      <c r="C28" s="694"/>
      <c r="D28" s="20" t="s">
        <v>28</v>
      </c>
      <c r="E28" s="21" t="s">
        <v>5</v>
      </c>
      <c r="F28" s="20" t="s">
        <v>29</v>
      </c>
      <c r="G28" s="21" t="s">
        <v>9</v>
      </c>
      <c r="H28" s="520"/>
      <c r="I28" s="522"/>
      <c r="J28" s="508"/>
      <c r="K28" s="522"/>
      <c r="L28" s="521"/>
    </row>
    <row r="29" spans="1:12" s="152" customFormat="1" ht="12.75" customHeight="1">
      <c r="A29" s="695"/>
      <c r="B29" s="696"/>
      <c r="C29" s="697"/>
      <c r="D29" s="97"/>
      <c r="E29" s="22" t="s">
        <v>15</v>
      </c>
      <c r="F29" s="22" t="s">
        <v>16</v>
      </c>
      <c r="G29" s="23" t="s">
        <v>17</v>
      </c>
      <c r="H29" s="505"/>
      <c r="I29" s="522"/>
      <c r="J29" s="507"/>
      <c r="K29" s="508"/>
      <c r="L29" s="509"/>
    </row>
    <row r="30" spans="1:12" s="152" customFormat="1" ht="15.6">
      <c r="A30" s="679" t="s">
        <v>274</v>
      </c>
      <c r="B30" s="680"/>
      <c r="C30" s="681"/>
      <c r="D30" s="98" t="s">
        <v>44</v>
      </c>
      <c r="E30" s="99">
        <v>1</v>
      </c>
      <c r="F30" s="99">
        <v>42.215000000000003</v>
      </c>
      <c r="G30" s="28">
        <f>E30*F30</f>
        <v>42.215000000000003</v>
      </c>
      <c r="H30" s="505">
        <f>+G30/G$46</f>
        <v>0.61073174966002142</v>
      </c>
      <c r="I30" s="434">
        <v>465390000</v>
      </c>
      <c r="J30" s="435" t="s">
        <v>30</v>
      </c>
      <c r="K30" s="431">
        <v>0</v>
      </c>
      <c r="L30" s="509">
        <f>+H30*K30</f>
        <v>0</v>
      </c>
    </row>
    <row r="31" spans="1:12" s="152" customFormat="1" ht="12.75" customHeight="1">
      <c r="A31" s="679" t="s">
        <v>275</v>
      </c>
      <c r="B31" s="680"/>
      <c r="C31" s="681"/>
      <c r="D31" s="100" t="s">
        <v>52</v>
      </c>
      <c r="E31" s="101">
        <v>10</v>
      </c>
      <c r="F31" s="102">
        <v>1.5</v>
      </c>
      <c r="G31" s="28">
        <f>E31*F31</f>
        <v>15</v>
      </c>
      <c r="H31" s="505">
        <f>+G31/G$46</f>
        <v>0.21700760973351466</v>
      </c>
      <c r="I31" s="434">
        <v>463400120</v>
      </c>
      <c r="J31" s="435" t="s">
        <v>324</v>
      </c>
      <c r="K31" s="431">
        <v>40</v>
      </c>
      <c r="L31" s="509">
        <f>+H31*K31</f>
        <v>8.680304389340586</v>
      </c>
    </row>
    <row r="32" spans="1:12" s="152" customFormat="1" ht="12.75" customHeight="1">
      <c r="A32" s="286"/>
      <c r="B32" s="287"/>
      <c r="C32" s="288"/>
      <c r="D32" s="100"/>
      <c r="E32" s="101"/>
      <c r="F32" s="102"/>
      <c r="G32" s="28"/>
      <c r="H32" s="505"/>
      <c r="I32" s="524"/>
      <c r="J32" s="523"/>
      <c r="K32" s="508"/>
      <c r="L32" s="509"/>
    </row>
    <row r="33" spans="1:13" s="152" customFormat="1" ht="12.75" customHeight="1">
      <c r="A33" s="286"/>
      <c r="B33" s="287"/>
      <c r="C33" s="288"/>
      <c r="D33" s="100"/>
      <c r="E33" s="101"/>
      <c r="F33" s="102"/>
      <c r="G33" s="28"/>
      <c r="H33" s="505"/>
      <c r="I33" s="524"/>
      <c r="J33" s="523"/>
      <c r="K33" s="508"/>
      <c r="L33" s="509"/>
    </row>
    <row r="34" spans="1:13" s="152" customFormat="1" ht="12.75" customHeight="1">
      <c r="A34" s="286"/>
      <c r="B34" s="287"/>
      <c r="C34" s="288"/>
      <c r="D34" s="100"/>
      <c r="E34" s="101"/>
      <c r="F34" s="102"/>
      <c r="G34" s="28"/>
      <c r="H34" s="505"/>
      <c r="I34" s="524"/>
      <c r="J34" s="523"/>
      <c r="K34" s="508"/>
      <c r="L34" s="509"/>
    </row>
    <row r="35" spans="1:13" s="152" customFormat="1" ht="12.75" customHeight="1">
      <c r="A35" s="286"/>
      <c r="B35" s="287"/>
      <c r="C35" s="288"/>
      <c r="D35" s="100"/>
      <c r="E35" s="101"/>
      <c r="F35" s="102"/>
      <c r="G35" s="28"/>
      <c r="H35" s="505"/>
      <c r="I35" s="524"/>
      <c r="J35" s="523"/>
      <c r="K35" s="508"/>
      <c r="L35" s="509"/>
    </row>
    <row r="36" spans="1:13" s="152" customFormat="1" ht="12.75" customHeight="1">
      <c r="A36" s="286"/>
      <c r="B36" s="287"/>
      <c r="C36" s="288"/>
      <c r="D36" s="100"/>
      <c r="E36" s="101"/>
      <c r="F36" s="102"/>
      <c r="G36" s="28"/>
      <c r="H36" s="505"/>
      <c r="I36" s="524"/>
      <c r="J36" s="523"/>
      <c r="K36" s="508"/>
      <c r="L36" s="509"/>
    </row>
    <row r="37" spans="1:13" s="152" customFormat="1" ht="12.75" customHeight="1">
      <c r="A37" s="286"/>
      <c r="B37" s="287"/>
      <c r="C37" s="288"/>
      <c r="D37" s="100"/>
      <c r="E37" s="101"/>
      <c r="F37" s="102"/>
      <c r="G37" s="28"/>
      <c r="H37" s="505"/>
      <c r="I37" s="524"/>
      <c r="J37" s="523"/>
      <c r="K37" s="508"/>
      <c r="L37" s="509"/>
    </row>
    <row r="38" spans="1:13" s="152" customFormat="1" ht="12.75" customHeight="1">
      <c r="A38" s="286"/>
      <c r="B38" s="287"/>
      <c r="C38" s="288"/>
      <c r="D38" s="100"/>
      <c r="E38" s="101"/>
      <c r="F38" s="102"/>
      <c r="G38" s="28"/>
      <c r="H38" s="505"/>
      <c r="I38" s="524"/>
      <c r="J38" s="523"/>
      <c r="K38" s="508"/>
      <c r="L38" s="509"/>
    </row>
    <row r="39" spans="1:13" s="152" customFormat="1" ht="12.75" customHeight="1">
      <c r="A39" s="286"/>
      <c r="B39" s="287"/>
      <c r="C39" s="288"/>
      <c r="D39" s="100"/>
      <c r="E39" s="101"/>
      <c r="F39" s="102"/>
      <c r="G39" s="28"/>
      <c r="H39" s="505"/>
      <c r="I39" s="524"/>
      <c r="J39" s="523"/>
      <c r="K39" s="508"/>
      <c r="L39" s="509"/>
    </row>
    <row r="40" spans="1:13" s="153" customFormat="1" ht="15.6">
      <c r="A40" s="704" t="s">
        <v>31</v>
      </c>
      <c r="B40" s="705"/>
      <c r="C40" s="103"/>
      <c r="D40" s="104"/>
      <c r="E40" s="104"/>
      <c r="F40" s="105"/>
      <c r="G40" s="512">
        <f>SUM(G30:G31)</f>
        <v>57.215000000000003</v>
      </c>
      <c r="H40" s="513">
        <f>SUM(H30:H31)</f>
        <v>0.82773935939353604</v>
      </c>
      <c r="I40" s="517"/>
      <c r="J40" s="518"/>
      <c r="K40" s="519"/>
      <c r="L40" s="514">
        <f>SUM(L30:L31)</f>
        <v>8.680304389340586</v>
      </c>
      <c r="M40" s="152"/>
    </row>
    <row r="41" spans="1:13" s="152" customFormat="1" ht="12.75" customHeight="1">
      <c r="A41" s="96" t="s">
        <v>32</v>
      </c>
      <c r="B41" s="93"/>
      <c r="C41" s="94"/>
      <c r="D41" s="94"/>
      <c r="E41" s="94"/>
      <c r="F41" s="94"/>
      <c r="G41" s="95"/>
      <c r="H41" s="520"/>
      <c r="I41" s="506"/>
      <c r="J41" s="507"/>
      <c r="K41" s="508"/>
      <c r="L41" s="521"/>
      <c r="M41" s="153"/>
    </row>
    <row r="42" spans="1:13" s="152" customFormat="1" ht="12.75" customHeight="1">
      <c r="A42" s="692" t="s">
        <v>4</v>
      </c>
      <c r="B42" s="693"/>
      <c r="C42" s="694"/>
      <c r="D42" s="20" t="s">
        <v>28</v>
      </c>
      <c r="E42" s="21" t="s">
        <v>5</v>
      </c>
      <c r="F42" s="20" t="s">
        <v>6</v>
      </c>
      <c r="G42" s="21" t="s">
        <v>9</v>
      </c>
      <c r="H42" s="520"/>
      <c r="I42" s="506"/>
      <c r="J42" s="507"/>
      <c r="K42" s="508"/>
      <c r="L42" s="521"/>
    </row>
    <row r="43" spans="1:13" s="152" customFormat="1" ht="12.75" customHeight="1">
      <c r="A43" s="695"/>
      <c r="B43" s="696"/>
      <c r="C43" s="697"/>
      <c r="D43" s="97"/>
      <c r="E43" s="22" t="s">
        <v>15</v>
      </c>
      <c r="F43" s="22" t="s">
        <v>16</v>
      </c>
      <c r="G43" s="23" t="s">
        <v>17</v>
      </c>
      <c r="H43" s="520"/>
      <c r="I43" s="522"/>
      <c r="J43" s="507"/>
      <c r="K43" s="522"/>
      <c r="L43" s="521"/>
    </row>
    <row r="44" spans="1:13" s="152" customFormat="1" ht="15.6">
      <c r="A44" s="679"/>
      <c r="B44" s="680"/>
      <c r="C44" s="681"/>
      <c r="D44" s="100"/>
      <c r="E44" s="18"/>
      <c r="F44" s="128"/>
      <c r="G44" s="28"/>
      <c r="H44" s="505"/>
      <c r="I44" s="506"/>
      <c r="J44" s="507"/>
      <c r="K44" s="508"/>
      <c r="L44" s="509"/>
    </row>
    <row r="45" spans="1:13" s="152" customFormat="1" ht="12.75" customHeight="1" thickBot="1">
      <c r="A45" s="677" t="s">
        <v>33</v>
      </c>
      <c r="B45" s="678"/>
      <c r="C45" s="106"/>
      <c r="D45" s="29"/>
      <c r="E45" s="29"/>
      <c r="F45" s="25"/>
      <c r="G45" s="525">
        <f>+G44</f>
        <v>0</v>
      </c>
      <c r="H45" s="513">
        <f>+H44</f>
        <v>0</v>
      </c>
      <c r="I45" s="526"/>
      <c r="J45" s="518"/>
      <c r="K45" s="526"/>
      <c r="L45" s="514">
        <f>+L44</f>
        <v>0</v>
      </c>
    </row>
    <row r="46" spans="1:13" s="153" customFormat="1" ht="16.2" thickBot="1">
      <c r="A46" s="107"/>
      <c r="B46" s="108"/>
      <c r="C46" s="108"/>
      <c r="D46" s="683" t="s">
        <v>34</v>
      </c>
      <c r="E46" s="684"/>
      <c r="F46" s="684"/>
      <c r="G46" s="61">
        <f>+G45+G40+G26+G19</f>
        <v>69.122</v>
      </c>
      <c r="H46" s="527">
        <f>+H45+H40+H26+H19</f>
        <v>1</v>
      </c>
      <c r="I46" s="528"/>
      <c r="J46" s="529"/>
      <c r="K46" s="528"/>
      <c r="L46" s="565">
        <f>+L45+L40+L26+L19</f>
        <v>25.906368449986978</v>
      </c>
      <c r="M46" s="152"/>
    </row>
    <row r="47" spans="1:13" s="152" customFormat="1" ht="12.75" customHeight="1">
      <c r="A47" s="107"/>
      <c r="B47" s="108"/>
      <c r="C47" s="108"/>
      <c r="D47" s="685" t="s">
        <v>35</v>
      </c>
      <c r="E47" s="686"/>
      <c r="F47" s="109">
        <f>+Datos!C5</f>
        <v>0.23</v>
      </c>
      <c r="G47" s="110">
        <f>+F47*G46</f>
        <v>15.898060000000001</v>
      </c>
      <c r="H47" s="114"/>
      <c r="I47" s="114"/>
      <c r="J47" s="114"/>
      <c r="K47" s="114"/>
      <c r="L47" s="530"/>
      <c r="M47" s="153"/>
    </row>
    <row r="48" spans="1:13" s="152" customFormat="1" ht="13.5" customHeight="1">
      <c r="A48" s="111"/>
      <c r="B48" s="17"/>
      <c r="C48" s="112"/>
      <c r="D48" s="685" t="s">
        <v>36</v>
      </c>
      <c r="E48" s="686"/>
      <c r="F48" s="686"/>
      <c r="G48" s="110">
        <v>0</v>
      </c>
      <c r="H48" s="114"/>
      <c r="I48" s="114"/>
      <c r="J48" s="114"/>
      <c r="K48" s="114"/>
      <c r="L48" s="530"/>
    </row>
    <row r="49" spans="1:13" s="152" customFormat="1" ht="12.75" customHeight="1">
      <c r="A49" s="86"/>
      <c r="B49" s="108"/>
      <c r="C49" s="85"/>
      <c r="D49" s="685" t="s">
        <v>37</v>
      </c>
      <c r="E49" s="686"/>
      <c r="F49" s="686"/>
      <c r="G49" s="113">
        <f>+G46+G47</f>
        <v>85.020060000000001</v>
      </c>
      <c r="H49" s="114"/>
      <c r="I49" s="114"/>
      <c r="J49" s="114"/>
      <c r="K49" s="114"/>
      <c r="L49" s="530"/>
    </row>
    <row r="50" spans="1:13" s="152" customFormat="1" ht="12.75" customHeight="1" thickBot="1">
      <c r="A50" s="606" t="str">
        <f>'BASE DE DATOS'!D6</f>
        <v>ING. LIZARDO SEGURA M.</v>
      </c>
      <c r="B50" s="607"/>
      <c r="C50" s="114"/>
      <c r="D50" s="687" t="s">
        <v>38</v>
      </c>
      <c r="E50" s="688"/>
      <c r="F50" s="688"/>
      <c r="G50" s="66">
        <f>ROUND((G49),2)</f>
        <v>85.02</v>
      </c>
      <c r="H50" s="114"/>
      <c r="I50" s="114"/>
      <c r="J50" s="114"/>
      <c r="K50" s="114"/>
      <c r="L50" s="530"/>
    </row>
    <row r="51" spans="1:13" s="152" customFormat="1">
      <c r="A51" s="608" t="str">
        <f>'BASE DE DATOS'!F6</f>
        <v>TEC. DE PLANIFICACIÓN</v>
      </c>
      <c r="B51" s="609"/>
      <c r="C51" s="114"/>
      <c r="D51" s="114"/>
      <c r="E51" s="114"/>
      <c r="F51" s="115"/>
      <c r="G51" s="115"/>
      <c r="H51" s="85"/>
      <c r="I51" s="85"/>
      <c r="J51" s="85"/>
      <c r="K51" s="85"/>
      <c r="L51" s="531"/>
    </row>
    <row r="52" spans="1:13" s="152" customFormat="1">
      <c r="A52" s="608" t="str">
        <f>'BASE DE DATOS'!D7</f>
        <v>ESMERALDAS  - MARZO/2021</v>
      </c>
      <c r="B52" s="609"/>
      <c r="C52" s="316"/>
      <c r="D52" s="316"/>
      <c r="E52" s="316"/>
      <c r="F52" s="316"/>
      <c r="G52" s="316"/>
      <c r="H52" s="85"/>
      <c r="I52" s="85"/>
      <c r="J52" s="85"/>
      <c r="K52" s="85"/>
      <c r="L52" s="531"/>
    </row>
    <row r="53" spans="1:13">
      <c r="A53" s="116"/>
      <c r="B53" s="117"/>
      <c r="C53" s="118"/>
      <c r="D53" s="118"/>
      <c r="E53" s="118"/>
      <c r="F53" s="119"/>
      <c r="G53" s="119"/>
      <c r="H53" s="85"/>
      <c r="I53" s="85"/>
      <c r="J53" s="532"/>
      <c r="K53" s="85"/>
      <c r="L53" s="531"/>
      <c r="M53" s="152"/>
    </row>
    <row r="54" spans="1:13">
      <c r="A54" s="170"/>
      <c r="B54" s="120"/>
      <c r="C54" s="120"/>
      <c r="D54" s="121"/>
      <c r="E54" s="121"/>
      <c r="F54" s="121"/>
      <c r="G54" s="121"/>
      <c r="H54" s="114"/>
      <c r="I54" s="114"/>
      <c r="J54" s="533"/>
      <c r="K54" s="114"/>
      <c r="L54" s="530"/>
    </row>
    <row r="55" spans="1:13">
      <c r="A55" s="122"/>
      <c r="B55" s="117"/>
      <c r="C55" s="117"/>
      <c r="D55" s="117"/>
      <c r="E55" s="117"/>
      <c r="F55" s="123"/>
      <c r="G55" s="119"/>
      <c r="H55" s="114"/>
      <c r="I55" s="114"/>
      <c r="J55" s="533"/>
      <c r="K55" s="114"/>
      <c r="L55" s="530"/>
    </row>
    <row r="56" spans="1:13">
      <c r="A56" s="116"/>
      <c r="B56" s="118"/>
      <c r="C56" s="124"/>
      <c r="D56" s="124"/>
      <c r="E56" s="124"/>
      <c r="F56" s="124"/>
      <c r="G56" s="124"/>
      <c r="H56" s="114"/>
      <c r="I56" s="114"/>
      <c r="J56" s="533"/>
      <c r="K56" s="114"/>
      <c r="L56" s="530"/>
    </row>
    <row r="57" spans="1:13" ht="13.8" thickBot="1">
      <c r="A57" s="125"/>
      <c r="B57" s="126"/>
      <c r="C57" s="127"/>
      <c r="D57" s="689"/>
      <c r="E57" s="689"/>
      <c r="F57" s="689"/>
      <c r="G57" s="127"/>
      <c r="H57" s="534"/>
      <c r="I57" s="534"/>
      <c r="J57" s="535"/>
      <c r="K57" s="534"/>
      <c r="L57" s="536"/>
    </row>
    <row r="58" spans="1:13" ht="13.8">
      <c r="A58" s="154"/>
      <c r="B58" s="154"/>
      <c r="C58" s="155"/>
      <c r="D58" s="682"/>
      <c r="E58" s="682"/>
      <c r="F58" s="682"/>
      <c r="G58" s="537">
        <v>85.02</v>
      </c>
      <c r="H58" s="114"/>
      <c r="I58" s="114"/>
      <c r="J58" s="114"/>
      <c r="K58" s="114"/>
    </row>
    <row r="59" spans="1:13">
      <c r="D59" s="682"/>
      <c r="E59" s="682"/>
      <c r="F59" s="682"/>
      <c r="H59" s="114"/>
      <c r="I59" s="114"/>
      <c r="J59" s="114"/>
      <c r="K59" s="114"/>
    </row>
    <row r="60" spans="1:13">
      <c r="H60" s="114"/>
      <c r="I60" s="114"/>
      <c r="J60" s="114"/>
      <c r="K60" s="114"/>
    </row>
    <row r="61" spans="1:13">
      <c r="H61" s="114"/>
      <c r="I61" s="114"/>
      <c r="J61" s="114"/>
      <c r="K61" s="114"/>
    </row>
    <row r="62" spans="1:13">
      <c r="H62" s="114"/>
      <c r="I62" s="114"/>
      <c r="J62" s="114"/>
      <c r="K62" s="114"/>
    </row>
  </sheetData>
  <mergeCells count="35">
    <mergeCell ref="A50:B50"/>
    <mergeCell ref="A51:B51"/>
    <mergeCell ref="A52:B52"/>
    <mergeCell ref="D58:F58"/>
    <mergeCell ref="D59:F59"/>
    <mergeCell ref="D47:E47"/>
    <mergeCell ref="D48:F48"/>
    <mergeCell ref="D49:F49"/>
    <mergeCell ref="D50:F50"/>
    <mergeCell ref="D57:F57"/>
    <mergeCell ref="D46:F46"/>
    <mergeCell ref="A25:B25"/>
    <mergeCell ref="A26:B26"/>
    <mergeCell ref="A28:C28"/>
    <mergeCell ref="A29:C29"/>
    <mergeCell ref="A30:C30"/>
    <mergeCell ref="A31:C31"/>
    <mergeCell ref="A40:B40"/>
    <mergeCell ref="A42:C42"/>
    <mergeCell ref="A43:C43"/>
    <mergeCell ref="A44:C44"/>
    <mergeCell ref="A45:B45"/>
    <mergeCell ref="A24:B24"/>
    <mergeCell ref="A1:G1"/>
    <mergeCell ref="H2:L13"/>
    <mergeCell ref="A15:B15"/>
    <mergeCell ref="A16:B16"/>
    <mergeCell ref="A17:B17"/>
    <mergeCell ref="A19:B19"/>
    <mergeCell ref="A21:B21"/>
    <mergeCell ref="A22:B22"/>
    <mergeCell ref="A23:B23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22" zoomScale="90" zoomScaleNormal="100" zoomScaleSheetLayoutView="90" workbookViewId="0">
      <selection activeCell="I30" sqref="I30"/>
    </sheetView>
  </sheetViews>
  <sheetFormatPr baseColWidth="10" defaultRowHeight="13.2"/>
  <cols>
    <col min="1" max="1" width="16.6640625" style="150" customWidth="1"/>
    <col min="2" max="2" width="19.5546875" style="150" customWidth="1"/>
    <col min="3" max="4" width="11.5546875" style="150"/>
    <col min="5" max="5" width="13.33203125" style="150" bestFit="1" customWidth="1"/>
    <col min="6" max="6" width="14.33203125" style="156" customWidth="1"/>
    <col min="7" max="7" width="13.5546875" style="538" customWidth="1"/>
    <col min="8" max="12" width="11.5546875" style="497"/>
    <col min="13" max="256" width="11.5546875" style="150"/>
    <col min="257" max="257" width="16.6640625" style="150" customWidth="1"/>
    <col min="258" max="258" width="19.5546875" style="150" customWidth="1"/>
    <col min="259" max="260" width="11.5546875" style="150"/>
    <col min="261" max="261" width="13.33203125" style="150" bestFit="1" customWidth="1"/>
    <col min="262" max="262" width="14.33203125" style="150" customWidth="1"/>
    <col min="263" max="263" width="13.5546875" style="150" customWidth="1"/>
    <col min="264" max="512" width="11.5546875" style="150"/>
    <col min="513" max="513" width="16.6640625" style="150" customWidth="1"/>
    <col min="514" max="514" width="19.5546875" style="150" customWidth="1"/>
    <col min="515" max="516" width="11.5546875" style="150"/>
    <col min="517" max="517" width="13.33203125" style="150" bestFit="1" customWidth="1"/>
    <col min="518" max="518" width="14.33203125" style="150" customWidth="1"/>
    <col min="519" max="519" width="13.5546875" style="150" customWidth="1"/>
    <col min="520" max="768" width="11.5546875" style="150"/>
    <col min="769" max="769" width="16.6640625" style="150" customWidth="1"/>
    <col min="770" max="770" width="19.5546875" style="150" customWidth="1"/>
    <col min="771" max="772" width="11.5546875" style="150"/>
    <col min="773" max="773" width="13.33203125" style="150" bestFit="1" customWidth="1"/>
    <col min="774" max="774" width="14.33203125" style="150" customWidth="1"/>
    <col min="775" max="775" width="13.5546875" style="150" customWidth="1"/>
    <col min="776" max="1024" width="11.5546875" style="150"/>
    <col min="1025" max="1025" width="16.6640625" style="150" customWidth="1"/>
    <col min="1026" max="1026" width="19.5546875" style="150" customWidth="1"/>
    <col min="1027" max="1028" width="11.5546875" style="150"/>
    <col min="1029" max="1029" width="13.33203125" style="150" bestFit="1" customWidth="1"/>
    <col min="1030" max="1030" width="14.33203125" style="150" customWidth="1"/>
    <col min="1031" max="1031" width="13.5546875" style="150" customWidth="1"/>
    <col min="1032" max="1280" width="11.5546875" style="150"/>
    <col min="1281" max="1281" width="16.6640625" style="150" customWidth="1"/>
    <col min="1282" max="1282" width="19.5546875" style="150" customWidth="1"/>
    <col min="1283" max="1284" width="11.5546875" style="150"/>
    <col min="1285" max="1285" width="13.33203125" style="150" bestFit="1" customWidth="1"/>
    <col min="1286" max="1286" width="14.33203125" style="150" customWidth="1"/>
    <col min="1287" max="1287" width="13.5546875" style="150" customWidth="1"/>
    <col min="1288" max="1536" width="11.5546875" style="150"/>
    <col min="1537" max="1537" width="16.6640625" style="150" customWidth="1"/>
    <col min="1538" max="1538" width="19.5546875" style="150" customWidth="1"/>
    <col min="1539" max="1540" width="11.5546875" style="150"/>
    <col min="1541" max="1541" width="13.33203125" style="150" bestFit="1" customWidth="1"/>
    <col min="1542" max="1542" width="14.33203125" style="150" customWidth="1"/>
    <col min="1543" max="1543" width="13.5546875" style="150" customWidth="1"/>
    <col min="1544" max="1792" width="11.5546875" style="150"/>
    <col min="1793" max="1793" width="16.6640625" style="150" customWidth="1"/>
    <col min="1794" max="1794" width="19.5546875" style="150" customWidth="1"/>
    <col min="1795" max="1796" width="11.5546875" style="150"/>
    <col min="1797" max="1797" width="13.33203125" style="150" bestFit="1" customWidth="1"/>
    <col min="1798" max="1798" width="14.33203125" style="150" customWidth="1"/>
    <col min="1799" max="1799" width="13.5546875" style="150" customWidth="1"/>
    <col min="1800" max="2048" width="11.5546875" style="150"/>
    <col min="2049" max="2049" width="16.6640625" style="150" customWidth="1"/>
    <col min="2050" max="2050" width="19.5546875" style="150" customWidth="1"/>
    <col min="2051" max="2052" width="11.5546875" style="150"/>
    <col min="2053" max="2053" width="13.33203125" style="150" bestFit="1" customWidth="1"/>
    <col min="2054" max="2054" width="14.33203125" style="150" customWidth="1"/>
    <col min="2055" max="2055" width="13.5546875" style="150" customWidth="1"/>
    <col min="2056" max="2304" width="11.5546875" style="150"/>
    <col min="2305" max="2305" width="16.6640625" style="150" customWidth="1"/>
    <col min="2306" max="2306" width="19.5546875" style="150" customWidth="1"/>
    <col min="2307" max="2308" width="11.5546875" style="150"/>
    <col min="2309" max="2309" width="13.33203125" style="150" bestFit="1" customWidth="1"/>
    <col min="2310" max="2310" width="14.33203125" style="150" customWidth="1"/>
    <col min="2311" max="2311" width="13.5546875" style="150" customWidth="1"/>
    <col min="2312" max="2560" width="11.5546875" style="150"/>
    <col min="2561" max="2561" width="16.6640625" style="150" customWidth="1"/>
    <col min="2562" max="2562" width="19.5546875" style="150" customWidth="1"/>
    <col min="2563" max="2564" width="11.5546875" style="150"/>
    <col min="2565" max="2565" width="13.33203125" style="150" bestFit="1" customWidth="1"/>
    <col min="2566" max="2566" width="14.33203125" style="150" customWidth="1"/>
    <col min="2567" max="2567" width="13.5546875" style="150" customWidth="1"/>
    <col min="2568" max="2816" width="11.5546875" style="150"/>
    <col min="2817" max="2817" width="16.6640625" style="150" customWidth="1"/>
    <col min="2818" max="2818" width="19.5546875" style="150" customWidth="1"/>
    <col min="2819" max="2820" width="11.5546875" style="150"/>
    <col min="2821" max="2821" width="13.33203125" style="150" bestFit="1" customWidth="1"/>
    <col min="2822" max="2822" width="14.33203125" style="150" customWidth="1"/>
    <col min="2823" max="2823" width="13.5546875" style="150" customWidth="1"/>
    <col min="2824" max="3072" width="11.5546875" style="150"/>
    <col min="3073" max="3073" width="16.6640625" style="150" customWidth="1"/>
    <col min="3074" max="3074" width="19.5546875" style="150" customWidth="1"/>
    <col min="3075" max="3076" width="11.5546875" style="150"/>
    <col min="3077" max="3077" width="13.33203125" style="150" bestFit="1" customWidth="1"/>
    <col min="3078" max="3078" width="14.33203125" style="150" customWidth="1"/>
    <col min="3079" max="3079" width="13.5546875" style="150" customWidth="1"/>
    <col min="3080" max="3328" width="11.5546875" style="150"/>
    <col min="3329" max="3329" width="16.6640625" style="150" customWidth="1"/>
    <col min="3330" max="3330" width="19.5546875" style="150" customWidth="1"/>
    <col min="3331" max="3332" width="11.5546875" style="150"/>
    <col min="3333" max="3333" width="13.33203125" style="150" bestFit="1" customWidth="1"/>
    <col min="3334" max="3334" width="14.33203125" style="150" customWidth="1"/>
    <col min="3335" max="3335" width="13.5546875" style="150" customWidth="1"/>
    <col min="3336" max="3584" width="11.5546875" style="150"/>
    <col min="3585" max="3585" width="16.6640625" style="150" customWidth="1"/>
    <col min="3586" max="3586" width="19.5546875" style="150" customWidth="1"/>
    <col min="3587" max="3588" width="11.5546875" style="150"/>
    <col min="3589" max="3589" width="13.33203125" style="150" bestFit="1" customWidth="1"/>
    <col min="3590" max="3590" width="14.33203125" style="150" customWidth="1"/>
    <col min="3591" max="3591" width="13.5546875" style="150" customWidth="1"/>
    <col min="3592" max="3840" width="11.5546875" style="150"/>
    <col min="3841" max="3841" width="16.6640625" style="150" customWidth="1"/>
    <col min="3842" max="3842" width="19.5546875" style="150" customWidth="1"/>
    <col min="3843" max="3844" width="11.5546875" style="150"/>
    <col min="3845" max="3845" width="13.33203125" style="150" bestFit="1" customWidth="1"/>
    <col min="3846" max="3846" width="14.33203125" style="150" customWidth="1"/>
    <col min="3847" max="3847" width="13.5546875" style="150" customWidth="1"/>
    <col min="3848" max="4096" width="11.5546875" style="150"/>
    <col min="4097" max="4097" width="16.6640625" style="150" customWidth="1"/>
    <col min="4098" max="4098" width="19.5546875" style="150" customWidth="1"/>
    <col min="4099" max="4100" width="11.5546875" style="150"/>
    <col min="4101" max="4101" width="13.33203125" style="150" bestFit="1" customWidth="1"/>
    <col min="4102" max="4102" width="14.33203125" style="150" customWidth="1"/>
    <col min="4103" max="4103" width="13.5546875" style="150" customWidth="1"/>
    <col min="4104" max="4352" width="11.5546875" style="150"/>
    <col min="4353" max="4353" width="16.6640625" style="150" customWidth="1"/>
    <col min="4354" max="4354" width="19.5546875" style="150" customWidth="1"/>
    <col min="4355" max="4356" width="11.5546875" style="150"/>
    <col min="4357" max="4357" width="13.33203125" style="150" bestFit="1" customWidth="1"/>
    <col min="4358" max="4358" width="14.33203125" style="150" customWidth="1"/>
    <col min="4359" max="4359" width="13.5546875" style="150" customWidth="1"/>
    <col min="4360" max="4608" width="11.5546875" style="150"/>
    <col min="4609" max="4609" width="16.6640625" style="150" customWidth="1"/>
    <col min="4610" max="4610" width="19.5546875" style="150" customWidth="1"/>
    <col min="4611" max="4612" width="11.5546875" style="150"/>
    <col min="4613" max="4613" width="13.33203125" style="150" bestFit="1" customWidth="1"/>
    <col min="4614" max="4614" width="14.33203125" style="150" customWidth="1"/>
    <col min="4615" max="4615" width="13.5546875" style="150" customWidth="1"/>
    <col min="4616" max="4864" width="11.5546875" style="150"/>
    <col min="4865" max="4865" width="16.6640625" style="150" customWidth="1"/>
    <col min="4866" max="4866" width="19.5546875" style="150" customWidth="1"/>
    <col min="4867" max="4868" width="11.5546875" style="150"/>
    <col min="4869" max="4869" width="13.33203125" style="150" bestFit="1" customWidth="1"/>
    <col min="4870" max="4870" width="14.33203125" style="150" customWidth="1"/>
    <col min="4871" max="4871" width="13.5546875" style="150" customWidth="1"/>
    <col min="4872" max="5120" width="11.5546875" style="150"/>
    <col min="5121" max="5121" width="16.6640625" style="150" customWidth="1"/>
    <col min="5122" max="5122" width="19.5546875" style="150" customWidth="1"/>
    <col min="5123" max="5124" width="11.5546875" style="150"/>
    <col min="5125" max="5125" width="13.33203125" style="150" bestFit="1" customWidth="1"/>
    <col min="5126" max="5126" width="14.33203125" style="150" customWidth="1"/>
    <col min="5127" max="5127" width="13.5546875" style="150" customWidth="1"/>
    <col min="5128" max="5376" width="11.5546875" style="150"/>
    <col min="5377" max="5377" width="16.6640625" style="150" customWidth="1"/>
    <col min="5378" max="5378" width="19.5546875" style="150" customWidth="1"/>
    <col min="5379" max="5380" width="11.5546875" style="150"/>
    <col min="5381" max="5381" width="13.33203125" style="150" bestFit="1" customWidth="1"/>
    <col min="5382" max="5382" width="14.33203125" style="150" customWidth="1"/>
    <col min="5383" max="5383" width="13.5546875" style="150" customWidth="1"/>
    <col min="5384" max="5632" width="11.5546875" style="150"/>
    <col min="5633" max="5633" width="16.6640625" style="150" customWidth="1"/>
    <col min="5634" max="5634" width="19.5546875" style="150" customWidth="1"/>
    <col min="5635" max="5636" width="11.5546875" style="150"/>
    <col min="5637" max="5637" width="13.33203125" style="150" bestFit="1" customWidth="1"/>
    <col min="5638" max="5638" width="14.33203125" style="150" customWidth="1"/>
    <col min="5639" max="5639" width="13.5546875" style="150" customWidth="1"/>
    <col min="5640" max="5888" width="11.5546875" style="150"/>
    <col min="5889" max="5889" width="16.6640625" style="150" customWidth="1"/>
    <col min="5890" max="5890" width="19.5546875" style="150" customWidth="1"/>
    <col min="5891" max="5892" width="11.5546875" style="150"/>
    <col min="5893" max="5893" width="13.33203125" style="150" bestFit="1" customWidth="1"/>
    <col min="5894" max="5894" width="14.33203125" style="150" customWidth="1"/>
    <col min="5895" max="5895" width="13.5546875" style="150" customWidth="1"/>
    <col min="5896" max="6144" width="11.5546875" style="150"/>
    <col min="6145" max="6145" width="16.6640625" style="150" customWidth="1"/>
    <col min="6146" max="6146" width="19.5546875" style="150" customWidth="1"/>
    <col min="6147" max="6148" width="11.5546875" style="150"/>
    <col min="6149" max="6149" width="13.33203125" style="150" bestFit="1" customWidth="1"/>
    <col min="6150" max="6150" width="14.33203125" style="150" customWidth="1"/>
    <col min="6151" max="6151" width="13.5546875" style="150" customWidth="1"/>
    <col min="6152" max="6400" width="11.5546875" style="150"/>
    <col min="6401" max="6401" width="16.6640625" style="150" customWidth="1"/>
    <col min="6402" max="6402" width="19.5546875" style="150" customWidth="1"/>
    <col min="6403" max="6404" width="11.5546875" style="150"/>
    <col min="6405" max="6405" width="13.33203125" style="150" bestFit="1" customWidth="1"/>
    <col min="6406" max="6406" width="14.33203125" style="150" customWidth="1"/>
    <col min="6407" max="6407" width="13.5546875" style="150" customWidth="1"/>
    <col min="6408" max="6656" width="11.5546875" style="150"/>
    <col min="6657" max="6657" width="16.6640625" style="150" customWidth="1"/>
    <col min="6658" max="6658" width="19.5546875" style="150" customWidth="1"/>
    <col min="6659" max="6660" width="11.5546875" style="150"/>
    <col min="6661" max="6661" width="13.33203125" style="150" bestFit="1" customWidth="1"/>
    <col min="6662" max="6662" width="14.33203125" style="150" customWidth="1"/>
    <col min="6663" max="6663" width="13.5546875" style="150" customWidth="1"/>
    <col min="6664" max="6912" width="11.5546875" style="150"/>
    <col min="6913" max="6913" width="16.6640625" style="150" customWidth="1"/>
    <col min="6914" max="6914" width="19.5546875" style="150" customWidth="1"/>
    <col min="6915" max="6916" width="11.5546875" style="150"/>
    <col min="6917" max="6917" width="13.33203125" style="150" bestFit="1" customWidth="1"/>
    <col min="6918" max="6918" width="14.33203125" style="150" customWidth="1"/>
    <col min="6919" max="6919" width="13.5546875" style="150" customWidth="1"/>
    <col min="6920" max="7168" width="11.5546875" style="150"/>
    <col min="7169" max="7169" width="16.6640625" style="150" customWidth="1"/>
    <col min="7170" max="7170" width="19.5546875" style="150" customWidth="1"/>
    <col min="7171" max="7172" width="11.5546875" style="150"/>
    <col min="7173" max="7173" width="13.33203125" style="150" bestFit="1" customWidth="1"/>
    <col min="7174" max="7174" width="14.33203125" style="150" customWidth="1"/>
    <col min="7175" max="7175" width="13.5546875" style="150" customWidth="1"/>
    <col min="7176" max="7424" width="11.5546875" style="150"/>
    <col min="7425" max="7425" width="16.6640625" style="150" customWidth="1"/>
    <col min="7426" max="7426" width="19.5546875" style="150" customWidth="1"/>
    <col min="7427" max="7428" width="11.5546875" style="150"/>
    <col min="7429" max="7429" width="13.33203125" style="150" bestFit="1" customWidth="1"/>
    <col min="7430" max="7430" width="14.33203125" style="150" customWidth="1"/>
    <col min="7431" max="7431" width="13.5546875" style="150" customWidth="1"/>
    <col min="7432" max="7680" width="11.5546875" style="150"/>
    <col min="7681" max="7681" width="16.6640625" style="150" customWidth="1"/>
    <col min="7682" max="7682" width="19.5546875" style="150" customWidth="1"/>
    <col min="7683" max="7684" width="11.5546875" style="150"/>
    <col min="7685" max="7685" width="13.33203125" style="150" bestFit="1" customWidth="1"/>
    <col min="7686" max="7686" width="14.33203125" style="150" customWidth="1"/>
    <col min="7687" max="7687" width="13.5546875" style="150" customWidth="1"/>
    <col min="7688" max="7936" width="11.5546875" style="150"/>
    <col min="7937" max="7937" width="16.6640625" style="150" customWidth="1"/>
    <col min="7938" max="7938" width="19.5546875" style="150" customWidth="1"/>
    <col min="7939" max="7940" width="11.5546875" style="150"/>
    <col min="7941" max="7941" width="13.33203125" style="150" bestFit="1" customWidth="1"/>
    <col min="7942" max="7942" width="14.33203125" style="150" customWidth="1"/>
    <col min="7943" max="7943" width="13.5546875" style="150" customWidth="1"/>
    <col min="7944" max="8192" width="11.5546875" style="150"/>
    <col min="8193" max="8193" width="16.6640625" style="150" customWidth="1"/>
    <col min="8194" max="8194" width="19.5546875" style="150" customWidth="1"/>
    <col min="8195" max="8196" width="11.5546875" style="150"/>
    <col min="8197" max="8197" width="13.33203125" style="150" bestFit="1" customWidth="1"/>
    <col min="8198" max="8198" width="14.33203125" style="150" customWidth="1"/>
    <col min="8199" max="8199" width="13.5546875" style="150" customWidth="1"/>
    <col min="8200" max="8448" width="11.5546875" style="150"/>
    <col min="8449" max="8449" width="16.6640625" style="150" customWidth="1"/>
    <col min="8450" max="8450" width="19.5546875" style="150" customWidth="1"/>
    <col min="8451" max="8452" width="11.5546875" style="150"/>
    <col min="8453" max="8453" width="13.33203125" style="150" bestFit="1" customWidth="1"/>
    <col min="8454" max="8454" width="14.33203125" style="150" customWidth="1"/>
    <col min="8455" max="8455" width="13.5546875" style="150" customWidth="1"/>
    <col min="8456" max="8704" width="11.5546875" style="150"/>
    <col min="8705" max="8705" width="16.6640625" style="150" customWidth="1"/>
    <col min="8706" max="8706" width="19.5546875" style="150" customWidth="1"/>
    <col min="8707" max="8708" width="11.5546875" style="150"/>
    <col min="8709" max="8709" width="13.33203125" style="150" bestFit="1" customWidth="1"/>
    <col min="8710" max="8710" width="14.33203125" style="150" customWidth="1"/>
    <col min="8711" max="8711" width="13.5546875" style="150" customWidth="1"/>
    <col min="8712" max="8960" width="11.5546875" style="150"/>
    <col min="8961" max="8961" width="16.6640625" style="150" customWidth="1"/>
    <col min="8962" max="8962" width="19.5546875" style="150" customWidth="1"/>
    <col min="8963" max="8964" width="11.5546875" style="150"/>
    <col min="8965" max="8965" width="13.33203125" style="150" bestFit="1" customWidth="1"/>
    <col min="8966" max="8966" width="14.33203125" style="150" customWidth="1"/>
    <col min="8967" max="8967" width="13.5546875" style="150" customWidth="1"/>
    <col min="8968" max="9216" width="11.5546875" style="150"/>
    <col min="9217" max="9217" width="16.6640625" style="150" customWidth="1"/>
    <col min="9218" max="9218" width="19.5546875" style="150" customWidth="1"/>
    <col min="9219" max="9220" width="11.5546875" style="150"/>
    <col min="9221" max="9221" width="13.33203125" style="150" bestFit="1" customWidth="1"/>
    <col min="9222" max="9222" width="14.33203125" style="150" customWidth="1"/>
    <col min="9223" max="9223" width="13.5546875" style="150" customWidth="1"/>
    <col min="9224" max="9472" width="11.5546875" style="150"/>
    <col min="9473" max="9473" width="16.6640625" style="150" customWidth="1"/>
    <col min="9474" max="9474" width="19.5546875" style="150" customWidth="1"/>
    <col min="9475" max="9476" width="11.5546875" style="150"/>
    <col min="9477" max="9477" width="13.33203125" style="150" bestFit="1" customWidth="1"/>
    <col min="9478" max="9478" width="14.33203125" style="150" customWidth="1"/>
    <col min="9479" max="9479" width="13.5546875" style="150" customWidth="1"/>
    <col min="9480" max="9728" width="11.5546875" style="150"/>
    <col min="9729" max="9729" width="16.6640625" style="150" customWidth="1"/>
    <col min="9730" max="9730" width="19.5546875" style="150" customWidth="1"/>
    <col min="9731" max="9732" width="11.5546875" style="150"/>
    <col min="9733" max="9733" width="13.33203125" style="150" bestFit="1" customWidth="1"/>
    <col min="9734" max="9734" width="14.33203125" style="150" customWidth="1"/>
    <col min="9735" max="9735" width="13.5546875" style="150" customWidth="1"/>
    <col min="9736" max="9984" width="11.5546875" style="150"/>
    <col min="9985" max="9985" width="16.6640625" style="150" customWidth="1"/>
    <col min="9986" max="9986" width="19.5546875" style="150" customWidth="1"/>
    <col min="9987" max="9988" width="11.5546875" style="150"/>
    <col min="9989" max="9989" width="13.33203125" style="150" bestFit="1" customWidth="1"/>
    <col min="9990" max="9990" width="14.33203125" style="150" customWidth="1"/>
    <col min="9991" max="9991" width="13.5546875" style="150" customWidth="1"/>
    <col min="9992" max="10240" width="11.5546875" style="150"/>
    <col min="10241" max="10241" width="16.6640625" style="150" customWidth="1"/>
    <col min="10242" max="10242" width="19.5546875" style="150" customWidth="1"/>
    <col min="10243" max="10244" width="11.5546875" style="150"/>
    <col min="10245" max="10245" width="13.33203125" style="150" bestFit="1" customWidth="1"/>
    <col min="10246" max="10246" width="14.33203125" style="150" customWidth="1"/>
    <col min="10247" max="10247" width="13.5546875" style="150" customWidth="1"/>
    <col min="10248" max="10496" width="11.5546875" style="150"/>
    <col min="10497" max="10497" width="16.6640625" style="150" customWidth="1"/>
    <col min="10498" max="10498" width="19.5546875" style="150" customWidth="1"/>
    <col min="10499" max="10500" width="11.5546875" style="150"/>
    <col min="10501" max="10501" width="13.33203125" style="150" bestFit="1" customWidth="1"/>
    <col min="10502" max="10502" width="14.33203125" style="150" customWidth="1"/>
    <col min="10503" max="10503" width="13.5546875" style="150" customWidth="1"/>
    <col min="10504" max="10752" width="11.5546875" style="150"/>
    <col min="10753" max="10753" width="16.6640625" style="150" customWidth="1"/>
    <col min="10754" max="10754" width="19.5546875" style="150" customWidth="1"/>
    <col min="10755" max="10756" width="11.5546875" style="150"/>
    <col min="10757" max="10757" width="13.33203125" style="150" bestFit="1" customWidth="1"/>
    <col min="10758" max="10758" width="14.33203125" style="150" customWidth="1"/>
    <col min="10759" max="10759" width="13.5546875" style="150" customWidth="1"/>
    <col min="10760" max="11008" width="11.5546875" style="150"/>
    <col min="11009" max="11009" width="16.6640625" style="150" customWidth="1"/>
    <col min="11010" max="11010" width="19.5546875" style="150" customWidth="1"/>
    <col min="11011" max="11012" width="11.5546875" style="150"/>
    <col min="11013" max="11013" width="13.33203125" style="150" bestFit="1" customWidth="1"/>
    <col min="11014" max="11014" width="14.33203125" style="150" customWidth="1"/>
    <col min="11015" max="11015" width="13.5546875" style="150" customWidth="1"/>
    <col min="11016" max="11264" width="11.5546875" style="150"/>
    <col min="11265" max="11265" width="16.6640625" style="150" customWidth="1"/>
    <col min="11266" max="11266" width="19.5546875" style="150" customWidth="1"/>
    <col min="11267" max="11268" width="11.5546875" style="150"/>
    <col min="11269" max="11269" width="13.33203125" style="150" bestFit="1" customWidth="1"/>
    <col min="11270" max="11270" width="14.33203125" style="150" customWidth="1"/>
    <col min="11271" max="11271" width="13.5546875" style="150" customWidth="1"/>
    <col min="11272" max="11520" width="11.5546875" style="150"/>
    <col min="11521" max="11521" width="16.6640625" style="150" customWidth="1"/>
    <col min="11522" max="11522" width="19.5546875" style="150" customWidth="1"/>
    <col min="11523" max="11524" width="11.5546875" style="150"/>
    <col min="11525" max="11525" width="13.33203125" style="150" bestFit="1" customWidth="1"/>
    <col min="11526" max="11526" width="14.33203125" style="150" customWidth="1"/>
    <col min="11527" max="11527" width="13.5546875" style="150" customWidth="1"/>
    <col min="11528" max="11776" width="11.5546875" style="150"/>
    <col min="11777" max="11777" width="16.6640625" style="150" customWidth="1"/>
    <col min="11778" max="11778" width="19.5546875" style="150" customWidth="1"/>
    <col min="11779" max="11780" width="11.5546875" style="150"/>
    <col min="11781" max="11781" width="13.33203125" style="150" bestFit="1" customWidth="1"/>
    <col min="11782" max="11782" width="14.33203125" style="150" customWidth="1"/>
    <col min="11783" max="11783" width="13.5546875" style="150" customWidth="1"/>
    <col min="11784" max="12032" width="11.5546875" style="150"/>
    <col min="12033" max="12033" width="16.6640625" style="150" customWidth="1"/>
    <col min="12034" max="12034" width="19.5546875" style="150" customWidth="1"/>
    <col min="12035" max="12036" width="11.5546875" style="150"/>
    <col min="12037" max="12037" width="13.33203125" style="150" bestFit="1" customWidth="1"/>
    <col min="12038" max="12038" width="14.33203125" style="150" customWidth="1"/>
    <col min="12039" max="12039" width="13.5546875" style="150" customWidth="1"/>
    <col min="12040" max="12288" width="11.5546875" style="150"/>
    <col min="12289" max="12289" width="16.6640625" style="150" customWidth="1"/>
    <col min="12290" max="12290" width="19.5546875" style="150" customWidth="1"/>
    <col min="12291" max="12292" width="11.5546875" style="150"/>
    <col min="12293" max="12293" width="13.33203125" style="150" bestFit="1" customWidth="1"/>
    <col min="12294" max="12294" width="14.33203125" style="150" customWidth="1"/>
    <col min="12295" max="12295" width="13.5546875" style="150" customWidth="1"/>
    <col min="12296" max="12544" width="11.5546875" style="150"/>
    <col min="12545" max="12545" width="16.6640625" style="150" customWidth="1"/>
    <col min="12546" max="12546" width="19.5546875" style="150" customWidth="1"/>
    <col min="12547" max="12548" width="11.5546875" style="150"/>
    <col min="12549" max="12549" width="13.33203125" style="150" bestFit="1" customWidth="1"/>
    <col min="12550" max="12550" width="14.33203125" style="150" customWidth="1"/>
    <col min="12551" max="12551" width="13.5546875" style="150" customWidth="1"/>
    <col min="12552" max="12800" width="11.5546875" style="150"/>
    <col min="12801" max="12801" width="16.6640625" style="150" customWidth="1"/>
    <col min="12802" max="12802" width="19.5546875" style="150" customWidth="1"/>
    <col min="12803" max="12804" width="11.5546875" style="150"/>
    <col min="12805" max="12805" width="13.33203125" style="150" bestFit="1" customWidth="1"/>
    <col min="12806" max="12806" width="14.33203125" style="150" customWidth="1"/>
    <col min="12807" max="12807" width="13.5546875" style="150" customWidth="1"/>
    <col min="12808" max="13056" width="11.5546875" style="150"/>
    <col min="13057" max="13057" width="16.6640625" style="150" customWidth="1"/>
    <col min="13058" max="13058" width="19.5546875" style="150" customWidth="1"/>
    <col min="13059" max="13060" width="11.5546875" style="150"/>
    <col min="13061" max="13061" width="13.33203125" style="150" bestFit="1" customWidth="1"/>
    <col min="13062" max="13062" width="14.33203125" style="150" customWidth="1"/>
    <col min="13063" max="13063" width="13.5546875" style="150" customWidth="1"/>
    <col min="13064" max="13312" width="11.5546875" style="150"/>
    <col min="13313" max="13313" width="16.6640625" style="150" customWidth="1"/>
    <col min="13314" max="13314" width="19.5546875" style="150" customWidth="1"/>
    <col min="13315" max="13316" width="11.5546875" style="150"/>
    <col min="13317" max="13317" width="13.33203125" style="150" bestFit="1" customWidth="1"/>
    <col min="13318" max="13318" width="14.33203125" style="150" customWidth="1"/>
    <col min="13319" max="13319" width="13.5546875" style="150" customWidth="1"/>
    <col min="13320" max="13568" width="11.5546875" style="150"/>
    <col min="13569" max="13569" width="16.6640625" style="150" customWidth="1"/>
    <col min="13570" max="13570" width="19.5546875" style="150" customWidth="1"/>
    <col min="13571" max="13572" width="11.5546875" style="150"/>
    <col min="13573" max="13573" width="13.33203125" style="150" bestFit="1" customWidth="1"/>
    <col min="13574" max="13574" width="14.33203125" style="150" customWidth="1"/>
    <col min="13575" max="13575" width="13.5546875" style="150" customWidth="1"/>
    <col min="13576" max="13824" width="11.5546875" style="150"/>
    <col min="13825" max="13825" width="16.6640625" style="150" customWidth="1"/>
    <col min="13826" max="13826" width="19.5546875" style="150" customWidth="1"/>
    <col min="13827" max="13828" width="11.5546875" style="150"/>
    <col min="13829" max="13829" width="13.33203125" style="150" bestFit="1" customWidth="1"/>
    <col min="13830" max="13830" width="14.33203125" style="150" customWidth="1"/>
    <col min="13831" max="13831" width="13.5546875" style="150" customWidth="1"/>
    <col min="13832" max="14080" width="11.5546875" style="150"/>
    <col min="14081" max="14081" width="16.6640625" style="150" customWidth="1"/>
    <col min="14082" max="14082" width="19.5546875" style="150" customWidth="1"/>
    <col min="14083" max="14084" width="11.5546875" style="150"/>
    <col min="14085" max="14085" width="13.33203125" style="150" bestFit="1" customWidth="1"/>
    <col min="14086" max="14086" width="14.33203125" style="150" customWidth="1"/>
    <col min="14087" max="14087" width="13.5546875" style="150" customWidth="1"/>
    <col min="14088" max="14336" width="11.5546875" style="150"/>
    <col min="14337" max="14337" width="16.6640625" style="150" customWidth="1"/>
    <col min="14338" max="14338" width="19.5546875" style="150" customWidth="1"/>
    <col min="14339" max="14340" width="11.5546875" style="150"/>
    <col min="14341" max="14341" width="13.33203125" style="150" bestFit="1" customWidth="1"/>
    <col min="14342" max="14342" width="14.33203125" style="150" customWidth="1"/>
    <col min="14343" max="14343" width="13.5546875" style="150" customWidth="1"/>
    <col min="14344" max="14592" width="11.5546875" style="150"/>
    <col min="14593" max="14593" width="16.6640625" style="150" customWidth="1"/>
    <col min="14594" max="14594" width="19.5546875" style="150" customWidth="1"/>
    <col min="14595" max="14596" width="11.5546875" style="150"/>
    <col min="14597" max="14597" width="13.33203125" style="150" bestFit="1" customWidth="1"/>
    <col min="14598" max="14598" width="14.33203125" style="150" customWidth="1"/>
    <col min="14599" max="14599" width="13.5546875" style="150" customWidth="1"/>
    <col min="14600" max="14848" width="11.5546875" style="150"/>
    <col min="14849" max="14849" width="16.6640625" style="150" customWidth="1"/>
    <col min="14850" max="14850" width="19.5546875" style="150" customWidth="1"/>
    <col min="14851" max="14852" width="11.5546875" style="150"/>
    <col min="14853" max="14853" width="13.33203125" style="150" bestFit="1" customWidth="1"/>
    <col min="14854" max="14854" width="14.33203125" style="150" customWidth="1"/>
    <col min="14855" max="14855" width="13.5546875" style="150" customWidth="1"/>
    <col min="14856" max="15104" width="11.5546875" style="150"/>
    <col min="15105" max="15105" width="16.6640625" style="150" customWidth="1"/>
    <col min="15106" max="15106" width="19.5546875" style="150" customWidth="1"/>
    <col min="15107" max="15108" width="11.5546875" style="150"/>
    <col min="15109" max="15109" width="13.33203125" style="150" bestFit="1" customWidth="1"/>
    <col min="15110" max="15110" width="14.33203125" style="150" customWidth="1"/>
    <col min="15111" max="15111" width="13.5546875" style="150" customWidth="1"/>
    <col min="15112" max="15360" width="11.5546875" style="150"/>
    <col min="15361" max="15361" width="16.6640625" style="150" customWidth="1"/>
    <col min="15362" max="15362" width="19.5546875" style="150" customWidth="1"/>
    <col min="15363" max="15364" width="11.5546875" style="150"/>
    <col min="15365" max="15365" width="13.33203125" style="150" bestFit="1" customWidth="1"/>
    <col min="15366" max="15366" width="14.33203125" style="150" customWidth="1"/>
    <col min="15367" max="15367" width="13.5546875" style="150" customWidth="1"/>
    <col min="15368" max="15616" width="11.5546875" style="150"/>
    <col min="15617" max="15617" width="16.6640625" style="150" customWidth="1"/>
    <col min="15618" max="15618" width="19.5546875" style="150" customWidth="1"/>
    <col min="15619" max="15620" width="11.5546875" style="150"/>
    <col min="15621" max="15621" width="13.33203125" style="150" bestFit="1" customWidth="1"/>
    <col min="15622" max="15622" width="14.33203125" style="150" customWidth="1"/>
    <col min="15623" max="15623" width="13.5546875" style="150" customWidth="1"/>
    <col min="15624" max="15872" width="11.5546875" style="150"/>
    <col min="15873" max="15873" width="16.6640625" style="150" customWidth="1"/>
    <col min="15874" max="15874" width="19.5546875" style="150" customWidth="1"/>
    <col min="15875" max="15876" width="11.5546875" style="150"/>
    <col min="15877" max="15877" width="13.33203125" style="150" bestFit="1" customWidth="1"/>
    <col min="15878" max="15878" width="14.33203125" style="150" customWidth="1"/>
    <col min="15879" max="15879" width="13.5546875" style="150" customWidth="1"/>
    <col min="15880" max="16128" width="11.5546875" style="150"/>
    <col min="16129" max="16129" width="16.6640625" style="150" customWidth="1"/>
    <col min="16130" max="16130" width="19.5546875" style="150" customWidth="1"/>
    <col min="16131" max="16132" width="11.5546875" style="150"/>
    <col min="16133" max="16133" width="13.33203125" style="150" bestFit="1" customWidth="1"/>
    <col min="16134" max="16134" width="14.33203125" style="150" customWidth="1"/>
    <col min="16135" max="16135" width="13.5546875" style="150" customWidth="1"/>
    <col min="16136" max="16384" width="11.5546875" style="150"/>
  </cols>
  <sheetData>
    <row r="1" spans="1:13" ht="14.4" thickBot="1">
      <c r="A1" s="706"/>
      <c r="B1" s="706"/>
      <c r="C1" s="706"/>
      <c r="D1" s="706"/>
      <c r="E1" s="706"/>
      <c r="F1" s="706"/>
      <c r="G1" s="706"/>
    </row>
    <row r="2" spans="1:13" s="151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707" t="s">
        <v>0</v>
      </c>
      <c r="I2" s="708"/>
      <c r="J2" s="708"/>
      <c r="K2" s="708"/>
      <c r="L2" s="709"/>
    </row>
    <row r="3" spans="1:13" s="151" customFormat="1" ht="13.8">
      <c r="A3" s="312"/>
      <c r="B3" s="313"/>
      <c r="C3" s="313"/>
      <c r="D3" s="313"/>
      <c r="E3" s="313"/>
      <c r="F3" s="313"/>
      <c r="G3" s="313"/>
      <c r="H3" s="710"/>
      <c r="I3" s="711"/>
      <c r="J3" s="711"/>
      <c r="K3" s="711"/>
      <c r="L3" s="712"/>
    </row>
    <row r="4" spans="1:13" s="151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710"/>
      <c r="I4" s="711"/>
      <c r="J4" s="711"/>
      <c r="K4" s="711"/>
      <c r="L4" s="712"/>
      <c r="M4" s="157"/>
    </row>
    <row r="5" spans="1:13" s="151" customFormat="1" ht="14.25" customHeight="1">
      <c r="A5" s="294"/>
      <c r="B5" s="295"/>
      <c r="C5" s="295"/>
      <c r="D5" s="295"/>
      <c r="E5" s="295"/>
      <c r="F5" s="295"/>
      <c r="G5" s="419"/>
      <c r="H5" s="710"/>
      <c r="I5" s="711"/>
      <c r="J5" s="711"/>
      <c r="K5" s="711"/>
      <c r="L5" s="712"/>
    </row>
    <row r="6" spans="1:13" s="151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710"/>
      <c r="I6" s="711"/>
      <c r="J6" s="711"/>
      <c r="K6" s="711"/>
      <c r="L6" s="712"/>
    </row>
    <row r="7" spans="1:13" s="151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710"/>
      <c r="I7" s="711"/>
      <c r="J7" s="711"/>
      <c r="K7" s="711"/>
      <c r="L7" s="712"/>
    </row>
    <row r="8" spans="1:13" s="151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710"/>
      <c r="I8" s="711"/>
      <c r="J8" s="711"/>
      <c r="K8" s="711"/>
      <c r="L8" s="712"/>
    </row>
    <row r="9" spans="1:13" s="151" customFormat="1" ht="13.8">
      <c r="A9" s="302"/>
      <c r="B9" s="302"/>
      <c r="C9" s="302"/>
      <c r="D9" s="302"/>
      <c r="E9" s="303"/>
      <c r="F9" s="304" t="s">
        <v>90</v>
      </c>
      <c r="G9" s="304">
        <f>'Presupuesto '!A76</f>
        <v>73</v>
      </c>
      <c r="H9" s="710"/>
      <c r="I9" s="711"/>
      <c r="J9" s="711"/>
      <c r="K9" s="711"/>
      <c r="L9" s="712"/>
    </row>
    <row r="10" spans="1:13" s="151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'!C76</f>
        <v>u</v>
      </c>
      <c r="H10" s="710"/>
      <c r="I10" s="711"/>
      <c r="J10" s="711"/>
      <c r="K10" s="711"/>
      <c r="L10" s="712"/>
    </row>
    <row r="11" spans="1:13" s="151" customFormat="1" ht="13.8">
      <c r="A11" s="305" t="s">
        <v>2</v>
      </c>
      <c r="B11" s="301"/>
      <c r="C11" s="301"/>
      <c r="D11" s="298"/>
      <c r="E11" s="299"/>
      <c r="F11" s="306"/>
      <c r="G11" s="307"/>
      <c r="H11" s="710"/>
      <c r="I11" s="711"/>
      <c r="J11" s="711"/>
      <c r="K11" s="711"/>
      <c r="L11" s="712"/>
    </row>
    <row r="12" spans="1:13" s="151" customFormat="1" ht="13.8">
      <c r="A12" s="644" t="str">
        <f>'Presupuesto '!B76</f>
        <v xml:space="preserve">Suministro e instalacion de Controlador DMX luces de escenario RGB 15-18W 12-24 DC </v>
      </c>
      <c r="B12" s="644"/>
      <c r="C12" s="644"/>
      <c r="D12" s="644"/>
      <c r="E12" s="308"/>
      <c r="F12" s="309"/>
      <c r="G12" s="310"/>
      <c r="H12" s="710"/>
      <c r="I12" s="711"/>
      <c r="J12" s="711"/>
      <c r="K12" s="711"/>
      <c r="L12" s="712"/>
    </row>
    <row r="13" spans="1:13" s="152" customFormat="1" ht="12" thickBot="1">
      <c r="A13" s="86"/>
      <c r="B13" s="85"/>
      <c r="C13" s="87"/>
      <c r="D13" s="87"/>
      <c r="E13" s="87"/>
      <c r="F13" s="87"/>
      <c r="G13" s="18"/>
      <c r="H13" s="713"/>
      <c r="I13" s="714"/>
      <c r="J13" s="714"/>
      <c r="K13" s="714"/>
      <c r="L13" s="715"/>
    </row>
    <row r="14" spans="1:13" s="152" customFormat="1" ht="15.6">
      <c r="A14" s="88" t="s">
        <v>3</v>
      </c>
      <c r="B14" s="89"/>
      <c r="C14" s="90"/>
      <c r="D14" s="90"/>
      <c r="E14" s="90"/>
      <c r="F14" s="90"/>
      <c r="G14" s="91"/>
      <c r="H14" s="498"/>
      <c r="I14" s="499"/>
      <c r="J14" s="499"/>
      <c r="K14" s="499"/>
      <c r="L14" s="500"/>
    </row>
    <row r="15" spans="1:13" s="152" customFormat="1" ht="62.4">
      <c r="A15" s="692" t="s">
        <v>4</v>
      </c>
      <c r="B15" s="693"/>
      <c r="C15" s="19" t="s">
        <v>5</v>
      </c>
      <c r="D15" s="20" t="s">
        <v>6</v>
      </c>
      <c r="E15" s="21" t="s">
        <v>7</v>
      </c>
      <c r="F15" s="20" t="s">
        <v>8</v>
      </c>
      <c r="G15" s="21" t="s">
        <v>9</v>
      </c>
      <c r="H15" s="501" t="s">
        <v>10</v>
      </c>
      <c r="I15" s="502" t="s">
        <v>11</v>
      </c>
      <c r="J15" s="503" t="s">
        <v>12</v>
      </c>
      <c r="K15" s="502" t="s">
        <v>13</v>
      </c>
      <c r="L15" s="504" t="s">
        <v>14</v>
      </c>
    </row>
    <row r="16" spans="1:13" s="152" customFormat="1" ht="15.6">
      <c r="A16" s="716"/>
      <c r="B16" s="717"/>
      <c r="C16" s="22" t="s">
        <v>15</v>
      </c>
      <c r="D16" s="22" t="s">
        <v>16</v>
      </c>
      <c r="E16" s="23" t="s">
        <v>17</v>
      </c>
      <c r="F16" s="24" t="s">
        <v>18</v>
      </c>
      <c r="G16" s="23" t="s">
        <v>19</v>
      </c>
      <c r="H16" s="505"/>
      <c r="I16" s="506"/>
      <c r="J16" s="507"/>
      <c r="K16" s="508"/>
      <c r="L16" s="509"/>
    </row>
    <row r="17" spans="1:12" s="153" customFormat="1" ht="15.6">
      <c r="A17" s="679" t="s">
        <v>20</v>
      </c>
      <c r="B17" s="680"/>
      <c r="C17" s="25" t="s">
        <v>21</v>
      </c>
      <c r="D17" s="25"/>
      <c r="E17" s="26" t="str">
        <f>IF(D17&gt;0,ROUND(D17*C17,2),"")</f>
        <v/>
      </c>
      <c r="F17" s="27"/>
      <c r="G17" s="28">
        <f>G26*0.05</f>
        <v>1.7009999999999998</v>
      </c>
      <c r="H17" s="510">
        <f>+G17/G$46</f>
        <v>8.2269695635981983E-3</v>
      </c>
      <c r="I17" s="434">
        <f>'BASE DE DATOS'!D16</f>
        <v>429211210</v>
      </c>
      <c r="J17" s="435" t="s">
        <v>22</v>
      </c>
      <c r="K17" s="431">
        <v>100</v>
      </c>
      <c r="L17" s="511">
        <f>+H17*K17</f>
        <v>0.82269695635981988</v>
      </c>
    </row>
    <row r="18" spans="1:12" s="153" customFormat="1" ht="15.6">
      <c r="A18" s="256"/>
      <c r="B18" s="257"/>
      <c r="C18" s="25"/>
      <c r="D18" s="25"/>
      <c r="E18" s="26"/>
      <c r="F18" s="27"/>
      <c r="G18" s="28"/>
      <c r="H18" s="510"/>
      <c r="I18" s="434"/>
      <c r="J18" s="435"/>
      <c r="K18" s="431"/>
      <c r="L18" s="511"/>
    </row>
    <row r="19" spans="1:12" s="152" customFormat="1" ht="15.6">
      <c r="A19" s="679" t="s">
        <v>23</v>
      </c>
      <c r="B19" s="680"/>
      <c r="C19" s="25"/>
      <c r="D19" s="29"/>
      <c r="E19" s="29"/>
      <c r="F19" s="30"/>
      <c r="G19" s="512">
        <f>SUM(G17:G17)</f>
        <v>1.7009999999999998</v>
      </c>
      <c r="H19" s="513">
        <f>SUM(H17:H17)</f>
        <v>8.2269695635981983E-3</v>
      </c>
      <c r="I19" s="438"/>
      <c r="J19" s="439"/>
      <c r="K19" s="440"/>
      <c r="L19" s="514">
        <f>SUM(L17:L17)</f>
        <v>0.82269695635981988</v>
      </c>
    </row>
    <row r="20" spans="1:12" s="152" customFormat="1" ht="15.6">
      <c r="A20" s="92" t="s">
        <v>24</v>
      </c>
      <c r="B20" s="93"/>
      <c r="C20" s="94"/>
      <c r="D20" s="94"/>
      <c r="E20" s="94"/>
      <c r="F20" s="94"/>
      <c r="G20" s="95"/>
      <c r="H20" s="515"/>
      <c r="I20" s="442"/>
      <c r="J20" s="442"/>
      <c r="K20" s="442"/>
      <c r="L20" s="516"/>
    </row>
    <row r="21" spans="1:12" s="152" customFormat="1" ht="15.6">
      <c r="A21" s="692" t="s">
        <v>4</v>
      </c>
      <c r="B21" s="693"/>
      <c r="C21" s="20" t="s">
        <v>5</v>
      </c>
      <c r="D21" s="20" t="s">
        <v>25</v>
      </c>
      <c r="E21" s="21" t="s">
        <v>7</v>
      </c>
      <c r="F21" s="20" t="s">
        <v>8</v>
      </c>
      <c r="G21" s="21" t="s">
        <v>9</v>
      </c>
      <c r="H21" s="515"/>
      <c r="I21" s="442"/>
      <c r="J21" s="442"/>
      <c r="K21" s="442"/>
      <c r="L21" s="516"/>
    </row>
    <row r="22" spans="1:12" s="152" customFormat="1" ht="15.6">
      <c r="A22" s="718"/>
      <c r="B22" s="719"/>
      <c r="C22" s="22" t="s">
        <v>15</v>
      </c>
      <c r="D22" s="22" t="s">
        <v>16</v>
      </c>
      <c r="E22" s="23" t="s">
        <v>17</v>
      </c>
      <c r="F22" s="24" t="s">
        <v>18</v>
      </c>
      <c r="G22" s="23" t="s">
        <v>19</v>
      </c>
      <c r="H22" s="505"/>
      <c r="I22" s="429"/>
      <c r="J22" s="430"/>
      <c r="K22" s="431"/>
      <c r="L22" s="509"/>
    </row>
    <row r="23" spans="1:12" s="152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3</v>
      </c>
      <c r="G23" s="28">
        <f>E23*F23</f>
        <v>10.86</v>
      </c>
      <c r="H23" s="505">
        <f>+G23/G$46</f>
        <v>5.2524920317857993E-2</v>
      </c>
      <c r="I23" s="434">
        <f>'BASE DE DATOS'!I17</f>
        <v>546110011</v>
      </c>
      <c r="J23" s="435" t="s">
        <v>22</v>
      </c>
      <c r="K23" s="431">
        <v>100</v>
      </c>
      <c r="L23" s="509">
        <f>+H23*K23</f>
        <v>5.252492031785799</v>
      </c>
    </row>
    <row r="24" spans="1:12" s="152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3</v>
      </c>
      <c r="G24" s="28">
        <f>E24*F24</f>
        <v>10.98</v>
      </c>
      <c r="H24" s="505">
        <f>+G24/G$46</f>
        <v>5.3105306177723827E-2</v>
      </c>
      <c r="I24" s="434">
        <f>'BASE DE DATOS'!I17</f>
        <v>546110011</v>
      </c>
      <c r="J24" s="435" t="s">
        <v>22</v>
      </c>
      <c r="K24" s="431">
        <v>100</v>
      </c>
      <c r="L24" s="509">
        <f>+H24*K24</f>
        <v>5.3105306177723826</v>
      </c>
    </row>
    <row r="25" spans="1:12" s="153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3</v>
      </c>
      <c r="G25" s="28">
        <f>E25*F25</f>
        <v>12.18</v>
      </c>
      <c r="H25" s="505">
        <f>+G25/G$46</f>
        <v>5.8909164776382167E-2</v>
      </c>
      <c r="I25" s="434">
        <f>'BASE DE DATOS'!I19</f>
        <v>546110011</v>
      </c>
      <c r="J25" s="435" t="s">
        <v>22</v>
      </c>
      <c r="K25" s="431">
        <v>100</v>
      </c>
      <c r="L25" s="509">
        <f>+H25*K25</f>
        <v>5.8909164776382168</v>
      </c>
    </row>
    <row r="26" spans="1:12" s="152" customFormat="1" ht="12.75" customHeight="1">
      <c r="A26" s="690" t="s">
        <v>26</v>
      </c>
      <c r="B26" s="691"/>
      <c r="C26" s="25"/>
      <c r="D26" s="29"/>
      <c r="E26" s="29"/>
      <c r="F26" s="30"/>
      <c r="G26" s="512">
        <f>SUM(G23:G25)</f>
        <v>34.019999999999996</v>
      </c>
      <c r="H26" s="513">
        <f>SUM(H23:H25)</f>
        <v>0.16453939127196399</v>
      </c>
      <c r="I26" s="517"/>
      <c r="J26" s="518"/>
      <c r="K26" s="519"/>
      <c r="L26" s="514">
        <f>SUM(L23:L25)</f>
        <v>16.453939127196399</v>
      </c>
    </row>
    <row r="27" spans="1:12" s="152" customFormat="1" ht="12.75" customHeight="1">
      <c r="A27" s="96" t="s">
        <v>27</v>
      </c>
      <c r="B27" s="93"/>
      <c r="C27" s="94"/>
      <c r="D27" s="94"/>
      <c r="E27" s="94"/>
      <c r="F27" s="94"/>
      <c r="G27" s="95"/>
      <c r="H27" s="520"/>
      <c r="I27" s="506"/>
      <c r="J27" s="507"/>
      <c r="K27" s="508"/>
      <c r="L27" s="521"/>
    </row>
    <row r="28" spans="1:12" s="152" customFormat="1" ht="12.75" customHeight="1">
      <c r="A28" s="692" t="s">
        <v>4</v>
      </c>
      <c r="B28" s="693"/>
      <c r="C28" s="694"/>
      <c r="D28" s="20" t="s">
        <v>28</v>
      </c>
      <c r="E28" s="21" t="s">
        <v>5</v>
      </c>
      <c r="F28" s="20" t="s">
        <v>29</v>
      </c>
      <c r="G28" s="21" t="s">
        <v>9</v>
      </c>
      <c r="H28" s="520"/>
      <c r="I28" s="522"/>
      <c r="J28" s="508"/>
      <c r="K28" s="522"/>
      <c r="L28" s="521"/>
    </row>
    <row r="29" spans="1:12" s="152" customFormat="1" ht="12.75" customHeight="1">
      <c r="A29" s="695"/>
      <c r="B29" s="696"/>
      <c r="C29" s="697"/>
      <c r="D29" s="97"/>
      <c r="E29" s="22" t="s">
        <v>15</v>
      </c>
      <c r="F29" s="22" t="s">
        <v>16</v>
      </c>
      <c r="G29" s="23" t="s">
        <v>17</v>
      </c>
      <c r="H29" s="505"/>
      <c r="I29" s="522"/>
      <c r="J29" s="507"/>
      <c r="K29" s="508"/>
      <c r="L29" s="509"/>
    </row>
    <row r="30" spans="1:12" s="152" customFormat="1" ht="15.6">
      <c r="A30" s="679" t="s">
        <v>276</v>
      </c>
      <c r="B30" s="680"/>
      <c r="C30" s="681"/>
      <c r="D30" s="98" t="s">
        <v>44</v>
      </c>
      <c r="E30" s="99">
        <v>1</v>
      </c>
      <c r="F30" s="99">
        <v>171.03800000000001</v>
      </c>
      <c r="G30" s="28">
        <f>E30*F30</f>
        <v>171.03800000000001</v>
      </c>
      <c r="H30" s="505">
        <f>+G30/G$46</f>
        <v>0.82723363916443793</v>
      </c>
      <c r="I30" s="434">
        <v>465390000</v>
      </c>
      <c r="J30" s="435" t="s">
        <v>30</v>
      </c>
      <c r="K30" s="431">
        <v>0</v>
      </c>
      <c r="L30" s="509">
        <f>+H30*K30</f>
        <v>0</v>
      </c>
    </row>
    <row r="31" spans="1:12" s="152" customFormat="1" ht="12.75" customHeight="1">
      <c r="A31" s="679"/>
      <c r="B31" s="680"/>
      <c r="C31" s="681"/>
      <c r="D31" s="100"/>
      <c r="E31" s="101"/>
      <c r="F31" s="102"/>
      <c r="G31" s="28"/>
      <c r="H31" s="505"/>
      <c r="I31" s="524"/>
      <c r="J31" s="523"/>
      <c r="K31" s="508"/>
      <c r="L31" s="509"/>
    </row>
    <row r="32" spans="1:12" s="152" customFormat="1" ht="12.75" customHeight="1">
      <c r="A32" s="286"/>
      <c r="B32" s="287"/>
      <c r="C32" s="288"/>
      <c r="D32" s="100"/>
      <c r="E32" s="101"/>
      <c r="F32" s="102"/>
      <c r="G32" s="28"/>
      <c r="H32" s="505"/>
      <c r="I32" s="524"/>
      <c r="J32" s="523"/>
      <c r="K32" s="508"/>
      <c r="L32" s="509"/>
    </row>
    <row r="33" spans="1:13" s="152" customFormat="1" ht="12.75" customHeight="1">
      <c r="A33" s="286"/>
      <c r="B33" s="287"/>
      <c r="C33" s="288"/>
      <c r="D33" s="100"/>
      <c r="E33" s="101"/>
      <c r="F33" s="102"/>
      <c r="G33" s="28"/>
      <c r="H33" s="505"/>
      <c r="I33" s="524"/>
      <c r="J33" s="523"/>
      <c r="K33" s="508"/>
      <c r="L33" s="509"/>
    </row>
    <row r="34" spans="1:13" s="152" customFormat="1" ht="12.75" customHeight="1">
      <c r="A34" s="286"/>
      <c r="B34" s="287"/>
      <c r="C34" s="288"/>
      <c r="D34" s="100"/>
      <c r="E34" s="101"/>
      <c r="F34" s="102"/>
      <c r="G34" s="28"/>
      <c r="H34" s="505"/>
      <c r="I34" s="524"/>
      <c r="J34" s="523"/>
      <c r="K34" s="508"/>
      <c r="L34" s="509"/>
    </row>
    <row r="35" spans="1:13" s="152" customFormat="1" ht="12.75" customHeight="1">
      <c r="A35" s="286"/>
      <c r="B35" s="287"/>
      <c r="C35" s="288"/>
      <c r="D35" s="100"/>
      <c r="E35" s="101"/>
      <c r="F35" s="102"/>
      <c r="G35" s="28"/>
      <c r="H35" s="505"/>
      <c r="I35" s="524"/>
      <c r="J35" s="523"/>
      <c r="K35" s="508"/>
      <c r="L35" s="509"/>
    </row>
    <row r="36" spans="1:13" s="152" customFormat="1" ht="12.75" customHeight="1">
      <c r="A36" s="286"/>
      <c r="B36" s="287"/>
      <c r="C36" s="288"/>
      <c r="D36" s="100"/>
      <c r="E36" s="101"/>
      <c r="F36" s="102"/>
      <c r="G36" s="28"/>
      <c r="H36" s="505"/>
      <c r="I36" s="524"/>
      <c r="J36" s="523"/>
      <c r="K36" s="508"/>
      <c r="L36" s="509"/>
    </row>
    <row r="37" spans="1:13" s="152" customFormat="1" ht="12.75" customHeight="1">
      <c r="A37" s="286"/>
      <c r="B37" s="287"/>
      <c r="C37" s="288"/>
      <c r="D37" s="100"/>
      <c r="E37" s="101"/>
      <c r="F37" s="102"/>
      <c r="G37" s="28"/>
      <c r="H37" s="505"/>
      <c r="I37" s="524"/>
      <c r="J37" s="523"/>
      <c r="K37" s="508"/>
      <c r="L37" s="509"/>
    </row>
    <row r="38" spans="1:13" s="152" customFormat="1" ht="12.75" customHeight="1">
      <c r="A38" s="286"/>
      <c r="B38" s="287"/>
      <c r="C38" s="288"/>
      <c r="D38" s="100"/>
      <c r="E38" s="101"/>
      <c r="F38" s="102"/>
      <c r="G38" s="28"/>
      <c r="H38" s="505"/>
      <c r="I38" s="524"/>
      <c r="J38" s="523"/>
      <c r="K38" s="508"/>
      <c r="L38" s="509"/>
    </row>
    <row r="39" spans="1:13" s="152" customFormat="1" ht="12.75" customHeight="1">
      <c r="A39" s="286"/>
      <c r="B39" s="287"/>
      <c r="C39" s="288"/>
      <c r="D39" s="100"/>
      <c r="E39" s="101"/>
      <c r="F39" s="102"/>
      <c r="G39" s="28"/>
      <c r="H39" s="505"/>
      <c r="I39" s="524"/>
      <c r="J39" s="523"/>
      <c r="K39" s="508"/>
      <c r="L39" s="509"/>
    </row>
    <row r="40" spans="1:13" s="153" customFormat="1" ht="15.6">
      <c r="A40" s="704" t="s">
        <v>31</v>
      </c>
      <c r="B40" s="705"/>
      <c r="C40" s="103"/>
      <c r="D40" s="104"/>
      <c r="E40" s="104"/>
      <c r="F40" s="105"/>
      <c r="G40" s="512">
        <f>SUM(G30:G31)</f>
        <v>171.03800000000001</v>
      </c>
      <c r="H40" s="513">
        <f>SUM(H30:H31)</f>
        <v>0.82723363916443793</v>
      </c>
      <c r="I40" s="517"/>
      <c r="J40" s="518"/>
      <c r="K40" s="519"/>
      <c r="L40" s="514">
        <f>SUM(L30:L31)</f>
        <v>0</v>
      </c>
      <c r="M40" s="152"/>
    </row>
    <row r="41" spans="1:13" s="152" customFormat="1" ht="12.75" customHeight="1">
      <c r="A41" s="96" t="s">
        <v>32</v>
      </c>
      <c r="B41" s="93"/>
      <c r="C41" s="94"/>
      <c r="D41" s="94"/>
      <c r="E41" s="94"/>
      <c r="F41" s="94"/>
      <c r="G41" s="95"/>
      <c r="H41" s="520"/>
      <c r="I41" s="506"/>
      <c r="J41" s="507"/>
      <c r="K41" s="508"/>
      <c r="L41" s="521"/>
      <c r="M41" s="153"/>
    </row>
    <row r="42" spans="1:13" s="152" customFormat="1" ht="12.75" customHeight="1">
      <c r="A42" s="692" t="s">
        <v>4</v>
      </c>
      <c r="B42" s="693"/>
      <c r="C42" s="694"/>
      <c r="D42" s="20" t="s">
        <v>28</v>
      </c>
      <c r="E42" s="21" t="s">
        <v>5</v>
      </c>
      <c r="F42" s="20" t="s">
        <v>6</v>
      </c>
      <c r="G42" s="21" t="s">
        <v>9</v>
      </c>
      <c r="H42" s="520"/>
      <c r="I42" s="506"/>
      <c r="J42" s="507"/>
      <c r="K42" s="508"/>
      <c r="L42" s="521"/>
    </row>
    <row r="43" spans="1:13" s="152" customFormat="1" ht="12.75" customHeight="1">
      <c r="A43" s="695"/>
      <c r="B43" s="696"/>
      <c r="C43" s="697"/>
      <c r="D43" s="97"/>
      <c r="E43" s="22" t="s">
        <v>15</v>
      </c>
      <c r="F43" s="22" t="s">
        <v>16</v>
      </c>
      <c r="G43" s="23" t="s">
        <v>17</v>
      </c>
      <c r="H43" s="520"/>
      <c r="I43" s="522"/>
      <c r="J43" s="507"/>
      <c r="K43" s="522"/>
      <c r="L43" s="521"/>
    </row>
    <row r="44" spans="1:13" s="152" customFormat="1" ht="15.6">
      <c r="A44" s="679"/>
      <c r="B44" s="680"/>
      <c r="C44" s="681"/>
      <c r="D44" s="100"/>
      <c r="E44" s="18"/>
      <c r="F44" s="128"/>
      <c r="G44" s="28"/>
      <c r="H44" s="505"/>
      <c r="I44" s="506"/>
      <c r="J44" s="507"/>
      <c r="K44" s="508"/>
      <c r="L44" s="509"/>
    </row>
    <row r="45" spans="1:13" s="152" customFormat="1" ht="12.75" customHeight="1" thickBot="1">
      <c r="A45" s="677" t="s">
        <v>33</v>
      </c>
      <c r="B45" s="678"/>
      <c r="C45" s="106"/>
      <c r="D45" s="29"/>
      <c r="E45" s="29"/>
      <c r="F45" s="25"/>
      <c r="G45" s="525">
        <f>+G44</f>
        <v>0</v>
      </c>
      <c r="H45" s="513">
        <f>+H44</f>
        <v>0</v>
      </c>
      <c r="I45" s="526"/>
      <c r="J45" s="518"/>
      <c r="K45" s="526"/>
      <c r="L45" s="514">
        <f>+L44</f>
        <v>0</v>
      </c>
    </row>
    <row r="46" spans="1:13" s="153" customFormat="1" ht="16.2" thickBot="1">
      <c r="A46" s="107"/>
      <c r="B46" s="108"/>
      <c r="C46" s="108"/>
      <c r="D46" s="683" t="s">
        <v>34</v>
      </c>
      <c r="E46" s="684"/>
      <c r="F46" s="684"/>
      <c r="G46" s="61">
        <f>+G45+G40+G26+G19</f>
        <v>206.75899999999999</v>
      </c>
      <c r="H46" s="527">
        <f>+H45+H40+H26+H19</f>
        <v>1</v>
      </c>
      <c r="I46" s="528"/>
      <c r="J46" s="529"/>
      <c r="K46" s="528"/>
      <c r="L46" s="565">
        <f>+L45+L40+L26+L19</f>
        <v>17.27663608355622</v>
      </c>
      <c r="M46" s="152"/>
    </row>
    <row r="47" spans="1:13" s="152" customFormat="1" ht="12.75" customHeight="1">
      <c r="A47" s="107"/>
      <c r="B47" s="108"/>
      <c r="C47" s="108"/>
      <c r="D47" s="685" t="s">
        <v>35</v>
      </c>
      <c r="E47" s="686"/>
      <c r="F47" s="109">
        <f>+Datos!C5</f>
        <v>0.23</v>
      </c>
      <c r="G47" s="110">
        <f>+F47*G46</f>
        <v>47.554569999999998</v>
      </c>
      <c r="H47" s="114"/>
      <c r="I47" s="114"/>
      <c r="J47" s="114"/>
      <c r="K47" s="114"/>
      <c r="L47" s="530"/>
      <c r="M47" s="153"/>
    </row>
    <row r="48" spans="1:13" s="152" customFormat="1" ht="13.5" customHeight="1">
      <c r="A48" s="111"/>
      <c r="B48" s="17"/>
      <c r="C48" s="112"/>
      <c r="D48" s="685" t="s">
        <v>36</v>
      </c>
      <c r="E48" s="686"/>
      <c r="F48" s="686"/>
      <c r="G48" s="110">
        <v>0</v>
      </c>
      <c r="H48" s="114"/>
      <c r="I48" s="114"/>
      <c r="J48" s="114"/>
      <c r="K48" s="114"/>
      <c r="L48" s="530"/>
    </row>
    <row r="49" spans="1:13" s="152" customFormat="1" ht="12.75" customHeight="1">
      <c r="A49" s="86"/>
      <c r="B49" s="108"/>
      <c r="C49" s="85"/>
      <c r="D49" s="685" t="s">
        <v>37</v>
      </c>
      <c r="E49" s="686"/>
      <c r="F49" s="686"/>
      <c r="G49" s="113">
        <f>+G46+G47</f>
        <v>254.31356999999997</v>
      </c>
      <c r="H49" s="114"/>
      <c r="I49" s="114"/>
      <c r="J49" s="114"/>
      <c r="K49" s="114"/>
      <c r="L49" s="530"/>
    </row>
    <row r="50" spans="1:13" s="152" customFormat="1" ht="12.75" customHeight="1" thickBot="1">
      <c r="A50" s="606" t="str">
        <f>'BASE DE DATOS'!D6</f>
        <v>ING. LIZARDO SEGURA M.</v>
      </c>
      <c r="B50" s="607"/>
      <c r="C50" s="114"/>
      <c r="D50" s="687" t="s">
        <v>38</v>
      </c>
      <c r="E50" s="688"/>
      <c r="F50" s="688"/>
      <c r="G50" s="66">
        <f>ROUND((G49),2)</f>
        <v>254.31</v>
      </c>
      <c r="H50" s="114"/>
      <c r="I50" s="114"/>
      <c r="J50" s="114"/>
      <c r="K50" s="114"/>
      <c r="L50" s="530"/>
    </row>
    <row r="51" spans="1:13" s="152" customFormat="1">
      <c r="A51" s="608" t="str">
        <f>'BASE DE DATOS'!F6</f>
        <v>TEC. DE PLANIFICACIÓN</v>
      </c>
      <c r="B51" s="609"/>
      <c r="C51" s="114"/>
      <c r="D51" s="114"/>
      <c r="E51" s="114"/>
      <c r="F51" s="115"/>
      <c r="G51" s="115"/>
      <c r="H51" s="85"/>
      <c r="I51" s="85"/>
      <c r="J51" s="85"/>
      <c r="K51" s="85"/>
      <c r="L51" s="531"/>
    </row>
    <row r="52" spans="1:13" s="152" customFormat="1">
      <c r="A52" s="608" t="str">
        <f>'BASE DE DATOS'!D7</f>
        <v>ESMERALDAS  - MARZO/2021</v>
      </c>
      <c r="B52" s="609"/>
      <c r="C52" s="316"/>
      <c r="D52" s="316"/>
      <c r="E52" s="316"/>
      <c r="F52" s="316"/>
      <c r="G52" s="316"/>
      <c r="H52" s="85"/>
      <c r="I52" s="85"/>
      <c r="J52" s="85"/>
      <c r="K52" s="85"/>
      <c r="L52" s="531"/>
    </row>
    <row r="53" spans="1:13">
      <c r="A53" s="116"/>
      <c r="B53" s="117"/>
      <c r="C53" s="118"/>
      <c r="D53" s="118"/>
      <c r="E53" s="118"/>
      <c r="F53" s="119"/>
      <c r="G53" s="119"/>
      <c r="H53" s="85"/>
      <c r="I53" s="85"/>
      <c r="J53" s="532"/>
      <c r="K53" s="85"/>
      <c r="L53" s="531"/>
      <c r="M53" s="152"/>
    </row>
    <row r="54" spans="1:13">
      <c r="A54" s="170"/>
      <c r="B54" s="120"/>
      <c r="C54" s="120"/>
      <c r="D54" s="121"/>
      <c r="E54" s="121"/>
      <c r="F54" s="121"/>
      <c r="G54" s="121"/>
      <c r="H54" s="114"/>
      <c r="I54" s="114"/>
      <c r="J54" s="533"/>
      <c r="K54" s="114"/>
      <c r="L54" s="530"/>
    </row>
    <row r="55" spans="1:13">
      <c r="A55" s="122"/>
      <c r="B55" s="117"/>
      <c r="C55" s="117"/>
      <c r="D55" s="117"/>
      <c r="E55" s="117"/>
      <c r="F55" s="123"/>
      <c r="G55" s="119"/>
      <c r="H55" s="114"/>
      <c r="I55" s="114"/>
      <c r="J55" s="533"/>
      <c r="K55" s="114"/>
      <c r="L55" s="530"/>
    </row>
    <row r="56" spans="1:13">
      <c r="A56" s="116"/>
      <c r="B56" s="118"/>
      <c r="C56" s="124"/>
      <c r="D56" s="124"/>
      <c r="E56" s="124"/>
      <c r="F56" s="124"/>
      <c r="G56" s="124"/>
      <c r="H56" s="114"/>
      <c r="I56" s="114"/>
      <c r="J56" s="533"/>
      <c r="K56" s="114"/>
      <c r="L56" s="530"/>
    </row>
    <row r="57" spans="1:13" ht="13.8" thickBot="1">
      <c r="A57" s="125"/>
      <c r="B57" s="126"/>
      <c r="C57" s="127"/>
      <c r="D57" s="689"/>
      <c r="E57" s="689"/>
      <c r="F57" s="689"/>
      <c r="G57" s="127"/>
      <c r="H57" s="534"/>
      <c r="I57" s="534"/>
      <c r="J57" s="535"/>
      <c r="K57" s="534"/>
      <c r="L57" s="536"/>
    </row>
    <row r="58" spans="1:13" ht="13.8">
      <c r="A58" s="154"/>
      <c r="B58" s="154"/>
      <c r="C58" s="155"/>
      <c r="D58" s="682"/>
      <c r="E58" s="682"/>
      <c r="F58" s="682"/>
      <c r="G58" s="537">
        <v>254.31</v>
      </c>
      <c r="H58" s="114"/>
      <c r="I58" s="114"/>
      <c r="J58" s="114"/>
      <c r="K58" s="114"/>
    </row>
    <row r="59" spans="1:13">
      <c r="D59" s="682"/>
      <c r="E59" s="682"/>
      <c r="F59" s="682"/>
      <c r="H59" s="114"/>
      <c r="I59" s="114"/>
      <c r="J59" s="114"/>
      <c r="K59" s="114"/>
    </row>
    <row r="60" spans="1:13">
      <c r="H60" s="114"/>
      <c r="I60" s="114"/>
      <c r="J60" s="114"/>
      <c r="K60" s="114"/>
    </row>
    <row r="61" spans="1:13">
      <c r="H61" s="114"/>
      <c r="I61" s="114"/>
      <c r="J61" s="114"/>
      <c r="K61" s="114"/>
    </row>
    <row r="62" spans="1:13">
      <c r="H62" s="114"/>
      <c r="I62" s="114"/>
      <c r="J62" s="114"/>
      <c r="K62" s="114"/>
    </row>
  </sheetData>
  <mergeCells count="35">
    <mergeCell ref="A50:B50"/>
    <mergeCell ref="A51:B51"/>
    <mergeCell ref="A52:B52"/>
    <mergeCell ref="D58:F58"/>
    <mergeCell ref="D59:F59"/>
    <mergeCell ref="D47:E47"/>
    <mergeCell ref="D48:F48"/>
    <mergeCell ref="D49:F49"/>
    <mergeCell ref="D50:F50"/>
    <mergeCell ref="D57:F57"/>
    <mergeCell ref="D46:F46"/>
    <mergeCell ref="A25:B25"/>
    <mergeCell ref="A26:B26"/>
    <mergeCell ref="A28:C28"/>
    <mergeCell ref="A29:C29"/>
    <mergeCell ref="A30:C30"/>
    <mergeCell ref="A31:C31"/>
    <mergeCell ref="A40:B40"/>
    <mergeCell ref="A42:C42"/>
    <mergeCell ref="A43:C43"/>
    <mergeCell ref="A44:C44"/>
    <mergeCell ref="A45:B45"/>
    <mergeCell ref="A24:B24"/>
    <mergeCell ref="A1:G1"/>
    <mergeCell ref="H2:L13"/>
    <mergeCell ref="A15:B15"/>
    <mergeCell ref="A16:B16"/>
    <mergeCell ref="A17:B17"/>
    <mergeCell ref="A19:B19"/>
    <mergeCell ref="A21:B21"/>
    <mergeCell ref="A22:B22"/>
    <mergeCell ref="A23:B23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25" zoomScaleNormal="100" zoomScaleSheetLayoutView="100" workbookViewId="0">
      <selection activeCell="I49" sqref="I49"/>
    </sheetView>
  </sheetViews>
  <sheetFormatPr baseColWidth="10" defaultRowHeight="13.2"/>
  <cols>
    <col min="1" max="1" width="22.5546875" style="133" customWidth="1"/>
    <col min="2" max="2" width="19.5546875" style="133" customWidth="1"/>
    <col min="3" max="4" width="11.5546875" style="133"/>
    <col min="5" max="5" width="13.33203125" style="133" bestFit="1" customWidth="1"/>
    <col min="6" max="6" width="14.33203125" style="134" customWidth="1"/>
    <col min="7" max="7" width="13.5546875" style="457" customWidth="1"/>
    <col min="8" max="8" width="11.5546875" style="420"/>
    <col min="9" max="9" width="12.6640625" style="420" bestFit="1" customWidth="1"/>
    <col min="10" max="12" width="11.5546875" style="420"/>
    <col min="13" max="256" width="11.5546875" style="133"/>
    <col min="257" max="257" width="16.6640625" style="133" customWidth="1"/>
    <col min="258" max="258" width="19.5546875" style="133" customWidth="1"/>
    <col min="259" max="260" width="11.5546875" style="133"/>
    <col min="261" max="261" width="13.33203125" style="133" bestFit="1" customWidth="1"/>
    <col min="262" max="262" width="14.33203125" style="133" customWidth="1"/>
    <col min="263" max="263" width="13.5546875" style="133" customWidth="1"/>
    <col min="264" max="512" width="11.5546875" style="133"/>
    <col min="513" max="513" width="16.6640625" style="133" customWidth="1"/>
    <col min="514" max="514" width="19.5546875" style="133" customWidth="1"/>
    <col min="515" max="516" width="11.5546875" style="133"/>
    <col min="517" max="517" width="13.33203125" style="133" bestFit="1" customWidth="1"/>
    <col min="518" max="518" width="14.33203125" style="133" customWidth="1"/>
    <col min="519" max="519" width="13.5546875" style="133" customWidth="1"/>
    <col min="520" max="768" width="11.5546875" style="133"/>
    <col min="769" max="769" width="16.6640625" style="133" customWidth="1"/>
    <col min="770" max="770" width="19.5546875" style="133" customWidth="1"/>
    <col min="771" max="772" width="11.5546875" style="133"/>
    <col min="773" max="773" width="13.33203125" style="133" bestFit="1" customWidth="1"/>
    <col min="774" max="774" width="14.33203125" style="133" customWidth="1"/>
    <col min="775" max="775" width="13.5546875" style="133" customWidth="1"/>
    <col min="776" max="1024" width="11.5546875" style="133"/>
    <col min="1025" max="1025" width="16.6640625" style="133" customWidth="1"/>
    <col min="1026" max="1026" width="19.5546875" style="133" customWidth="1"/>
    <col min="1027" max="1028" width="11.5546875" style="133"/>
    <col min="1029" max="1029" width="13.33203125" style="133" bestFit="1" customWidth="1"/>
    <col min="1030" max="1030" width="14.33203125" style="133" customWidth="1"/>
    <col min="1031" max="1031" width="13.5546875" style="133" customWidth="1"/>
    <col min="1032" max="1280" width="11.5546875" style="133"/>
    <col min="1281" max="1281" width="16.6640625" style="133" customWidth="1"/>
    <col min="1282" max="1282" width="19.5546875" style="133" customWidth="1"/>
    <col min="1283" max="1284" width="11.5546875" style="133"/>
    <col min="1285" max="1285" width="13.33203125" style="133" bestFit="1" customWidth="1"/>
    <col min="1286" max="1286" width="14.33203125" style="133" customWidth="1"/>
    <col min="1287" max="1287" width="13.5546875" style="133" customWidth="1"/>
    <col min="1288" max="1536" width="11.5546875" style="133"/>
    <col min="1537" max="1537" width="16.6640625" style="133" customWidth="1"/>
    <col min="1538" max="1538" width="19.5546875" style="133" customWidth="1"/>
    <col min="1539" max="1540" width="11.5546875" style="133"/>
    <col min="1541" max="1541" width="13.33203125" style="133" bestFit="1" customWidth="1"/>
    <col min="1542" max="1542" width="14.33203125" style="133" customWidth="1"/>
    <col min="1543" max="1543" width="13.5546875" style="133" customWidth="1"/>
    <col min="1544" max="1792" width="11.5546875" style="133"/>
    <col min="1793" max="1793" width="16.6640625" style="133" customWidth="1"/>
    <col min="1794" max="1794" width="19.5546875" style="133" customWidth="1"/>
    <col min="1795" max="1796" width="11.5546875" style="133"/>
    <col min="1797" max="1797" width="13.33203125" style="133" bestFit="1" customWidth="1"/>
    <col min="1798" max="1798" width="14.33203125" style="133" customWidth="1"/>
    <col min="1799" max="1799" width="13.5546875" style="133" customWidth="1"/>
    <col min="1800" max="2048" width="11.5546875" style="133"/>
    <col min="2049" max="2049" width="16.6640625" style="133" customWidth="1"/>
    <col min="2050" max="2050" width="19.5546875" style="133" customWidth="1"/>
    <col min="2051" max="2052" width="11.5546875" style="133"/>
    <col min="2053" max="2053" width="13.33203125" style="133" bestFit="1" customWidth="1"/>
    <col min="2054" max="2054" width="14.33203125" style="133" customWidth="1"/>
    <col min="2055" max="2055" width="13.5546875" style="133" customWidth="1"/>
    <col min="2056" max="2304" width="11.5546875" style="133"/>
    <col min="2305" max="2305" width="16.6640625" style="133" customWidth="1"/>
    <col min="2306" max="2306" width="19.5546875" style="133" customWidth="1"/>
    <col min="2307" max="2308" width="11.5546875" style="133"/>
    <col min="2309" max="2309" width="13.33203125" style="133" bestFit="1" customWidth="1"/>
    <col min="2310" max="2310" width="14.33203125" style="133" customWidth="1"/>
    <col min="2311" max="2311" width="13.5546875" style="133" customWidth="1"/>
    <col min="2312" max="2560" width="11.5546875" style="133"/>
    <col min="2561" max="2561" width="16.6640625" style="133" customWidth="1"/>
    <col min="2562" max="2562" width="19.5546875" style="133" customWidth="1"/>
    <col min="2563" max="2564" width="11.5546875" style="133"/>
    <col min="2565" max="2565" width="13.33203125" style="133" bestFit="1" customWidth="1"/>
    <col min="2566" max="2566" width="14.33203125" style="133" customWidth="1"/>
    <col min="2567" max="2567" width="13.5546875" style="133" customWidth="1"/>
    <col min="2568" max="2816" width="11.5546875" style="133"/>
    <col min="2817" max="2817" width="16.6640625" style="133" customWidth="1"/>
    <col min="2818" max="2818" width="19.5546875" style="133" customWidth="1"/>
    <col min="2819" max="2820" width="11.5546875" style="133"/>
    <col min="2821" max="2821" width="13.33203125" style="133" bestFit="1" customWidth="1"/>
    <col min="2822" max="2822" width="14.33203125" style="133" customWidth="1"/>
    <col min="2823" max="2823" width="13.5546875" style="133" customWidth="1"/>
    <col min="2824" max="3072" width="11.5546875" style="133"/>
    <col min="3073" max="3073" width="16.6640625" style="133" customWidth="1"/>
    <col min="3074" max="3074" width="19.5546875" style="133" customWidth="1"/>
    <col min="3075" max="3076" width="11.5546875" style="133"/>
    <col min="3077" max="3077" width="13.33203125" style="133" bestFit="1" customWidth="1"/>
    <col min="3078" max="3078" width="14.33203125" style="133" customWidth="1"/>
    <col min="3079" max="3079" width="13.5546875" style="133" customWidth="1"/>
    <col min="3080" max="3328" width="11.5546875" style="133"/>
    <col min="3329" max="3329" width="16.6640625" style="133" customWidth="1"/>
    <col min="3330" max="3330" width="19.5546875" style="133" customWidth="1"/>
    <col min="3331" max="3332" width="11.5546875" style="133"/>
    <col min="3333" max="3333" width="13.33203125" style="133" bestFit="1" customWidth="1"/>
    <col min="3334" max="3334" width="14.33203125" style="133" customWidth="1"/>
    <col min="3335" max="3335" width="13.5546875" style="133" customWidth="1"/>
    <col min="3336" max="3584" width="11.5546875" style="133"/>
    <col min="3585" max="3585" width="16.6640625" style="133" customWidth="1"/>
    <col min="3586" max="3586" width="19.5546875" style="133" customWidth="1"/>
    <col min="3587" max="3588" width="11.5546875" style="133"/>
    <col min="3589" max="3589" width="13.33203125" style="133" bestFit="1" customWidth="1"/>
    <col min="3590" max="3590" width="14.33203125" style="133" customWidth="1"/>
    <col min="3591" max="3591" width="13.5546875" style="133" customWidth="1"/>
    <col min="3592" max="3840" width="11.5546875" style="133"/>
    <col min="3841" max="3841" width="16.6640625" style="133" customWidth="1"/>
    <col min="3842" max="3842" width="19.5546875" style="133" customWidth="1"/>
    <col min="3843" max="3844" width="11.5546875" style="133"/>
    <col min="3845" max="3845" width="13.33203125" style="133" bestFit="1" customWidth="1"/>
    <col min="3846" max="3846" width="14.33203125" style="133" customWidth="1"/>
    <col min="3847" max="3847" width="13.5546875" style="133" customWidth="1"/>
    <col min="3848" max="4096" width="11.5546875" style="133"/>
    <col min="4097" max="4097" width="16.6640625" style="133" customWidth="1"/>
    <col min="4098" max="4098" width="19.5546875" style="133" customWidth="1"/>
    <col min="4099" max="4100" width="11.5546875" style="133"/>
    <col min="4101" max="4101" width="13.33203125" style="133" bestFit="1" customWidth="1"/>
    <col min="4102" max="4102" width="14.33203125" style="133" customWidth="1"/>
    <col min="4103" max="4103" width="13.5546875" style="133" customWidth="1"/>
    <col min="4104" max="4352" width="11.5546875" style="133"/>
    <col min="4353" max="4353" width="16.6640625" style="133" customWidth="1"/>
    <col min="4354" max="4354" width="19.5546875" style="133" customWidth="1"/>
    <col min="4355" max="4356" width="11.5546875" style="133"/>
    <col min="4357" max="4357" width="13.33203125" style="133" bestFit="1" customWidth="1"/>
    <col min="4358" max="4358" width="14.33203125" style="133" customWidth="1"/>
    <col min="4359" max="4359" width="13.5546875" style="133" customWidth="1"/>
    <col min="4360" max="4608" width="11.5546875" style="133"/>
    <col min="4609" max="4609" width="16.6640625" style="133" customWidth="1"/>
    <col min="4610" max="4610" width="19.5546875" style="133" customWidth="1"/>
    <col min="4611" max="4612" width="11.5546875" style="133"/>
    <col min="4613" max="4613" width="13.33203125" style="133" bestFit="1" customWidth="1"/>
    <col min="4614" max="4614" width="14.33203125" style="133" customWidth="1"/>
    <col min="4615" max="4615" width="13.5546875" style="133" customWidth="1"/>
    <col min="4616" max="4864" width="11.5546875" style="133"/>
    <col min="4865" max="4865" width="16.6640625" style="133" customWidth="1"/>
    <col min="4866" max="4866" width="19.5546875" style="133" customWidth="1"/>
    <col min="4867" max="4868" width="11.5546875" style="133"/>
    <col min="4869" max="4869" width="13.33203125" style="133" bestFit="1" customWidth="1"/>
    <col min="4870" max="4870" width="14.33203125" style="133" customWidth="1"/>
    <col min="4871" max="4871" width="13.5546875" style="133" customWidth="1"/>
    <col min="4872" max="5120" width="11.5546875" style="133"/>
    <col min="5121" max="5121" width="16.6640625" style="133" customWidth="1"/>
    <col min="5122" max="5122" width="19.5546875" style="133" customWidth="1"/>
    <col min="5123" max="5124" width="11.5546875" style="133"/>
    <col min="5125" max="5125" width="13.33203125" style="133" bestFit="1" customWidth="1"/>
    <col min="5126" max="5126" width="14.33203125" style="133" customWidth="1"/>
    <col min="5127" max="5127" width="13.5546875" style="133" customWidth="1"/>
    <col min="5128" max="5376" width="11.5546875" style="133"/>
    <col min="5377" max="5377" width="16.6640625" style="133" customWidth="1"/>
    <col min="5378" max="5378" width="19.5546875" style="133" customWidth="1"/>
    <col min="5379" max="5380" width="11.5546875" style="133"/>
    <col min="5381" max="5381" width="13.33203125" style="133" bestFit="1" customWidth="1"/>
    <col min="5382" max="5382" width="14.33203125" style="133" customWidth="1"/>
    <col min="5383" max="5383" width="13.5546875" style="133" customWidth="1"/>
    <col min="5384" max="5632" width="11.5546875" style="133"/>
    <col min="5633" max="5633" width="16.6640625" style="133" customWidth="1"/>
    <col min="5634" max="5634" width="19.5546875" style="133" customWidth="1"/>
    <col min="5635" max="5636" width="11.5546875" style="133"/>
    <col min="5637" max="5637" width="13.33203125" style="133" bestFit="1" customWidth="1"/>
    <col min="5638" max="5638" width="14.33203125" style="133" customWidth="1"/>
    <col min="5639" max="5639" width="13.5546875" style="133" customWidth="1"/>
    <col min="5640" max="5888" width="11.5546875" style="133"/>
    <col min="5889" max="5889" width="16.6640625" style="133" customWidth="1"/>
    <col min="5890" max="5890" width="19.5546875" style="133" customWidth="1"/>
    <col min="5891" max="5892" width="11.5546875" style="133"/>
    <col min="5893" max="5893" width="13.33203125" style="133" bestFit="1" customWidth="1"/>
    <col min="5894" max="5894" width="14.33203125" style="133" customWidth="1"/>
    <col min="5895" max="5895" width="13.5546875" style="133" customWidth="1"/>
    <col min="5896" max="6144" width="11.5546875" style="133"/>
    <col min="6145" max="6145" width="16.6640625" style="133" customWidth="1"/>
    <col min="6146" max="6146" width="19.5546875" style="133" customWidth="1"/>
    <col min="6147" max="6148" width="11.5546875" style="133"/>
    <col min="6149" max="6149" width="13.33203125" style="133" bestFit="1" customWidth="1"/>
    <col min="6150" max="6150" width="14.33203125" style="133" customWidth="1"/>
    <col min="6151" max="6151" width="13.5546875" style="133" customWidth="1"/>
    <col min="6152" max="6400" width="11.5546875" style="133"/>
    <col min="6401" max="6401" width="16.6640625" style="133" customWidth="1"/>
    <col min="6402" max="6402" width="19.5546875" style="133" customWidth="1"/>
    <col min="6403" max="6404" width="11.5546875" style="133"/>
    <col min="6405" max="6405" width="13.33203125" style="133" bestFit="1" customWidth="1"/>
    <col min="6406" max="6406" width="14.33203125" style="133" customWidth="1"/>
    <col min="6407" max="6407" width="13.5546875" style="133" customWidth="1"/>
    <col min="6408" max="6656" width="11.5546875" style="133"/>
    <col min="6657" max="6657" width="16.6640625" style="133" customWidth="1"/>
    <col min="6658" max="6658" width="19.5546875" style="133" customWidth="1"/>
    <col min="6659" max="6660" width="11.5546875" style="133"/>
    <col min="6661" max="6661" width="13.33203125" style="133" bestFit="1" customWidth="1"/>
    <col min="6662" max="6662" width="14.33203125" style="133" customWidth="1"/>
    <col min="6663" max="6663" width="13.5546875" style="133" customWidth="1"/>
    <col min="6664" max="6912" width="11.5546875" style="133"/>
    <col min="6913" max="6913" width="16.6640625" style="133" customWidth="1"/>
    <col min="6914" max="6914" width="19.5546875" style="133" customWidth="1"/>
    <col min="6915" max="6916" width="11.5546875" style="133"/>
    <col min="6917" max="6917" width="13.33203125" style="133" bestFit="1" customWidth="1"/>
    <col min="6918" max="6918" width="14.33203125" style="133" customWidth="1"/>
    <col min="6919" max="6919" width="13.5546875" style="133" customWidth="1"/>
    <col min="6920" max="7168" width="11.5546875" style="133"/>
    <col min="7169" max="7169" width="16.6640625" style="133" customWidth="1"/>
    <col min="7170" max="7170" width="19.5546875" style="133" customWidth="1"/>
    <col min="7171" max="7172" width="11.5546875" style="133"/>
    <col min="7173" max="7173" width="13.33203125" style="133" bestFit="1" customWidth="1"/>
    <col min="7174" max="7174" width="14.33203125" style="133" customWidth="1"/>
    <col min="7175" max="7175" width="13.5546875" style="133" customWidth="1"/>
    <col min="7176" max="7424" width="11.5546875" style="133"/>
    <col min="7425" max="7425" width="16.6640625" style="133" customWidth="1"/>
    <col min="7426" max="7426" width="19.5546875" style="133" customWidth="1"/>
    <col min="7427" max="7428" width="11.5546875" style="133"/>
    <col min="7429" max="7429" width="13.33203125" style="133" bestFit="1" customWidth="1"/>
    <col min="7430" max="7430" width="14.33203125" style="133" customWidth="1"/>
    <col min="7431" max="7431" width="13.5546875" style="133" customWidth="1"/>
    <col min="7432" max="7680" width="11.5546875" style="133"/>
    <col min="7681" max="7681" width="16.6640625" style="133" customWidth="1"/>
    <col min="7682" max="7682" width="19.5546875" style="133" customWidth="1"/>
    <col min="7683" max="7684" width="11.5546875" style="133"/>
    <col min="7685" max="7685" width="13.33203125" style="133" bestFit="1" customWidth="1"/>
    <col min="7686" max="7686" width="14.33203125" style="133" customWidth="1"/>
    <col min="7687" max="7687" width="13.5546875" style="133" customWidth="1"/>
    <col min="7688" max="7936" width="11.5546875" style="133"/>
    <col min="7937" max="7937" width="16.6640625" style="133" customWidth="1"/>
    <col min="7938" max="7938" width="19.5546875" style="133" customWidth="1"/>
    <col min="7939" max="7940" width="11.5546875" style="133"/>
    <col min="7941" max="7941" width="13.33203125" style="133" bestFit="1" customWidth="1"/>
    <col min="7942" max="7942" width="14.33203125" style="133" customWidth="1"/>
    <col min="7943" max="7943" width="13.5546875" style="133" customWidth="1"/>
    <col min="7944" max="8192" width="11.5546875" style="133"/>
    <col min="8193" max="8193" width="16.6640625" style="133" customWidth="1"/>
    <col min="8194" max="8194" width="19.5546875" style="133" customWidth="1"/>
    <col min="8195" max="8196" width="11.5546875" style="133"/>
    <col min="8197" max="8197" width="13.33203125" style="133" bestFit="1" customWidth="1"/>
    <col min="8198" max="8198" width="14.33203125" style="133" customWidth="1"/>
    <col min="8199" max="8199" width="13.5546875" style="133" customWidth="1"/>
    <col min="8200" max="8448" width="11.5546875" style="133"/>
    <col min="8449" max="8449" width="16.6640625" style="133" customWidth="1"/>
    <col min="8450" max="8450" width="19.5546875" style="133" customWidth="1"/>
    <col min="8451" max="8452" width="11.5546875" style="133"/>
    <col min="8453" max="8453" width="13.33203125" style="133" bestFit="1" customWidth="1"/>
    <col min="8454" max="8454" width="14.33203125" style="133" customWidth="1"/>
    <col min="8455" max="8455" width="13.5546875" style="133" customWidth="1"/>
    <col min="8456" max="8704" width="11.5546875" style="133"/>
    <col min="8705" max="8705" width="16.6640625" style="133" customWidth="1"/>
    <col min="8706" max="8706" width="19.5546875" style="133" customWidth="1"/>
    <col min="8707" max="8708" width="11.5546875" style="133"/>
    <col min="8709" max="8709" width="13.33203125" style="133" bestFit="1" customWidth="1"/>
    <col min="8710" max="8710" width="14.33203125" style="133" customWidth="1"/>
    <col min="8711" max="8711" width="13.5546875" style="133" customWidth="1"/>
    <col min="8712" max="8960" width="11.5546875" style="133"/>
    <col min="8961" max="8961" width="16.6640625" style="133" customWidth="1"/>
    <col min="8962" max="8962" width="19.5546875" style="133" customWidth="1"/>
    <col min="8963" max="8964" width="11.5546875" style="133"/>
    <col min="8965" max="8965" width="13.33203125" style="133" bestFit="1" customWidth="1"/>
    <col min="8966" max="8966" width="14.33203125" style="133" customWidth="1"/>
    <col min="8967" max="8967" width="13.5546875" style="133" customWidth="1"/>
    <col min="8968" max="9216" width="11.5546875" style="133"/>
    <col min="9217" max="9217" width="16.6640625" style="133" customWidth="1"/>
    <col min="9218" max="9218" width="19.5546875" style="133" customWidth="1"/>
    <col min="9219" max="9220" width="11.5546875" style="133"/>
    <col min="9221" max="9221" width="13.33203125" style="133" bestFit="1" customWidth="1"/>
    <col min="9222" max="9222" width="14.33203125" style="133" customWidth="1"/>
    <col min="9223" max="9223" width="13.5546875" style="133" customWidth="1"/>
    <col min="9224" max="9472" width="11.5546875" style="133"/>
    <col min="9473" max="9473" width="16.6640625" style="133" customWidth="1"/>
    <col min="9474" max="9474" width="19.5546875" style="133" customWidth="1"/>
    <col min="9475" max="9476" width="11.5546875" style="133"/>
    <col min="9477" max="9477" width="13.33203125" style="133" bestFit="1" customWidth="1"/>
    <col min="9478" max="9478" width="14.33203125" style="133" customWidth="1"/>
    <col min="9479" max="9479" width="13.5546875" style="133" customWidth="1"/>
    <col min="9480" max="9728" width="11.5546875" style="133"/>
    <col min="9729" max="9729" width="16.6640625" style="133" customWidth="1"/>
    <col min="9730" max="9730" width="19.5546875" style="133" customWidth="1"/>
    <col min="9731" max="9732" width="11.5546875" style="133"/>
    <col min="9733" max="9733" width="13.33203125" style="133" bestFit="1" customWidth="1"/>
    <col min="9734" max="9734" width="14.33203125" style="133" customWidth="1"/>
    <col min="9735" max="9735" width="13.5546875" style="133" customWidth="1"/>
    <col min="9736" max="9984" width="11.5546875" style="133"/>
    <col min="9985" max="9985" width="16.6640625" style="133" customWidth="1"/>
    <col min="9986" max="9986" width="19.5546875" style="133" customWidth="1"/>
    <col min="9987" max="9988" width="11.5546875" style="133"/>
    <col min="9989" max="9989" width="13.33203125" style="133" bestFit="1" customWidth="1"/>
    <col min="9990" max="9990" width="14.33203125" style="133" customWidth="1"/>
    <col min="9991" max="9991" width="13.5546875" style="133" customWidth="1"/>
    <col min="9992" max="10240" width="11.5546875" style="133"/>
    <col min="10241" max="10241" width="16.6640625" style="133" customWidth="1"/>
    <col min="10242" max="10242" width="19.5546875" style="133" customWidth="1"/>
    <col min="10243" max="10244" width="11.5546875" style="133"/>
    <col min="10245" max="10245" width="13.33203125" style="133" bestFit="1" customWidth="1"/>
    <col min="10246" max="10246" width="14.33203125" style="133" customWidth="1"/>
    <col min="10247" max="10247" width="13.5546875" style="133" customWidth="1"/>
    <col min="10248" max="10496" width="11.5546875" style="133"/>
    <col min="10497" max="10497" width="16.6640625" style="133" customWidth="1"/>
    <col min="10498" max="10498" width="19.5546875" style="133" customWidth="1"/>
    <col min="10499" max="10500" width="11.5546875" style="133"/>
    <col min="10501" max="10501" width="13.33203125" style="133" bestFit="1" customWidth="1"/>
    <col min="10502" max="10502" width="14.33203125" style="133" customWidth="1"/>
    <col min="10503" max="10503" width="13.5546875" style="133" customWidth="1"/>
    <col min="10504" max="10752" width="11.5546875" style="133"/>
    <col min="10753" max="10753" width="16.6640625" style="133" customWidth="1"/>
    <col min="10754" max="10754" width="19.5546875" style="133" customWidth="1"/>
    <col min="10755" max="10756" width="11.5546875" style="133"/>
    <col min="10757" max="10757" width="13.33203125" style="133" bestFit="1" customWidth="1"/>
    <col min="10758" max="10758" width="14.33203125" style="133" customWidth="1"/>
    <col min="10759" max="10759" width="13.5546875" style="133" customWidth="1"/>
    <col min="10760" max="11008" width="11.5546875" style="133"/>
    <col min="11009" max="11009" width="16.6640625" style="133" customWidth="1"/>
    <col min="11010" max="11010" width="19.5546875" style="133" customWidth="1"/>
    <col min="11011" max="11012" width="11.5546875" style="133"/>
    <col min="11013" max="11013" width="13.33203125" style="133" bestFit="1" customWidth="1"/>
    <col min="11014" max="11014" width="14.33203125" style="133" customWidth="1"/>
    <col min="11015" max="11015" width="13.5546875" style="133" customWidth="1"/>
    <col min="11016" max="11264" width="11.5546875" style="133"/>
    <col min="11265" max="11265" width="16.6640625" style="133" customWidth="1"/>
    <col min="11266" max="11266" width="19.5546875" style="133" customWidth="1"/>
    <col min="11267" max="11268" width="11.5546875" style="133"/>
    <col min="11269" max="11269" width="13.33203125" style="133" bestFit="1" customWidth="1"/>
    <col min="11270" max="11270" width="14.33203125" style="133" customWidth="1"/>
    <col min="11271" max="11271" width="13.5546875" style="133" customWidth="1"/>
    <col min="11272" max="11520" width="11.5546875" style="133"/>
    <col min="11521" max="11521" width="16.6640625" style="133" customWidth="1"/>
    <col min="11522" max="11522" width="19.5546875" style="133" customWidth="1"/>
    <col min="11523" max="11524" width="11.5546875" style="133"/>
    <col min="11525" max="11525" width="13.33203125" style="133" bestFit="1" customWidth="1"/>
    <col min="11526" max="11526" width="14.33203125" style="133" customWidth="1"/>
    <col min="11527" max="11527" width="13.5546875" style="133" customWidth="1"/>
    <col min="11528" max="11776" width="11.5546875" style="133"/>
    <col min="11777" max="11777" width="16.6640625" style="133" customWidth="1"/>
    <col min="11778" max="11778" width="19.5546875" style="133" customWidth="1"/>
    <col min="11779" max="11780" width="11.5546875" style="133"/>
    <col min="11781" max="11781" width="13.33203125" style="133" bestFit="1" customWidth="1"/>
    <col min="11782" max="11782" width="14.33203125" style="133" customWidth="1"/>
    <col min="11783" max="11783" width="13.5546875" style="133" customWidth="1"/>
    <col min="11784" max="12032" width="11.5546875" style="133"/>
    <col min="12033" max="12033" width="16.6640625" style="133" customWidth="1"/>
    <col min="12034" max="12034" width="19.5546875" style="133" customWidth="1"/>
    <col min="12035" max="12036" width="11.5546875" style="133"/>
    <col min="12037" max="12037" width="13.33203125" style="133" bestFit="1" customWidth="1"/>
    <col min="12038" max="12038" width="14.33203125" style="133" customWidth="1"/>
    <col min="12039" max="12039" width="13.5546875" style="133" customWidth="1"/>
    <col min="12040" max="12288" width="11.5546875" style="133"/>
    <col min="12289" max="12289" width="16.6640625" style="133" customWidth="1"/>
    <col min="12290" max="12290" width="19.5546875" style="133" customWidth="1"/>
    <col min="12291" max="12292" width="11.5546875" style="133"/>
    <col min="12293" max="12293" width="13.33203125" style="133" bestFit="1" customWidth="1"/>
    <col min="12294" max="12294" width="14.33203125" style="133" customWidth="1"/>
    <col min="12295" max="12295" width="13.5546875" style="133" customWidth="1"/>
    <col min="12296" max="12544" width="11.5546875" style="133"/>
    <col min="12545" max="12545" width="16.6640625" style="133" customWidth="1"/>
    <col min="12546" max="12546" width="19.5546875" style="133" customWidth="1"/>
    <col min="12547" max="12548" width="11.5546875" style="133"/>
    <col min="12549" max="12549" width="13.33203125" style="133" bestFit="1" customWidth="1"/>
    <col min="12550" max="12550" width="14.33203125" style="133" customWidth="1"/>
    <col min="12551" max="12551" width="13.5546875" style="133" customWidth="1"/>
    <col min="12552" max="12800" width="11.5546875" style="133"/>
    <col min="12801" max="12801" width="16.6640625" style="133" customWidth="1"/>
    <col min="12802" max="12802" width="19.5546875" style="133" customWidth="1"/>
    <col min="12803" max="12804" width="11.5546875" style="133"/>
    <col min="12805" max="12805" width="13.33203125" style="133" bestFit="1" customWidth="1"/>
    <col min="12806" max="12806" width="14.33203125" style="133" customWidth="1"/>
    <col min="12807" max="12807" width="13.5546875" style="133" customWidth="1"/>
    <col min="12808" max="13056" width="11.5546875" style="133"/>
    <col min="13057" max="13057" width="16.6640625" style="133" customWidth="1"/>
    <col min="13058" max="13058" width="19.5546875" style="133" customWidth="1"/>
    <col min="13059" max="13060" width="11.5546875" style="133"/>
    <col min="13061" max="13061" width="13.33203125" style="133" bestFit="1" customWidth="1"/>
    <col min="13062" max="13062" width="14.33203125" style="133" customWidth="1"/>
    <col min="13063" max="13063" width="13.5546875" style="133" customWidth="1"/>
    <col min="13064" max="13312" width="11.5546875" style="133"/>
    <col min="13313" max="13313" width="16.6640625" style="133" customWidth="1"/>
    <col min="13314" max="13314" width="19.5546875" style="133" customWidth="1"/>
    <col min="13315" max="13316" width="11.5546875" style="133"/>
    <col min="13317" max="13317" width="13.33203125" style="133" bestFit="1" customWidth="1"/>
    <col min="13318" max="13318" width="14.33203125" style="133" customWidth="1"/>
    <col min="13319" max="13319" width="13.5546875" style="133" customWidth="1"/>
    <col min="13320" max="13568" width="11.5546875" style="133"/>
    <col min="13569" max="13569" width="16.6640625" style="133" customWidth="1"/>
    <col min="13570" max="13570" width="19.5546875" style="133" customWidth="1"/>
    <col min="13571" max="13572" width="11.5546875" style="133"/>
    <col min="13573" max="13573" width="13.33203125" style="133" bestFit="1" customWidth="1"/>
    <col min="13574" max="13574" width="14.33203125" style="133" customWidth="1"/>
    <col min="13575" max="13575" width="13.5546875" style="133" customWidth="1"/>
    <col min="13576" max="13824" width="11.5546875" style="133"/>
    <col min="13825" max="13825" width="16.6640625" style="133" customWidth="1"/>
    <col min="13826" max="13826" width="19.5546875" style="133" customWidth="1"/>
    <col min="13827" max="13828" width="11.5546875" style="133"/>
    <col min="13829" max="13829" width="13.33203125" style="133" bestFit="1" customWidth="1"/>
    <col min="13830" max="13830" width="14.33203125" style="133" customWidth="1"/>
    <col min="13831" max="13831" width="13.5546875" style="133" customWidth="1"/>
    <col min="13832" max="14080" width="11.5546875" style="133"/>
    <col min="14081" max="14081" width="16.6640625" style="133" customWidth="1"/>
    <col min="14082" max="14082" width="19.5546875" style="133" customWidth="1"/>
    <col min="14083" max="14084" width="11.5546875" style="133"/>
    <col min="14085" max="14085" width="13.33203125" style="133" bestFit="1" customWidth="1"/>
    <col min="14086" max="14086" width="14.33203125" style="133" customWidth="1"/>
    <col min="14087" max="14087" width="13.5546875" style="133" customWidth="1"/>
    <col min="14088" max="14336" width="11.5546875" style="133"/>
    <col min="14337" max="14337" width="16.6640625" style="133" customWidth="1"/>
    <col min="14338" max="14338" width="19.5546875" style="133" customWidth="1"/>
    <col min="14339" max="14340" width="11.5546875" style="133"/>
    <col min="14341" max="14341" width="13.33203125" style="133" bestFit="1" customWidth="1"/>
    <col min="14342" max="14342" width="14.33203125" style="133" customWidth="1"/>
    <col min="14343" max="14343" width="13.5546875" style="133" customWidth="1"/>
    <col min="14344" max="14592" width="11.5546875" style="133"/>
    <col min="14593" max="14593" width="16.6640625" style="133" customWidth="1"/>
    <col min="14594" max="14594" width="19.5546875" style="133" customWidth="1"/>
    <col min="14595" max="14596" width="11.5546875" style="133"/>
    <col min="14597" max="14597" width="13.33203125" style="133" bestFit="1" customWidth="1"/>
    <col min="14598" max="14598" width="14.33203125" style="133" customWidth="1"/>
    <col min="14599" max="14599" width="13.5546875" style="133" customWidth="1"/>
    <col min="14600" max="14848" width="11.5546875" style="133"/>
    <col min="14849" max="14849" width="16.6640625" style="133" customWidth="1"/>
    <col min="14850" max="14850" width="19.5546875" style="133" customWidth="1"/>
    <col min="14851" max="14852" width="11.5546875" style="133"/>
    <col min="14853" max="14853" width="13.33203125" style="133" bestFit="1" customWidth="1"/>
    <col min="14854" max="14854" width="14.33203125" style="133" customWidth="1"/>
    <col min="14855" max="14855" width="13.5546875" style="133" customWidth="1"/>
    <col min="14856" max="15104" width="11.5546875" style="133"/>
    <col min="15105" max="15105" width="16.6640625" style="133" customWidth="1"/>
    <col min="15106" max="15106" width="19.5546875" style="133" customWidth="1"/>
    <col min="15107" max="15108" width="11.5546875" style="133"/>
    <col min="15109" max="15109" width="13.33203125" style="133" bestFit="1" customWidth="1"/>
    <col min="15110" max="15110" width="14.33203125" style="133" customWidth="1"/>
    <col min="15111" max="15111" width="13.5546875" style="133" customWidth="1"/>
    <col min="15112" max="15360" width="11.5546875" style="133"/>
    <col min="15361" max="15361" width="16.6640625" style="133" customWidth="1"/>
    <col min="15362" max="15362" width="19.5546875" style="133" customWidth="1"/>
    <col min="15363" max="15364" width="11.5546875" style="133"/>
    <col min="15365" max="15365" width="13.33203125" style="133" bestFit="1" customWidth="1"/>
    <col min="15366" max="15366" width="14.33203125" style="133" customWidth="1"/>
    <col min="15367" max="15367" width="13.5546875" style="133" customWidth="1"/>
    <col min="15368" max="15616" width="11.5546875" style="133"/>
    <col min="15617" max="15617" width="16.6640625" style="133" customWidth="1"/>
    <col min="15618" max="15618" width="19.5546875" style="133" customWidth="1"/>
    <col min="15619" max="15620" width="11.5546875" style="133"/>
    <col min="15621" max="15621" width="13.33203125" style="133" bestFit="1" customWidth="1"/>
    <col min="15622" max="15622" width="14.33203125" style="133" customWidth="1"/>
    <col min="15623" max="15623" width="13.5546875" style="133" customWidth="1"/>
    <col min="15624" max="15872" width="11.5546875" style="133"/>
    <col min="15873" max="15873" width="16.6640625" style="133" customWidth="1"/>
    <col min="15874" max="15874" width="19.5546875" style="133" customWidth="1"/>
    <col min="15875" max="15876" width="11.5546875" style="133"/>
    <col min="15877" max="15877" width="13.33203125" style="133" bestFit="1" customWidth="1"/>
    <col min="15878" max="15878" width="14.33203125" style="133" customWidth="1"/>
    <col min="15879" max="15879" width="13.5546875" style="133" customWidth="1"/>
    <col min="15880" max="16128" width="11.5546875" style="133"/>
    <col min="16129" max="16129" width="16.6640625" style="133" customWidth="1"/>
    <col min="16130" max="16130" width="19.5546875" style="133" customWidth="1"/>
    <col min="16131" max="16132" width="11.5546875" style="133"/>
    <col min="16133" max="16133" width="13.33203125" style="133" bestFit="1" customWidth="1"/>
    <col min="16134" max="16134" width="14.33203125" style="133" customWidth="1"/>
    <col min="16135" max="16135" width="13.5546875" style="133" customWidth="1"/>
    <col min="16136" max="16384" width="11.5546875" style="133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35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35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35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135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35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35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35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35" customFormat="1" ht="13.8">
      <c r="A9" s="302"/>
      <c r="B9" s="302"/>
      <c r="C9" s="302"/>
      <c r="D9" s="302"/>
      <c r="E9" s="303"/>
      <c r="F9" s="304" t="s">
        <v>90</v>
      </c>
      <c r="G9" s="304">
        <f>'Presupuesto '!A77</f>
        <v>74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'!C77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'!B77</f>
        <v xml:space="preserve">Suministro e instalación de luminaria hermética LED 36W/110-220V 3500Lm 5000K 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0.56700000000000006</v>
      </c>
      <c r="H17" s="433">
        <f>+G17/G$46</f>
        <v>1.2253763115524677E-2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1.2253763115524678</v>
      </c>
    </row>
    <row r="18" spans="1:12" s="137" customFormat="1" ht="15.6">
      <c r="A18" s="196"/>
      <c r="B18" s="197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SUM(G17)</f>
        <v>0.56700000000000006</v>
      </c>
      <c r="H19" s="437">
        <f>SUM(H17:H17)</f>
        <v>1.2253763115524677E-2</v>
      </c>
      <c r="I19" s="438"/>
      <c r="J19" s="439"/>
      <c r="K19" s="440"/>
      <c r="L19" s="447">
        <f>SUM(L17:L17)</f>
        <v>1.2253763115524678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1</v>
      </c>
      <c r="G23" s="42">
        <f>E23*F23</f>
        <v>3.62</v>
      </c>
      <c r="H23" s="433">
        <f>+G23/G$46</f>
        <v>7.8233902077952958E-2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7.8233902077952955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1</v>
      </c>
      <c r="G24" s="42">
        <f>E24*F24</f>
        <v>3.66</v>
      </c>
      <c r="H24" s="433">
        <f>+G24/G$46</f>
        <v>7.9098365084339178E-2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7.9098365084339175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1</v>
      </c>
      <c r="G25" s="42">
        <f>E25*F25</f>
        <v>4.0599999999999996</v>
      </c>
      <c r="H25" s="433">
        <f>+G25/G$46</f>
        <v>8.7742995148201372E-2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8.7742995148201377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11.34</v>
      </c>
      <c r="H26" s="437">
        <f>SUM(H23:H25)</f>
        <v>0.24507526231049354</v>
      </c>
      <c r="I26" s="429"/>
      <c r="J26" s="430"/>
      <c r="K26" s="431"/>
      <c r="L26" s="447">
        <f>SUM(L23:L25)</f>
        <v>24.507526231049351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723" t="s">
        <v>403</v>
      </c>
      <c r="B30" s="724"/>
      <c r="C30" s="725"/>
      <c r="D30" s="394" t="s">
        <v>44</v>
      </c>
      <c r="E30" s="395">
        <v>1</v>
      </c>
      <c r="F30" s="395">
        <v>18</v>
      </c>
      <c r="G30" s="42">
        <f>E30*F30</f>
        <v>18</v>
      </c>
      <c r="H30" s="433">
        <f t="shared" ref="H30:H36" si="0">+G30/G$46</f>
        <v>0.38900835287379926</v>
      </c>
      <c r="I30" s="434">
        <v>465390000</v>
      </c>
      <c r="J30" s="435" t="s">
        <v>30</v>
      </c>
      <c r="K30" s="431">
        <v>0</v>
      </c>
      <c r="L30" s="436">
        <f t="shared" ref="L30:L36" si="1">+H30*K30</f>
        <v>0</v>
      </c>
    </row>
    <row r="31" spans="1:12" s="136" customFormat="1" ht="12.75" customHeight="1">
      <c r="A31" s="701" t="s">
        <v>363</v>
      </c>
      <c r="B31" s="702"/>
      <c r="C31" s="703"/>
      <c r="D31" s="394" t="s">
        <v>364</v>
      </c>
      <c r="E31" s="395">
        <v>1</v>
      </c>
      <c r="F31" s="395">
        <v>2.98</v>
      </c>
      <c r="G31" s="42">
        <f t="shared" ref="G31:G36" si="2">E31*F31</f>
        <v>2.98</v>
      </c>
      <c r="H31" s="433">
        <f t="shared" si="0"/>
        <v>6.4402493975773425E-2</v>
      </c>
      <c r="I31" s="434">
        <v>412740021</v>
      </c>
      <c r="J31" s="435" t="s">
        <v>324</v>
      </c>
      <c r="K31" s="431">
        <v>40</v>
      </c>
      <c r="L31" s="436">
        <f t="shared" si="1"/>
        <v>2.5760997590309369</v>
      </c>
    </row>
    <row r="32" spans="1:12" s="137" customFormat="1" ht="15.6">
      <c r="A32" s="701" t="s">
        <v>365</v>
      </c>
      <c r="B32" s="702"/>
      <c r="C32" s="703"/>
      <c r="D32" s="394" t="s">
        <v>52</v>
      </c>
      <c r="E32" s="395">
        <v>1.5</v>
      </c>
      <c r="F32" s="395">
        <v>2.5</v>
      </c>
      <c r="G32" s="42">
        <f t="shared" si="2"/>
        <v>3.75</v>
      </c>
      <c r="H32" s="433">
        <f t="shared" si="0"/>
        <v>8.1043406848708172E-2</v>
      </c>
      <c r="I32" s="434">
        <v>412740021</v>
      </c>
      <c r="J32" s="435" t="s">
        <v>324</v>
      </c>
      <c r="K32" s="431">
        <v>41</v>
      </c>
      <c r="L32" s="436">
        <f t="shared" si="1"/>
        <v>3.3227796807970349</v>
      </c>
    </row>
    <row r="33" spans="1:12" s="136" customFormat="1" ht="12.75" customHeight="1">
      <c r="A33" s="701" t="s">
        <v>366</v>
      </c>
      <c r="B33" s="702"/>
      <c r="C33" s="703"/>
      <c r="D33" s="394" t="s">
        <v>44</v>
      </c>
      <c r="E33" s="395">
        <v>0.1</v>
      </c>
      <c r="F33" s="395">
        <v>1</v>
      </c>
      <c r="G33" s="42">
        <f t="shared" si="2"/>
        <v>0.1</v>
      </c>
      <c r="H33" s="433">
        <f t="shared" si="0"/>
        <v>2.1611575159655515E-3</v>
      </c>
      <c r="I33" s="434">
        <v>369200011</v>
      </c>
      <c r="J33" s="435" t="s">
        <v>30</v>
      </c>
      <c r="K33" s="431">
        <v>0</v>
      </c>
      <c r="L33" s="436">
        <f t="shared" si="1"/>
        <v>0</v>
      </c>
    </row>
    <row r="34" spans="1:12" s="136" customFormat="1" ht="12.75" customHeight="1">
      <c r="A34" s="701" t="s">
        <v>367</v>
      </c>
      <c r="B34" s="702"/>
      <c r="C34" s="703"/>
      <c r="D34" s="394" t="s">
        <v>52</v>
      </c>
      <c r="E34" s="395">
        <v>8</v>
      </c>
      <c r="F34" s="395">
        <v>0.9</v>
      </c>
      <c r="G34" s="42">
        <f t="shared" si="2"/>
        <v>7.2</v>
      </c>
      <c r="H34" s="433">
        <f t="shared" si="0"/>
        <v>0.15560334114951971</v>
      </c>
      <c r="I34" s="434">
        <v>463400120</v>
      </c>
      <c r="J34" s="435" t="s">
        <v>324</v>
      </c>
      <c r="K34" s="431">
        <v>40</v>
      </c>
      <c r="L34" s="436">
        <f t="shared" si="1"/>
        <v>6.2241336459807881</v>
      </c>
    </row>
    <row r="35" spans="1:12" s="136" customFormat="1" ht="12.75" customHeight="1">
      <c r="A35" s="701" t="s">
        <v>368</v>
      </c>
      <c r="B35" s="702"/>
      <c r="C35" s="703"/>
      <c r="D35" s="394" t="s">
        <v>44</v>
      </c>
      <c r="E35" s="395">
        <v>2</v>
      </c>
      <c r="F35" s="395">
        <v>1</v>
      </c>
      <c r="G35" s="42">
        <f t="shared" si="2"/>
        <v>2</v>
      </c>
      <c r="H35" s="433">
        <f t="shared" si="0"/>
        <v>4.3223150319311024E-2</v>
      </c>
      <c r="I35" s="434">
        <v>412740021</v>
      </c>
      <c r="J35" s="523" t="s">
        <v>324</v>
      </c>
      <c r="K35" s="508">
        <v>40</v>
      </c>
      <c r="L35" s="436">
        <f t="shared" si="1"/>
        <v>1.7289260127724408</v>
      </c>
    </row>
    <row r="36" spans="1:12" s="136" customFormat="1" ht="12.75" customHeight="1">
      <c r="A36" s="701" t="s">
        <v>369</v>
      </c>
      <c r="B36" s="702"/>
      <c r="C36" s="703"/>
      <c r="D36" s="394" t="s">
        <v>69</v>
      </c>
      <c r="E36" s="395">
        <v>0.15</v>
      </c>
      <c r="F36" s="395">
        <v>2.23</v>
      </c>
      <c r="G36" s="42">
        <f t="shared" si="2"/>
        <v>0.33449999999999996</v>
      </c>
      <c r="H36" s="433">
        <f t="shared" si="0"/>
        <v>7.2290718909047685E-3</v>
      </c>
      <c r="I36" s="434">
        <v>412630030</v>
      </c>
      <c r="J36" s="523" t="s">
        <v>324</v>
      </c>
      <c r="K36" s="508">
        <v>40</v>
      </c>
      <c r="L36" s="436">
        <f t="shared" si="1"/>
        <v>0.28916287563619075</v>
      </c>
    </row>
    <row r="37" spans="1:12" s="136" customFormat="1" ht="12.75" customHeight="1">
      <c r="A37" s="616"/>
      <c r="B37" s="617"/>
      <c r="C37" s="618"/>
      <c r="D37" s="51"/>
      <c r="E37" s="52"/>
      <c r="F37" s="53"/>
      <c r="G37" s="42"/>
      <c r="H37" s="433"/>
      <c r="I37" s="434"/>
      <c r="J37" s="435"/>
      <c r="K37" s="431"/>
      <c r="L37" s="436"/>
    </row>
    <row r="38" spans="1:12" s="136" customFormat="1" ht="12.75" customHeight="1">
      <c r="A38" s="616"/>
      <c r="B38" s="617"/>
      <c r="C38" s="618"/>
      <c r="D38" s="51"/>
      <c r="E38" s="52"/>
      <c r="F38" s="53"/>
      <c r="G38" s="42"/>
      <c r="H38" s="433"/>
      <c r="I38" s="434"/>
      <c r="J38" s="435"/>
      <c r="K38" s="431"/>
      <c r="L38" s="436"/>
    </row>
    <row r="39" spans="1:12" s="136" customFormat="1" ht="12.75" customHeight="1">
      <c r="A39" s="616"/>
      <c r="B39" s="617"/>
      <c r="C39" s="618"/>
      <c r="D39" s="51"/>
      <c r="E39" s="52"/>
      <c r="F39" s="53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SUM(G30:G39)</f>
        <v>34.3645</v>
      </c>
      <c r="H40" s="437">
        <f>SUM(H30:H39)</f>
        <v>0.74267097457398179</v>
      </c>
      <c r="I40" s="429"/>
      <c r="J40" s="430"/>
      <c r="K40" s="431"/>
      <c r="L40" s="447">
        <f>SUM(L30:L39)</f>
        <v>14.141101974217392</v>
      </c>
    </row>
    <row r="41" spans="1:12" s="136" customFormat="1" ht="12.75" customHeight="1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44">
        <f>+H44</f>
        <v>0</v>
      </c>
      <c r="I45" s="446"/>
      <c r="J45" s="430"/>
      <c r="K45" s="446"/>
      <c r="L45" s="445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+G45+G40+G26+G19</f>
        <v>46.271499999999996</v>
      </c>
      <c r="H46" s="449">
        <f>+H45+H40+H26+H19</f>
        <v>1</v>
      </c>
      <c r="I46" s="450"/>
      <c r="J46" s="451"/>
      <c r="K46" s="450"/>
      <c r="L46" s="564">
        <f>+L45+L40+L26+L19</f>
        <v>39.874004516819213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10.642445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56.913944999999998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56.91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31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31"/>
      <c r="I53" s="31"/>
      <c r="J53" s="31"/>
      <c r="K53" s="31"/>
      <c r="L53" s="461"/>
    </row>
    <row r="54" spans="1:12">
      <c r="A54" s="170"/>
      <c r="B54" s="120"/>
      <c r="C54" s="77"/>
      <c r="D54" s="78"/>
      <c r="E54" s="78"/>
      <c r="F54" s="78"/>
      <c r="G54" s="78"/>
      <c r="H54" s="493"/>
      <c r="I54" s="493"/>
      <c r="J54" s="493"/>
      <c r="K54" s="493"/>
      <c r="L54" s="494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274.08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3">
    <mergeCell ref="D57:F57"/>
    <mergeCell ref="D58:F58"/>
    <mergeCell ref="D59:F59"/>
    <mergeCell ref="A45:B45"/>
    <mergeCell ref="D46:F46"/>
    <mergeCell ref="D47:E47"/>
    <mergeCell ref="D48:F48"/>
    <mergeCell ref="D49:F49"/>
    <mergeCell ref="D50:F50"/>
    <mergeCell ref="A50:B50"/>
    <mergeCell ref="A51:B51"/>
    <mergeCell ref="A52:B52"/>
    <mergeCell ref="A44:C44"/>
    <mergeCell ref="A32:C32"/>
    <mergeCell ref="A33:C33"/>
    <mergeCell ref="A34:C34"/>
    <mergeCell ref="A35:C35"/>
    <mergeCell ref="A36:C36"/>
    <mergeCell ref="A37:C37"/>
    <mergeCell ref="A38:C38"/>
    <mergeCell ref="A39:C39"/>
    <mergeCell ref="A40:B40"/>
    <mergeCell ref="A42:C42"/>
    <mergeCell ref="A43:C43"/>
    <mergeCell ref="A31:C31"/>
    <mergeCell ref="A17:B17"/>
    <mergeCell ref="A19:B19"/>
    <mergeCell ref="A21:B21"/>
    <mergeCell ref="A22:B22"/>
    <mergeCell ref="A23:B23"/>
    <mergeCell ref="A24:B24"/>
    <mergeCell ref="A25:B25"/>
    <mergeCell ref="A26:B26"/>
    <mergeCell ref="A28:C28"/>
    <mergeCell ref="A29:C29"/>
    <mergeCell ref="A30:C30"/>
    <mergeCell ref="A16:B16"/>
    <mergeCell ref="A1:G1"/>
    <mergeCell ref="H2:L13"/>
    <mergeCell ref="A15:B15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portrait" r:id="rId1"/>
  <headerFooter>
    <oddHeader>&amp;C&amp;G</oddHeader>
    <oddFooter>&amp;C&amp;G</oddFooter>
  </headerFooter>
  <legacyDrawingHF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22" zoomScale="90" zoomScaleNormal="100" zoomScaleSheetLayoutView="90" workbookViewId="0">
      <selection activeCell="L46" sqref="L46"/>
    </sheetView>
  </sheetViews>
  <sheetFormatPr baseColWidth="10" defaultRowHeight="13.2"/>
  <cols>
    <col min="1" max="1" width="22.5546875" style="133" customWidth="1"/>
    <col min="2" max="2" width="19.5546875" style="133" customWidth="1"/>
    <col min="3" max="4" width="11.5546875" style="133"/>
    <col min="5" max="5" width="13.33203125" style="133" bestFit="1" customWidth="1"/>
    <col min="6" max="6" width="14.33203125" style="134" customWidth="1"/>
    <col min="7" max="7" width="13.5546875" style="457" customWidth="1"/>
    <col min="8" max="12" width="11.5546875" style="420"/>
    <col min="13" max="256" width="11.5546875" style="133"/>
    <col min="257" max="257" width="16.6640625" style="133" customWidth="1"/>
    <col min="258" max="258" width="19.5546875" style="133" customWidth="1"/>
    <col min="259" max="260" width="11.5546875" style="133"/>
    <col min="261" max="261" width="13.33203125" style="133" bestFit="1" customWidth="1"/>
    <col min="262" max="262" width="14.33203125" style="133" customWidth="1"/>
    <col min="263" max="263" width="13.5546875" style="133" customWidth="1"/>
    <col min="264" max="512" width="11.5546875" style="133"/>
    <col min="513" max="513" width="16.6640625" style="133" customWidth="1"/>
    <col min="514" max="514" width="19.5546875" style="133" customWidth="1"/>
    <col min="515" max="516" width="11.5546875" style="133"/>
    <col min="517" max="517" width="13.33203125" style="133" bestFit="1" customWidth="1"/>
    <col min="518" max="518" width="14.33203125" style="133" customWidth="1"/>
    <col min="519" max="519" width="13.5546875" style="133" customWidth="1"/>
    <col min="520" max="768" width="11.5546875" style="133"/>
    <col min="769" max="769" width="16.6640625" style="133" customWidth="1"/>
    <col min="770" max="770" width="19.5546875" style="133" customWidth="1"/>
    <col min="771" max="772" width="11.5546875" style="133"/>
    <col min="773" max="773" width="13.33203125" style="133" bestFit="1" customWidth="1"/>
    <col min="774" max="774" width="14.33203125" style="133" customWidth="1"/>
    <col min="775" max="775" width="13.5546875" style="133" customWidth="1"/>
    <col min="776" max="1024" width="11.5546875" style="133"/>
    <col min="1025" max="1025" width="16.6640625" style="133" customWidth="1"/>
    <col min="1026" max="1026" width="19.5546875" style="133" customWidth="1"/>
    <col min="1027" max="1028" width="11.5546875" style="133"/>
    <col min="1029" max="1029" width="13.33203125" style="133" bestFit="1" customWidth="1"/>
    <col min="1030" max="1030" width="14.33203125" style="133" customWidth="1"/>
    <col min="1031" max="1031" width="13.5546875" style="133" customWidth="1"/>
    <col min="1032" max="1280" width="11.5546875" style="133"/>
    <col min="1281" max="1281" width="16.6640625" style="133" customWidth="1"/>
    <col min="1282" max="1282" width="19.5546875" style="133" customWidth="1"/>
    <col min="1283" max="1284" width="11.5546875" style="133"/>
    <col min="1285" max="1285" width="13.33203125" style="133" bestFit="1" customWidth="1"/>
    <col min="1286" max="1286" width="14.33203125" style="133" customWidth="1"/>
    <col min="1287" max="1287" width="13.5546875" style="133" customWidth="1"/>
    <col min="1288" max="1536" width="11.5546875" style="133"/>
    <col min="1537" max="1537" width="16.6640625" style="133" customWidth="1"/>
    <col min="1538" max="1538" width="19.5546875" style="133" customWidth="1"/>
    <col min="1539" max="1540" width="11.5546875" style="133"/>
    <col min="1541" max="1541" width="13.33203125" style="133" bestFit="1" customWidth="1"/>
    <col min="1542" max="1542" width="14.33203125" style="133" customWidth="1"/>
    <col min="1543" max="1543" width="13.5546875" style="133" customWidth="1"/>
    <col min="1544" max="1792" width="11.5546875" style="133"/>
    <col min="1793" max="1793" width="16.6640625" style="133" customWidth="1"/>
    <col min="1794" max="1794" width="19.5546875" style="133" customWidth="1"/>
    <col min="1795" max="1796" width="11.5546875" style="133"/>
    <col min="1797" max="1797" width="13.33203125" style="133" bestFit="1" customWidth="1"/>
    <col min="1798" max="1798" width="14.33203125" style="133" customWidth="1"/>
    <col min="1799" max="1799" width="13.5546875" style="133" customWidth="1"/>
    <col min="1800" max="2048" width="11.5546875" style="133"/>
    <col min="2049" max="2049" width="16.6640625" style="133" customWidth="1"/>
    <col min="2050" max="2050" width="19.5546875" style="133" customWidth="1"/>
    <col min="2051" max="2052" width="11.5546875" style="133"/>
    <col min="2053" max="2053" width="13.33203125" style="133" bestFit="1" customWidth="1"/>
    <col min="2054" max="2054" width="14.33203125" style="133" customWidth="1"/>
    <col min="2055" max="2055" width="13.5546875" style="133" customWidth="1"/>
    <col min="2056" max="2304" width="11.5546875" style="133"/>
    <col min="2305" max="2305" width="16.6640625" style="133" customWidth="1"/>
    <col min="2306" max="2306" width="19.5546875" style="133" customWidth="1"/>
    <col min="2307" max="2308" width="11.5546875" style="133"/>
    <col min="2309" max="2309" width="13.33203125" style="133" bestFit="1" customWidth="1"/>
    <col min="2310" max="2310" width="14.33203125" style="133" customWidth="1"/>
    <col min="2311" max="2311" width="13.5546875" style="133" customWidth="1"/>
    <col min="2312" max="2560" width="11.5546875" style="133"/>
    <col min="2561" max="2561" width="16.6640625" style="133" customWidth="1"/>
    <col min="2562" max="2562" width="19.5546875" style="133" customWidth="1"/>
    <col min="2563" max="2564" width="11.5546875" style="133"/>
    <col min="2565" max="2565" width="13.33203125" style="133" bestFit="1" customWidth="1"/>
    <col min="2566" max="2566" width="14.33203125" style="133" customWidth="1"/>
    <col min="2567" max="2567" width="13.5546875" style="133" customWidth="1"/>
    <col min="2568" max="2816" width="11.5546875" style="133"/>
    <col min="2817" max="2817" width="16.6640625" style="133" customWidth="1"/>
    <col min="2818" max="2818" width="19.5546875" style="133" customWidth="1"/>
    <col min="2819" max="2820" width="11.5546875" style="133"/>
    <col min="2821" max="2821" width="13.33203125" style="133" bestFit="1" customWidth="1"/>
    <col min="2822" max="2822" width="14.33203125" style="133" customWidth="1"/>
    <col min="2823" max="2823" width="13.5546875" style="133" customWidth="1"/>
    <col min="2824" max="3072" width="11.5546875" style="133"/>
    <col min="3073" max="3073" width="16.6640625" style="133" customWidth="1"/>
    <col min="3074" max="3074" width="19.5546875" style="133" customWidth="1"/>
    <col min="3075" max="3076" width="11.5546875" style="133"/>
    <col min="3077" max="3077" width="13.33203125" style="133" bestFit="1" customWidth="1"/>
    <col min="3078" max="3078" width="14.33203125" style="133" customWidth="1"/>
    <col min="3079" max="3079" width="13.5546875" style="133" customWidth="1"/>
    <col min="3080" max="3328" width="11.5546875" style="133"/>
    <col min="3329" max="3329" width="16.6640625" style="133" customWidth="1"/>
    <col min="3330" max="3330" width="19.5546875" style="133" customWidth="1"/>
    <col min="3331" max="3332" width="11.5546875" style="133"/>
    <col min="3333" max="3333" width="13.33203125" style="133" bestFit="1" customWidth="1"/>
    <col min="3334" max="3334" width="14.33203125" style="133" customWidth="1"/>
    <col min="3335" max="3335" width="13.5546875" style="133" customWidth="1"/>
    <col min="3336" max="3584" width="11.5546875" style="133"/>
    <col min="3585" max="3585" width="16.6640625" style="133" customWidth="1"/>
    <col min="3586" max="3586" width="19.5546875" style="133" customWidth="1"/>
    <col min="3587" max="3588" width="11.5546875" style="133"/>
    <col min="3589" max="3589" width="13.33203125" style="133" bestFit="1" customWidth="1"/>
    <col min="3590" max="3590" width="14.33203125" style="133" customWidth="1"/>
    <col min="3591" max="3591" width="13.5546875" style="133" customWidth="1"/>
    <col min="3592" max="3840" width="11.5546875" style="133"/>
    <col min="3841" max="3841" width="16.6640625" style="133" customWidth="1"/>
    <col min="3842" max="3842" width="19.5546875" style="133" customWidth="1"/>
    <col min="3843" max="3844" width="11.5546875" style="133"/>
    <col min="3845" max="3845" width="13.33203125" style="133" bestFit="1" customWidth="1"/>
    <col min="3846" max="3846" width="14.33203125" style="133" customWidth="1"/>
    <col min="3847" max="3847" width="13.5546875" style="133" customWidth="1"/>
    <col min="3848" max="4096" width="11.5546875" style="133"/>
    <col min="4097" max="4097" width="16.6640625" style="133" customWidth="1"/>
    <col min="4098" max="4098" width="19.5546875" style="133" customWidth="1"/>
    <col min="4099" max="4100" width="11.5546875" style="133"/>
    <col min="4101" max="4101" width="13.33203125" style="133" bestFit="1" customWidth="1"/>
    <col min="4102" max="4102" width="14.33203125" style="133" customWidth="1"/>
    <col min="4103" max="4103" width="13.5546875" style="133" customWidth="1"/>
    <col min="4104" max="4352" width="11.5546875" style="133"/>
    <col min="4353" max="4353" width="16.6640625" style="133" customWidth="1"/>
    <col min="4354" max="4354" width="19.5546875" style="133" customWidth="1"/>
    <col min="4355" max="4356" width="11.5546875" style="133"/>
    <col min="4357" max="4357" width="13.33203125" style="133" bestFit="1" customWidth="1"/>
    <col min="4358" max="4358" width="14.33203125" style="133" customWidth="1"/>
    <col min="4359" max="4359" width="13.5546875" style="133" customWidth="1"/>
    <col min="4360" max="4608" width="11.5546875" style="133"/>
    <col min="4609" max="4609" width="16.6640625" style="133" customWidth="1"/>
    <col min="4610" max="4610" width="19.5546875" style="133" customWidth="1"/>
    <col min="4611" max="4612" width="11.5546875" style="133"/>
    <col min="4613" max="4613" width="13.33203125" style="133" bestFit="1" customWidth="1"/>
    <col min="4614" max="4614" width="14.33203125" style="133" customWidth="1"/>
    <col min="4615" max="4615" width="13.5546875" style="133" customWidth="1"/>
    <col min="4616" max="4864" width="11.5546875" style="133"/>
    <col min="4865" max="4865" width="16.6640625" style="133" customWidth="1"/>
    <col min="4866" max="4866" width="19.5546875" style="133" customWidth="1"/>
    <col min="4867" max="4868" width="11.5546875" style="133"/>
    <col min="4869" max="4869" width="13.33203125" style="133" bestFit="1" customWidth="1"/>
    <col min="4870" max="4870" width="14.33203125" style="133" customWidth="1"/>
    <col min="4871" max="4871" width="13.5546875" style="133" customWidth="1"/>
    <col min="4872" max="5120" width="11.5546875" style="133"/>
    <col min="5121" max="5121" width="16.6640625" style="133" customWidth="1"/>
    <col min="5122" max="5122" width="19.5546875" style="133" customWidth="1"/>
    <col min="5123" max="5124" width="11.5546875" style="133"/>
    <col min="5125" max="5125" width="13.33203125" style="133" bestFit="1" customWidth="1"/>
    <col min="5126" max="5126" width="14.33203125" style="133" customWidth="1"/>
    <col min="5127" max="5127" width="13.5546875" style="133" customWidth="1"/>
    <col min="5128" max="5376" width="11.5546875" style="133"/>
    <col min="5377" max="5377" width="16.6640625" style="133" customWidth="1"/>
    <col min="5378" max="5378" width="19.5546875" style="133" customWidth="1"/>
    <col min="5379" max="5380" width="11.5546875" style="133"/>
    <col min="5381" max="5381" width="13.33203125" style="133" bestFit="1" customWidth="1"/>
    <col min="5382" max="5382" width="14.33203125" style="133" customWidth="1"/>
    <col min="5383" max="5383" width="13.5546875" style="133" customWidth="1"/>
    <col min="5384" max="5632" width="11.5546875" style="133"/>
    <col min="5633" max="5633" width="16.6640625" style="133" customWidth="1"/>
    <col min="5634" max="5634" width="19.5546875" style="133" customWidth="1"/>
    <col min="5635" max="5636" width="11.5546875" style="133"/>
    <col min="5637" max="5637" width="13.33203125" style="133" bestFit="1" customWidth="1"/>
    <col min="5638" max="5638" width="14.33203125" style="133" customWidth="1"/>
    <col min="5639" max="5639" width="13.5546875" style="133" customWidth="1"/>
    <col min="5640" max="5888" width="11.5546875" style="133"/>
    <col min="5889" max="5889" width="16.6640625" style="133" customWidth="1"/>
    <col min="5890" max="5890" width="19.5546875" style="133" customWidth="1"/>
    <col min="5891" max="5892" width="11.5546875" style="133"/>
    <col min="5893" max="5893" width="13.33203125" style="133" bestFit="1" customWidth="1"/>
    <col min="5894" max="5894" width="14.33203125" style="133" customWidth="1"/>
    <col min="5895" max="5895" width="13.5546875" style="133" customWidth="1"/>
    <col min="5896" max="6144" width="11.5546875" style="133"/>
    <col min="6145" max="6145" width="16.6640625" style="133" customWidth="1"/>
    <col min="6146" max="6146" width="19.5546875" style="133" customWidth="1"/>
    <col min="6147" max="6148" width="11.5546875" style="133"/>
    <col min="6149" max="6149" width="13.33203125" style="133" bestFit="1" customWidth="1"/>
    <col min="6150" max="6150" width="14.33203125" style="133" customWidth="1"/>
    <col min="6151" max="6151" width="13.5546875" style="133" customWidth="1"/>
    <col min="6152" max="6400" width="11.5546875" style="133"/>
    <col min="6401" max="6401" width="16.6640625" style="133" customWidth="1"/>
    <col min="6402" max="6402" width="19.5546875" style="133" customWidth="1"/>
    <col min="6403" max="6404" width="11.5546875" style="133"/>
    <col min="6405" max="6405" width="13.33203125" style="133" bestFit="1" customWidth="1"/>
    <col min="6406" max="6406" width="14.33203125" style="133" customWidth="1"/>
    <col min="6407" max="6407" width="13.5546875" style="133" customWidth="1"/>
    <col min="6408" max="6656" width="11.5546875" style="133"/>
    <col min="6657" max="6657" width="16.6640625" style="133" customWidth="1"/>
    <col min="6658" max="6658" width="19.5546875" style="133" customWidth="1"/>
    <col min="6659" max="6660" width="11.5546875" style="133"/>
    <col min="6661" max="6661" width="13.33203125" style="133" bestFit="1" customWidth="1"/>
    <col min="6662" max="6662" width="14.33203125" style="133" customWidth="1"/>
    <col min="6663" max="6663" width="13.5546875" style="133" customWidth="1"/>
    <col min="6664" max="6912" width="11.5546875" style="133"/>
    <col min="6913" max="6913" width="16.6640625" style="133" customWidth="1"/>
    <col min="6914" max="6914" width="19.5546875" style="133" customWidth="1"/>
    <col min="6915" max="6916" width="11.5546875" style="133"/>
    <col min="6917" max="6917" width="13.33203125" style="133" bestFit="1" customWidth="1"/>
    <col min="6918" max="6918" width="14.33203125" style="133" customWidth="1"/>
    <col min="6919" max="6919" width="13.5546875" style="133" customWidth="1"/>
    <col min="6920" max="7168" width="11.5546875" style="133"/>
    <col min="7169" max="7169" width="16.6640625" style="133" customWidth="1"/>
    <col min="7170" max="7170" width="19.5546875" style="133" customWidth="1"/>
    <col min="7171" max="7172" width="11.5546875" style="133"/>
    <col min="7173" max="7173" width="13.33203125" style="133" bestFit="1" customWidth="1"/>
    <col min="7174" max="7174" width="14.33203125" style="133" customWidth="1"/>
    <col min="7175" max="7175" width="13.5546875" style="133" customWidth="1"/>
    <col min="7176" max="7424" width="11.5546875" style="133"/>
    <col min="7425" max="7425" width="16.6640625" style="133" customWidth="1"/>
    <col min="7426" max="7426" width="19.5546875" style="133" customWidth="1"/>
    <col min="7427" max="7428" width="11.5546875" style="133"/>
    <col min="7429" max="7429" width="13.33203125" style="133" bestFit="1" customWidth="1"/>
    <col min="7430" max="7430" width="14.33203125" style="133" customWidth="1"/>
    <col min="7431" max="7431" width="13.5546875" style="133" customWidth="1"/>
    <col min="7432" max="7680" width="11.5546875" style="133"/>
    <col min="7681" max="7681" width="16.6640625" style="133" customWidth="1"/>
    <col min="7682" max="7682" width="19.5546875" style="133" customWidth="1"/>
    <col min="7683" max="7684" width="11.5546875" style="133"/>
    <col min="7685" max="7685" width="13.33203125" style="133" bestFit="1" customWidth="1"/>
    <col min="7686" max="7686" width="14.33203125" style="133" customWidth="1"/>
    <col min="7687" max="7687" width="13.5546875" style="133" customWidth="1"/>
    <col min="7688" max="7936" width="11.5546875" style="133"/>
    <col min="7937" max="7937" width="16.6640625" style="133" customWidth="1"/>
    <col min="7938" max="7938" width="19.5546875" style="133" customWidth="1"/>
    <col min="7939" max="7940" width="11.5546875" style="133"/>
    <col min="7941" max="7941" width="13.33203125" style="133" bestFit="1" customWidth="1"/>
    <col min="7942" max="7942" width="14.33203125" style="133" customWidth="1"/>
    <col min="7943" max="7943" width="13.5546875" style="133" customWidth="1"/>
    <col min="7944" max="8192" width="11.5546875" style="133"/>
    <col min="8193" max="8193" width="16.6640625" style="133" customWidth="1"/>
    <col min="8194" max="8194" width="19.5546875" style="133" customWidth="1"/>
    <col min="8195" max="8196" width="11.5546875" style="133"/>
    <col min="8197" max="8197" width="13.33203125" style="133" bestFit="1" customWidth="1"/>
    <col min="8198" max="8198" width="14.33203125" style="133" customWidth="1"/>
    <col min="8199" max="8199" width="13.5546875" style="133" customWidth="1"/>
    <col min="8200" max="8448" width="11.5546875" style="133"/>
    <col min="8449" max="8449" width="16.6640625" style="133" customWidth="1"/>
    <col min="8450" max="8450" width="19.5546875" style="133" customWidth="1"/>
    <col min="8451" max="8452" width="11.5546875" style="133"/>
    <col min="8453" max="8453" width="13.33203125" style="133" bestFit="1" customWidth="1"/>
    <col min="8454" max="8454" width="14.33203125" style="133" customWidth="1"/>
    <col min="8455" max="8455" width="13.5546875" style="133" customWidth="1"/>
    <col min="8456" max="8704" width="11.5546875" style="133"/>
    <col min="8705" max="8705" width="16.6640625" style="133" customWidth="1"/>
    <col min="8706" max="8706" width="19.5546875" style="133" customWidth="1"/>
    <col min="8707" max="8708" width="11.5546875" style="133"/>
    <col min="8709" max="8709" width="13.33203125" style="133" bestFit="1" customWidth="1"/>
    <col min="8710" max="8710" width="14.33203125" style="133" customWidth="1"/>
    <col min="8711" max="8711" width="13.5546875" style="133" customWidth="1"/>
    <col min="8712" max="8960" width="11.5546875" style="133"/>
    <col min="8961" max="8961" width="16.6640625" style="133" customWidth="1"/>
    <col min="8962" max="8962" width="19.5546875" style="133" customWidth="1"/>
    <col min="8963" max="8964" width="11.5546875" style="133"/>
    <col min="8965" max="8965" width="13.33203125" style="133" bestFit="1" customWidth="1"/>
    <col min="8966" max="8966" width="14.33203125" style="133" customWidth="1"/>
    <col min="8967" max="8967" width="13.5546875" style="133" customWidth="1"/>
    <col min="8968" max="9216" width="11.5546875" style="133"/>
    <col min="9217" max="9217" width="16.6640625" style="133" customWidth="1"/>
    <col min="9218" max="9218" width="19.5546875" style="133" customWidth="1"/>
    <col min="9219" max="9220" width="11.5546875" style="133"/>
    <col min="9221" max="9221" width="13.33203125" style="133" bestFit="1" customWidth="1"/>
    <col min="9222" max="9222" width="14.33203125" style="133" customWidth="1"/>
    <col min="9223" max="9223" width="13.5546875" style="133" customWidth="1"/>
    <col min="9224" max="9472" width="11.5546875" style="133"/>
    <col min="9473" max="9473" width="16.6640625" style="133" customWidth="1"/>
    <col min="9474" max="9474" width="19.5546875" style="133" customWidth="1"/>
    <col min="9475" max="9476" width="11.5546875" style="133"/>
    <col min="9477" max="9477" width="13.33203125" style="133" bestFit="1" customWidth="1"/>
    <col min="9478" max="9478" width="14.33203125" style="133" customWidth="1"/>
    <col min="9479" max="9479" width="13.5546875" style="133" customWidth="1"/>
    <col min="9480" max="9728" width="11.5546875" style="133"/>
    <col min="9729" max="9729" width="16.6640625" style="133" customWidth="1"/>
    <col min="9730" max="9730" width="19.5546875" style="133" customWidth="1"/>
    <col min="9731" max="9732" width="11.5546875" style="133"/>
    <col min="9733" max="9733" width="13.33203125" style="133" bestFit="1" customWidth="1"/>
    <col min="9734" max="9734" width="14.33203125" style="133" customWidth="1"/>
    <col min="9735" max="9735" width="13.5546875" style="133" customWidth="1"/>
    <col min="9736" max="9984" width="11.5546875" style="133"/>
    <col min="9985" max="9985" width="16.6640625" style="133" customWidth="1"/>
    <col min="9986" max="9986" width="19.5546875" style="133" customWidth="1"/>
    <col min="9987" max="9988" width="11.5546875" style="133"/>
    <col min="9989" max="9989" width="13.33203125" style="133" bestFit="1" customWidth="1"/>
    <col min="9990" max="9990" width="14.33203125" style="133" customWidth="1"/>
    <col min="9991" max="9991" width="13.5546875" style="133" customWidth="1"/>
    <col min="9992" max="10240" width="11.5546875" style="133"/>
    <col min="10241" max="10241" width="16.6640625" style="133" customWidth="1"/>
    <col min="10242" max="10242" width="19.5546875" style="133" customWidth="1"/>
    <col min="10243" max="10244" width="11.5546875" style="133"/>
    <col min="10245" max="10245" width="13.33203125" style="133" bestFit="1" customWidth="1"/>
    <col min="10246" max="10246" width="14.33203125" style="133" customWidth="1"/>
    <col min="10247" max="10247" width="13.5546875" style="133" customWidth="1"/>
    <col min="10248" max="10496" width="11.5546875" style="133"/>
    <col min="10497" max="10497" width="16.6640625" style="133" customWidth="1"/>
    <col min="10498" max="10498" width="19.5546875" style="133" customWidth="1"/>
    <col min="10499" max="10500" width="11.5546875" style="133"/>
    <col min="10501" max="10501" width="13.33203125" style="133" bestFit="1" customWidth="1"/>
    <col min="10502" max="10502" width="14.33203125" style="133" customWidth="1"/>
    <col min="10503" max="10503" width="13.5546875" style="133" customWidth="1"/>
    <col min="10504" max="10752" width="11.5546875" style="133"/>
    <col min="10753" max="10753" width="16.6640625" style="133" customWidth="1"/>
    <col min="10754" max="10754" width="19.5546875" style="133" customWidth="1"/>
    <col min="10755" max="10756" width="11.5546875" style="133"/>
    <col min="10757" max="10757" width="13.33203125" style="133" bestFit="1" customWidth="1"/>
    <col min="10758" max="10758" width="14.33203125" style="133" customWidth="1"/>
    <col min="10759" max="10759" width="13.5546875" style="133" customWidth="1"/>
    <col min="10760" max="11008" width="11.5546875" style="133"/>
    <col min="11009" max="11009" width="16.6640625" style="133" customWidth="1"/>
    <col min="11010" max="11010" width="19.5546875" style="133" customWidth="1"/>
    <col min="11011" max="11012" width="11.5546875" style="133"/>
    <col min="11013" max="11013" width="13.33203125" style="133" bestFit="1" customWidth="1"/>
    <col min="11014" max="11014" width="14.33203125" style="133" customWidth="1"/>
    <col min="11015" max="11015" width="13.5546875" style="133" customWidth="1"/>
    <col min="11016" max="11264" width="11.5546875" style="133"/>
    <col min="11265" max="11265" width="16.6640625" style="133" customWidth="1"/>
    <col min="11266" max="11266" width="19.5546875" style="133" customWidth="1"/>
    <col min="11267" max="11268" width="11.5546875" style="133"/>
    <col min="11269" max="11269" width="13.33203125" style="133" bestFit="1" customWidth="1"/>
    <col min="11270" max="11270" width="14.33203125" style="133" customWidth="1"/>
    <col min="11271" max="11271" width="13.5546875" style="133" customWidth="1"/>
    <col min="11272" max="11520" width="11.5546875" style="133"/>
    <col min="11521" max="11521" width="16.6640625" style="133" customWidth="1"/>
    <col min="11522" max="11522" width="19.5546875" style="133" customWidth="1"/>
    <col min="11523" max="11524" width="11.5546875" style="133"/>
    <col min="11525" max="11525" width="13.33203125" style="133" bestFit="1" customWidth="1"/>
    <col min="11526" max="11526" width="14.33203125" style="133" customWidth="1"/>
    <col min="11527" max="11527" width="13.5546875" style="133" customWidth="1"/>
    <col min="11528" max="11776" width="11.5546875" style="133"/>
    <col min="11777" max="11777" width="16.6640625" style="133" customWidth="1"/>
    <col min="11778" max="11778" width="19.5546875" style="133" customWidth="1"/>
    <col min="11779" max="11780" width="11.5546875" style="133"/>
    <col min="11781" max="11781" width="13.33203125" style="133" bestFit="1" customWidth="1"/>
    <col min="11782" max="11782" width="14.33203125" style="133" customWidth="1"/>
    <col min="11783" max="11783" width="13.5546875" style="133" customWidth="1"/>
    <col min="11784" max="12032" width="11.5546875" style="133"/>
    <col min="12033" max="12033" width="16.6640625" style="133" customWidth="1"/>
    <col min="12034" max="12034" width="19.5546875" style="133" customWidth="1"/>
    <col min="12035" max="12036" width="11.5546875" style="133"/>
    <col min="12037" max="12037" width="13.33203125" style="133" bestFit="1" customWidth="1"/>
    <col min="12038" max="12038" width="14.33203125" style="133" customWidth="1"/>
    <col min="12039" max="12039" width="13.5546875" style="133" customWidth="1"/>
    <col min="12040" max="12288" width="11.5546875" style="133"/>
    <col min="12289" max="12289" width="16.6640625" style="133" customWidth="1"/>
    <col min="12290" max="12290" width="19.5546875" style="133" customWidth="1"/>
    <col min="12291" max="12292" width="11.5546875" style="133"/>
    <col min="12293" max="12293" width="13.33203125" style="133" bestFit="1" customWidth="1"/>
    <col min="12294" max="12294" width="14.33203125" style="133" customWidth="1"/>
    <col min="12295" max="12295" width="13.5546875" style="133" customWidth="1"/>
    <col min="12296" max="12544" width="11.5546875" style="133"/>
    <col min="12545" max="12545" width="16.6640625" style="133" customWidth="1"/>
    <col min="12546" max="12546" width="19.5546875" style="133" customWidth="1"/>
    <col min="12547" max="12548" width="11.5546875" style="133"/>
    <col min="12549" max="12549" width="13.33203125" style="133" bestFit="1" customWidth="1"/>
    <col min="12550" max="12550" width="14.33203125" style="133" customWidth="1"/>
    <col min="12551" max="12551" width="13.5546875" style="133" customWidth="1"/>
    <col min="12552" max="12800" width="11.5546875" style="133"/>
    <col min="12801" max="12801" width="16.6640625" style="133" customWidth="1"/>
    <col min="12802" max="12802" width="19.5546875" style="133" customWidth="1"/>
    <col min="12803" max="12804" width="11.5546875" style="133"/>
    <col min="12805" max="12805" width="13.33203125" style="133" bestFit="1" customWidth="1"/>
    <col min="12806" max="12806" width="14.33203125" style="133" customWidth="1"/>
    <col min="12807" max="12807" width="13.5546875" style="133" customWidth="1"/>
    <col min="12808" max="13056" width="11.5546875" style="133"/>
    <col min="13057" max="13057" width="16.6640625" style="133" customWidth="1"/>
    <col min="13058" max="13058" width="19.5546875" style="133" customWidth="1"/>
    <col min="13059" max="13060" width="11.5546875" style="133"/>
    <col min="13061" max="13061" width="13.33203125" style="133" bestFit="1" customWidth="1"/>
    <col min="13062" max="13062" width="14.33203125" style="133" customWidth="1"/>
    <col min="13063" max="13063" width="13.5546875" style="133" customWidth="1"/>
    <col min="13064" max="13312" width="11.5546875" style="133"/>
    <col min="13313" max="13313" width="16.6640625" style="133" customWidth="1"/>
    <col min="13314" max="13314" width="19.5546875" style="133" customWidth="1"/>
    <col min="13315" max="13316" width="11.5546875" style="133"/>
    <col min="13317" max="13317" width="13.33203125" style="133" bestFit="1" customWidth="1"/>
    <col min="13318" max="13318" width="14.33203125" style="133" customWidth="1"/>
    <col min="13319" max="13319" width="13.5546875" style="133" customWidth="1"/>
    <col min="13320" max="13568" width="11.5546875" style="133"/>
    <col min="13569" max="13569" width="16.6640625" style="133" customWidth="1"/>
    <col min="13570" max="13570" width="19.5546875" style="133" customWidth="1"/>
    <col min="13571" max="13572" width="11.5546875" style="133"/>
    <col min="13573" max="13573" width="13.33203125" style="133" bestFit="1" customWidth="1"/>
    <col min="13574" max="13574" width="14.33203125" style="133" customWidth="1"/>
    <col min="13575" max="13575" width="13.5546875" style="133" customWidth="1"/>
    <col min="13576" max="13824" width="11.5546875" style="133"/>
    <col min="13825" max="13825" width="16.6640625" style="133" customWidth="1"/>
    <col min="13826" max="13826" width="19.5546875" style="133" customWidth="1"/>
    <col min="13827" max="13828" width="11.5546875" style="133"/>
    <col min="13829" max="13829" width="13.33203125" style="133" bestFit="1" customWidth="1"/>
    <col min="13830" max="13830" width="14.33203125" style="133" customWidth="1"/>
    <col min="13831" max="13831" width="13.5546875" style="133" customWidth="1"/>
    <col min="13832" max="14080" width="11.5546875" style="133"/>
    <col min="14081" max="14081" width="16.6640625" style="133" customWidth="1"/>
    <col min="14082" max="14082" width="19.5546875" style="133" customWidth="1"/>
    <col min="14083" max="14084" width="11.5546875" style="133"/>
    <col min="14085" max="14085" width="13.33203125" style="133" bestFit="1" customWidth="1"/>
    <col min="14086" max="14086" width="14.33203125" style="133" customWidth="1"/>
    <col min="14087" max="14087" width="13.5546875" style="133" customWidth="1"/>
    <col min="14088" max="14336" width="11.5546875" style="133"/>
    <col min="14337" max="14337" width="16.6640625" style="133" customWidth="1"/>
    <col min="14338" max="14338" width="19.5546875" style="133" customWidth="1"/>
    <col min="14339" max="14340" width="11.5546875" style="133"/>
    <col min="14341" max="14341" width="13.33203125" style="133" bestFit="1" customWidth="1"/>
    <col min="14342" max="14342" width="14.33203125" style="133" customWidth="1"/>
    <col min="14343" max="14343" width="13.5546875" style="133" customWidth="1"/>
    <col min="14344" max="14592" width="11.5546875" style="133"/>
    <col min="14593" max="14593" width="16.6640625" style="133" customWidth="1"/>
    <col min="14594" max="14594" width="19.5546875" style="133" customWidth="1"/>
    <col min="14595" max="14596" width="11.5546875" style="133"/>
    <col min="14597" max="14597" width="13.33203125" style="133" bestFit="1" customWidth="1"/>
    <col min="14598" max="14598" width="14.33203125" style="133" customWidth="1"/>
    <col min="14599" max="14599" width="13.5546875" style="133" customWidth="1"/>
    <col min="14600" max="14848" width="11.5546875" style="133"/>
    <col min="14849" max="14849" width="16.6640625" style="133" customWidth="1"/>
    <col min="14850" max="14850" width="19.5546875" style="133" customWidth="1"/>
    <col min="14851" max="14852" width="11.5546875" style="133"/>
    <col min="14853" max="14853" width="13.33203125" style="133" bestFit="1" customWidth="1"/>
    <col min="14854" max="14854" width="14.33203125" style="133" customWidth="1"/>
    <col min="14855" max="14855" width="13.5546875" style="133" customWidth="1"/>
    <col min="14856" max="15104" width="11.5546875" style="133"/>
    <col min="15105" max="15105" width="16.6640625" style="133" customWidth="1"/>
    <col min="15106" max="15106" width="19.5546875" style="133" customWidth="1"/>
    <col min="15107" max="15108" width="11.5546875" style="133"/>
    <col min="15109" max="15109" width="13.33203125" style="133" bestFit="1" customWidth="1"/>
    <col min="15110" max="15110" width="14.33203125" style="133" customWidth="1"/>
    <col min="15111" max="15111" width="13.5546875" style="133" customWidth="1"/>
    <col min="15112" max="15360" width="11.5546875" style="133"/>
    <col min="15361" max="15361" width="16.6640625" style="133" customWidth="1"/>
    <col min="15362" max="15362" width="19.5546875" style="133" customWidth="1"/>
    <col min="15363" max="15364" width="11.5546875" style="133"/>
    <col min="15365" max="15365" width="13.33203125" style="133" bestFit="1" customWidth="1"/>
    <col min="15366" max="15366" width="14.33203125" style="133" customWidth="1"/>
    <col min="15367" max="15367" width="13.5546875" style="133" customWidth="1"/>
    <col min="15368" max="15616" width="11.5546875" style="133"/>
    <col min="15617" max="15617" width="16.6640625" style="133" customWidth="1"/>
    <col min="15618" max="15618" width="19.5546875" style="133" customWidth="1"/>
    <col min="15619" max="15620" width="11.5546875" style="133"/>
    <col min="15621" max="15621" width="13.33203125" style="133" bestFit="1" customWidth="1"/>
    <col min="15622" max="15622" width="14.33203125" style="133" customWidth="1"/>
    <col min="15623" max="15623" width="13.5546875" style="133" customWidth="1"/>
    <col min="15624" max="15872" width="11.5546875" style="133"/>
    <col min="15873" max="15873" width="16.6640625" style="133" customWidth="1"/>
    <col min="15874" max="15874" width="19.5546875" style="133" customWidth="1"/>
    <col min="15875" max="15876" width="11.5546875" style="133"/>
    <col min="15877" max="15877" width="13.33203125" style="133" bestFit="1" customWidth="1"/>
    <col min="15878" max="15878" width="14.33203125" style="133" customWidth="1"/>
    <col min="15879" max="15879" width="13.5546875" style="133" customWidth="1"/>
    <col min="15880" max="16128" width="11.5546875" style="133"/>
    <col min="16129" max="16129" width="16.6640625" style="133" customWidth="1"/>
    <col min="16130" max="16130" width="19.5546875" style="133" customWidth="1"/>
    <col min="16131" max="16132" width="11.5546875" style="133"/>
    <col min="16133" max="16133" width="13.33203125" style="133" bestFit="1" customWidth="1"/>
    <col min="16134" max="16134" width="14.33203125" style="133" customWidth="1"/>
    <col min="16135" max="16135" width="13.5546875" style="133" customWidth="1"/>
    <col min="16136" max="16384" width="11.5546875" style="133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35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35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35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135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35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35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35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35" customFormat="1" ht="13.8">
      <c r="A9" s="302"/>
      <c r="B9" s="302"/>
      <c r="C9" s="302"/>
      <c r="D9" s="302"/>
      <c r="E9" s="303"/>
      <c r="F9" s="304" t="s">
        <v>90</v>
      </c>
      <c r="G9" s="304">
        <f>'Presupuesto '!A78</f>
        <v>75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'!C78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'!B78</f>
        <v>Suministro e instalacion de luminaria acrilica led de 2x18w/110-220V (incluye tuberia EMT)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0.56415799999999994</v>
      </c>
      <c r="H17" s="433">
        <f>+G17/G$46</f>
        <v>1.2202676058769105E-2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1.2202676058769104</v>
      </c>
    </row>
    <row r="18" spans="1:12" s="137" customFormat="1" ht="15.6">
      <c r="A18" s="196"/>
      <c r="B18" s="197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SUM(G17)</f>
        <v>0.56415799999999994</v>
      </c>
      <c r="H19" s="437">
        <f>SUM(H17:H17)</f>
        <v>1.2202676058769105E-2</v>
      </c>
      <c r="I19" s="438"/>
      <c r="J19" s="439"/>
      <c r="K19" s="440"/>
      <c r="L19" s="447">
        <f>SUM(L17:L17)</f>
        <v>1.2202676058769104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1</v>
      </c>
      <c r="G23" s="42">
        <f>E23*F23</f>
        <v>3.62</v>
      </c>
      <c r="H23" s="433">
        <f>+G23/G$46</f>
        <v>7.8300205496942638E-2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7.8300205496942636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1</v>
      </c>
      <c r="G24" s="42">
        <f>E24*F24</f>
        <v>3.66</v>
      </c>
      <c r="H24" s="433">
        <f>+G24/G$46</f>
        <v>7.9165401137792829E-2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7.9165401137792832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0.98599999999999999</v>
      </c>
      <c r="G25" s="42">
        <f>E25*F25</f>
        <v>4.0031599999999994</v>
      </c>
      <c r="H25" s="433">
        <f>+G25/G$46</f>
        <v>8.6587914540646641E-2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8.658791454064664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11.283159999999999</v>
      </c>
      <c r="H26" s="437">
        <f>SUM(H23:H25)</f>
        <v>0.24405352117538209</v>
      </c>
      <c r="I26" s="429"/>
      <c r="J26" s="430"/>
      <c r="K26" s="431"/>
      <c r="L26" s="447">
        <f>SUM(L23:L25)</f>
        <v>24.405352117538211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16" t="s">
        <v>53</v>
      </c>
      <c r="B30" s="617"/>
      <c r="C30" s="618"/>
      <c r="D30" s="49" t="s">
        <v>45</v>
      </c>
      <c r="E30" s="50">
        <v>0.25</v>
      </c>
      <c r="F30" s="50">
        <f>2.5+(2.5*0.312)</f>
        <v>3.2800000000000002</v>
      </c>
      <c r="G30" s="42">
        <f>E30*F30</f>
        <v>0.82000000000000006</v>
      </c>
      <c r="H30" s="433">
        <f t="shared" ref="H30:H39" si="0">+G30/G$46</f>
        <v>1.7736510637428995E-2</v>
      </c>
      <c r="I30" s="434">
        <v>412630030</v>
      </c>
      <c r="J30" s="435" t="s">
        <v>324</v>
      </c>
      <c r="K30" s="431">
        <v>40</v>
      </c>
      <c r="L30" s="436">
        <f t="shared" ref="L30:L39" si="1">+H30*K30</f>
        <v>0.70946042549715982</v>
      </c>
    </row>
    <row r="31" spans="1:12" s="136" customFormat="1" ht="12.75" customHeight="1">
      <c r="A31" s="616" t="s">
        <v>59</v>
      </c>
      <c r="B31" s="617"/>
      <c r="C31" s="618"/>
      <c r="D31" s="51" t="s">
        <v>44</v>
      </c>
      <c r="E31" s="52">
        <v>1</v>
      </c>
      <c r="F31" s="53">
        <v>3</v>
      </c>
      <c r="G31" s="42">
        <f t="shared" ref="G31:G39" si="2">E31*F31</f>
        <v>3</v>
      </c>
      <c r="H31" s="433">
        <f t="shared" si="0"/>
        <v>6.4889673063764614E-2</v>
      </c>
      <c r="I31" s="434">
        <v>462110319</v>
      </c>
      <c r="J31" s="435" t="s">
        <v>30</v>
      </c>
      <c r="K31" s="431">
        <v>0</v>
      </c>
      <c r="L31" s="436">
        <f t="shared" si="1"/>
        <v>0</v>
      </c>
    </row>
    <row r="32" spans="1:12" s="137" customFormat="1" ht="15.6">
      <c r="A32" s="616" t="s">
        <v>54</v>
      </c>
      <c r="B32" s="617"/>
      <c r="C32" s="618"/>
      <c r="D32" s="51" t="s">
        <v>44</v>
      </c>
      <c r="E32" s="52">
        <v>1</v>
      </c>
      <c r="F32" s="53">
        <v>1</v>
      </c>
      <c r="G32" s="42">
        <f t="shared" si="2"/>
        <v>1</v>
      </c>
      <c r="H32" s="433">
        <f t="shared" si="0"/>
        <v>2.1629891021254871E-2</v>
      </c>
      <c r="I32" s="434">
        <v>412740021</v>
      </c>
      <c r="J32" s="435" t="s">
        <v>324</v>
      </c>
      <c r="K32" s="431">
        <v>40</v>
      </c>
      <c r="L32" s="436">
        <f t="shared" si="1"/>
        <v>0.86519564085019485</v>
      </c>
    </row>
    <row r="33" spans="1:12" s="136" customFormat="1" ht="12.75" customHeight="1">
      <c r="A33" s="616" t="s">
        <v>55</v>
      </c>
      <c r="B33" s="617"/>
      <c r="C33" s="618"/>
      <c r="D33" s="51" t="s">
        <v>41</v>
      </c>
      <c r="E33" s="52">
        <v>20</v>
      </c>
      <c r="F33" s="53">
        <v>0.45</v>
      </c>
      <c r="G33" s="42">
        <f t="shared" si="2"/>
        <v>9</v>
      </c>
      <c r="H33" s="433">
        <f t="shared" si="0"/>
        <v>0.19466901919129384</v>
      </c>
      <c r="I33" s="492">
        <v>463400120</v>
      </c>
      <c r="J33" s="435" t="s">
        <v>324</v>
      </c>
      <c r="K33" s="431">
        <v>40</v>
      </c>
      <c r="L33" s="436">
        <f t="shared" si="1"/>
        <v>7.7867607676517538</v>
      </c>
    </row>
    <row r="34" spans="1:12" s="136" customFormat="1" ht="12.75" customHeight="1">
      <c r="A34" s="616" t="s">
        <v>56</v>
      </c>
      <c r="B34" s="617"/>
      <c r="C34" s="618"/>
      <c r="D34" s="51" t="s">
        <v>46</v>
      </c>
      <c r="E34" s="52">
        <v>0.25</v>
      </c>
      <c r="F34" s="53">
        <v>1</v>
      </c>
      <c r="G34" s="42">
        <f t="shared" si="2"/>
        <v>0.25</v>
      </c>
      <c r="H34" s="433">
        <f t="shared" si="0"/>
        <v>5.4074727553137178E-3</v>
      </c>
      <c r="I34" s="434">
        <v>369200011</v>
      </c>
      <c r="J34" s="435" t="s">
        <v>30</v>
      </c>
      <c r="K34" s="431">
        <v>0</v>
      </c>
      <c r="L34" s="436">
        <f t="shared" si="1"/>
        <v>0</v>
      </c>
    </row>
    <row r="35" spans="1:12" s="136" customFormat="1" ht="12.75" customHeight="1">
      <c r="A35" s="616" t="s">
        <v>148</v>
      </c>
      <c r="B35" s="617"/>
      <c r="C35" s="618"/>
      <c r="D35" s="51" t="s">
        <v>44</v>
      </c>
      <c r="E35" s="52">
        <v>1</v>
      </c>
      <c r="F35" s="53">
        <v>1</v>
      </c>
      <c r="G35" s="42">
        <f t="shared" si="2"/>
        <v>1</v>
      </c>
      <c r="H35" s="433">
        <f t="shared" si="0"/>
        <v>2.1629891021254871E-2</v>
      </c>
      <c r="I35" s="434">
        <v>412740021</v>
      </c>
      <c r="J35" s="435" t="s">
        <v>324</v>
      </c>
      <c r="K35" s="431">
        <v>40</v>
      </c>
      <c r="L35" s="436">
        <f t="shared" si="1"/>
        <v>0.86519564085019485</v>
      </c>
    </row>
    <row r="36" spans="1:12" s="136" customFormat="1" ht="12.75" customHeight="1">
      <c r="A36" s="616" t="s">
        <v>160</v>
      </c>
      <c r="B36" s="617"/>
      <c r="C36" s="618"/>
      <c r="D36" s="51" t="s">
        <v>44</v>
      </c>
      <c r="E36" s="52">
        <v>1</v>
      </c>
      <c r="F36" s="53">
        <v>15.664999999999999</v>
      </c>
      <c r="G36" s="42">
        <f t="shared" si="2"/>
        <v>15.664999999999999</v>
      </c>
      <c r="H36" s="433">
        <f t="shared" si="0"/>
        <v>0.33883224284795754</v>
      </c>
      <c r="I36" s="434">
        <v>465390000</v>
      </c>
      <c r="J36" s="435" t="s">
        <v>30</v>
      </c>
      <c r="K36" s="431">
        <v>0</v>
      </c>
      <c r="L36" s="436">
        <f t="shared" si="1"/>
        <v>0</v>
      </c>
    </row>
    <row r="37" spans="1:12" s="136" customFormat="1" ht="12.75" customHeight="1">
      <c r="A37" s="616" t="s">
        <v>60</v>
      </c>
      <c r="B37" s="617"/>
      <c r="C37" s="618"/>
      <c r="D37" s="51" t="s">
        <v>44</v>
      </c>
      <c r="E37" s="52">
        <v>3</v>
      </c>
      <c r="F37" s="53">
        <v>0.2</v>
      </c>
      <c r="G37" s="42">
        <f t="shared" si="2"/>
        <v>0.60000000000000009</v>
      </c>
      <c r="H37" s="433">
        <f t="shared" si="0"/>
        <v>1.2977934612752925E-2</v>
      </c>
      <c r="I37" s="434">
        <v>412740021</v>
      </c>
      <c r="J37" s="523" t="s">
        <v>324</v>
      </c>
      <c r="K37" s="508">
        <v>40</v>
      </c>
      <c r="L37" s="436">
        <f t="shared" si="1"/>
        <v>0.51911738451011702</v>
      </c>
    </row>
    <row r="38" spans="1:12" s="136" customFormat="1" ht="12.75" customHeight="1">
      <c r="A38" s="616" t="s">
        <v>61</v>
      </c>
      <c r="B38" s="617"/>
      <c r="C38" s="618"/>
      <c r="D38" s="51" t="s">
        <v>44</v>
      </c>
      <c r="E38" s="52">
        <v>2</v>
      </c>
      <c r="F38" s="53">
        <v>0.25</v>
      </c>
      <c r="G38" s="42">
        <f t="shared" si="2"/>
        <v>0.5</v>
      </c>
      <c r="H38" s="433">
        <f t="shared" si="0"/>
        <v>1.0814945510627436E-2</v>
      </c>
      <c r="I38" s="434">
        <v>412740021</v>
      </c>
      <c r="J38" s="523" t="s">
        <v>324</v>
      </c>
      <c r="K38" s="508">
        <v>40</v>
      </c>
      <c r="L38" s="436">
        <f t="shared" si="1"/>
        <v>0.43259782042509742</v>
      </c>
    </row>
    <row r="39" spans="1:12" s="136" customFormat="1" ht="12.75" customHeight="1">
      <c r="A39" s="616" t="s">
        <v>62</v>
      </c>
      <c r="B39" s="617"/>
      <c r="C39" s="618"/>
      <c r="D39" s="51" t="s">
        <v>41</v>
      </c>
      <c r="E39" s="52">
        <v>3</v>
      </c>
      <c r="F39" s="53">
        <v>0.85</v>
      </c>
      <c r="G39" s="42">
        <f t="shared" si="2"/>
        <v>2.5499999999999998</v>
      </c>
      <c r="H39" s="433">
        <f t="shared" si="0"/>
        <v>5.5156222104199917E-2</v>
      </c>
      <c r="I39" s="434">
        <v>412740021</v>
      </c>
      <c r="J39" s="523" t="s">
        <v>324</v>
      </c>
      <c r="K39" s="508">
        <v>40</v>
      </c>
      <c r="L39" s="436">
        <f t="shared" si="1"/>
        <v>2.2062488841679966</v>
      </c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SUM(G30:G39)</f>
        <v>34.384999999999998</v>
      </c>
      <c r="H40" s="437">
        <f>SUM(H30:H39)</f>
        <v>0.74374380276584873</v>
      </c>
      <c r="I40" s="429"/>
      <c r="J40" s="430"/>
      <c r="K40" s="431"/>
      <c r="L40" s="447">
        <f>SUM(L30:L39)</f>
        <v>13.384576563952514</v>
      </c>
    </row>
    <row r="41" spans="1:12" s="136" customFormat="1" ht="12.75" customHeight="1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44">
        <f>+H44</f>
        <v>0</v>
      </c>
      <c r="I45" s="446"/>
      <c r="J45" s="430"/>
      <c r="K45" s="446"/>
      <c r="L45" s="445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+G45+G40+G26+G19</f>
        <v>46.232317999999999</v>
      </c>
      <c r="H46" s="449">
        <f>+H45+H40+H26+H19</f>
        <v>0.99999999999999989</v>
      </c>
      <c r="I46" s="450"/>
      <c r="J46" s="451"/>
      <c r="K46" s="450"/>
      <c r="L46" s="564">
        <f>+L45+L40+L26+L19</f>
        <v>39.010196287367634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10.633433140000001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56.86575114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56.87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31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31"/>
      <c r="I53" s="31"/>
      <c r="J53" s="31"/>
      <c r="K53" s="31"/>
      <c r="L53" s="461"/>
    </row>
    <row r="54" spans="1:12">
      <c r="A54" s="170"/>
      <c r="B54" s="120"/>
      <c r="C54" s="77"/>
      <c r="D54" s="78"/>
      <c r="E54" s="78"/>
      <c r="F54" s="78"/>
      <c r="G54" s="78"/>
      <c r="H54" s="493"/>
      <c r="I54" s="493"/>
      <c r="J54" s="493"/>
      <c r="K54" s="493"/>
      <c r="L54" s="494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56.87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3">
    <mergeCell ref="D57:F57"/>
    <mergeCell ref="D58:F58"/>
    <mergeCell ref="D59:F59"/>
    <mergeCell ref="A45:B45"/>
    <mergeCell ref="D46:F46"/>
    <mergeCell ref="D47:E47"/>
    <mergeCell ref="D48:F48"/>
    <mergeCell ref="D49:F49"/>
    <mergeCell ref="D50:F50"/>
    <mergeCell ref="A50:B50"/>
    <mergeCell ref="A51:B51"/>
    <mergeCell ref="A52:B52"/>
    <mergeCell ref="A44:C44"/>
    <mergeCell ref="A32:C32"/>
    <mergeCell ref="A33:C33"/>
    <mergeCell ref="A34:C34"/>
    <mergeCell ref="A35:C35"/>
    <mergeCell ref="A36:C36"/>
    <mergeCell ref="A37:C37"/>
    <mergeCell ref="A38:C38"/>
    <mergeCell ref="A39:C39"/>
    <mergeCell ref="A40:B40"/>
    <mergeCell ref="A42:C42"/>
    <mergeCell ref="A43:C43"/>
    <mergeCell ref="A31:C31"/>
    <mergeCell ref="A17:B17"/>
    <mergeCell ref="A19:B19"/>
    <mergeCell ref="A21:B21"/>
    <mergeCell ref="A22:B22"/>
    <mergeCell ref="A23:B23"/>
    <mergeCell ref="A24:B24"/>
    <mergeCell ref="A25:B25"/>
    <mergeCell ref="A26:B26"/>
    <mergeCell ref="A28:C28"/>
    <mergeCell ref="A29:C29"/>
    <mergeCell ref="A30:C30"/>
    <mergeCell ref="A16:B16"/>
    <mergeCell ref="A1:G1"/>
    <mergeCell ref="H2:L13"/>
    <mergeCell ref="A15:B15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62"/>
  <sheetViews>
    <sheetView view="pageBreakPreview" topLeftCell="A10" zoomScaleNormal="100" zoomScaleSheetLayoutView="100" workbookViewId="0">
      <selection activeCell="I17" sqref="I17"/>
    </sheetView>
  </sheetViews>
  <sheetFormatPr baseColWidth="10" defaultRowHeight="13.2"/>
  <cols>
    <col min="1" max="1" width="22.109375" style="133" customWidth="1"/>
    <col min="2" max="2" width="19.5546875" style="133" customWidth="1"/>
    <col min="3" max="4" width="11.44140625" style="133"/>
    <col min="5" max="5" width="13.33203125" style="133" bestFit="1" customWidth="1"/>
    <col min="6" max="6" width="14.33203125" style="134" customWidth="1"/>
    <col min="7" max="7" width="13.5546875" style="457" customWidth="1"/>
    <col min="8" max="12" width="11.44140625" style="420"/>
    <col min="13" max="256" width="11.44140625" style="133"/>
    <col min="257" max="257" width="16.6640625" style="133" customWidth="1"/>
    <col min="258" max="258" width="19.5546875" style="133" customWidth="1"/>
    <col min="259" max="260" width="11.44140625" style="133"/>
    <col min="261" max="261" width="13.33203125" style="133" bestFit="1" customWidth="1"/>
    <col min="262" max="262" width="14.33203125" style="133" customWidth="1"/>
    <col min="263" max="263" width="13.5546875" style="133" customWidth="1"/>
    <col min="264" max="512" width="11.44140625" style="133"/>
    <col min="513" max="513" width="16.6640625" style="133" customWidth="1"/>
    <col min="514" max="514" width="19.5546875" style="133" customWidth="1"/>
    <col min="515" max="516" width="11.44140625" style="133"/>
    <col min="517" max="517" width="13.33203125" style="133" bestFit="1" customWidth="1"/>
    <col min="518" max="518" width="14.33203125" style="133" customWidth="1"/>
    <col min="519" max="519" width="13.5546875" style="133" customWidth="1"/>
    <col min="520" max="768" width="11.44140625" style="133"/>
    <col min="769" max="769" width="16.6640625" style="133" customWidth="1"/>
    <col min="770" max="770" width="19.5546875" style="133" customWidth="1"/>
    <col min="771" max="772" width="11.44140625" style="133"/>
    <col min="773" max="773" width="13.33203125" style="133" bestFit="1" customWidth="1"/>
    <col min="774" max="774" width="14.33203125" style="133" customWidth="1"/>
    <col min="775" max="775" width="13.5546875" style="133" customWidth="1"/>
    <col min="776" max="1024" width="11.44140625" style="133"/>
    <col min="1025" max="1025" width="16.6640625" style="133" customWidth="1"/>
    <col min="1026" max="1026" width="19.5546875" style="133" customWidth="1"/>
    <col min="1027" max="1028" width="11.44140625" style="133"/>
    <col min="1029" max="1029" width="13.33203125" style="133" bestFit="1" customWidth="1"/>
    <col min="1030" max="1030" width="14.33203125" style="133" customWidth="1"/>
    <col min="1031" max="1031" width="13.5546875" style="133" customWidth="1"/>
    <col min="1032" max="1280" width="11.44140625" style="133"/>
    <col min="1281" max="1281" width="16.6640625" style="133" customWidth="1"/>
    <col min="1282" max="1282" width="19.5546875" style="133" customWidth="1"/>
    <col min="1283" max="1284" width="11.44140625" style="133"/>
    <col min="1285" max="1285" width="13.33203125" style="133" bestFit="1" customWidth="1"/>
    <col min="1286" max="1286" width="14.33203125" style="133" customWidth="1"/>
    <col min="1287" max="1287" width="13.5546875" style="133" customWidth="1"/>
    <col min="1288" max="1536" width="11.44140625" style="133"/>
    <col min="1537" max="1537" width="16.6640625" style="133" customWidth="1"/>
    <col min="1538" max="1538" width="19.5546875" style="133" customWidth="1"/>
    <col min="1539" max="1540" width="11.44140625" style="133"/>
    <col min="1541" max="1541" width="13.33203125" style="133" bestFit="1" customWidth="1"/>
    <col min="1542" max="1542" width="14.33203125" style="133" customWidth="1"/>
    <col min="1543" max="1543" width="13.5546875" style="133" customWidth="1"/>
    <col min="1544" max="1792" width="11.44140625" style="133"/>
    <col min="1793" max="1793" width="16.6640625" style="133" customWidth="1"/>
    <col min="1794" max="1794" width="19.5546875" style="133" customWidth="1"/>
    <col min="1795" max="1796" width="11.44140625" style="133"/>
    <col min="1797" max="1797" width="13.33203125" style="133" bestFit="1" customWidth="1"/>
    <col min="1798" max="1798" width="14.33203125" style="133" customWidth="1"/>
    <col min="1799" max="1799" width="13.5546875" style="133" customWidth="1"/>
    <col min="1800" max="2048" width="11.44140625" style="133"/>
    <col min="2049" max="2049" width="16.6640625" style="133" customWidth="1"/>
    <col min="2050" max="2050" width="19.5546875" style="133" customWidth="1"/>
    <col min="2051" max="2052" width="11.44140625" style="133"/>
    <col min="2053" max="2053" width="13.33203125" style="133" bestFit="1" customWidth="1"/>
    <col min="2054" max="2054" width="14.33203125" style="133" customWidth="1"/>
    <col min="2055" max="2055" width="13.5546875" style="133" customWidth="1"/>
    <col min="2056" max="2304" width="11.44140625" style="133"/>
    <col min="2305" max="2305" width="16.6640625" style="133" customWidth="1"/>
    <col min="2306" max="2306" width="19.5546875" style="133" customWidth="1"/>
    <col min="2307" max="2308" width="11.44140625" style="133"/>
    <col min="2309" max="2309" width="13.33203125" style="133" bestFit="1" customWidth="1"/>
    <col min="2310" max="2310" width="14.33203125" style="133" customWidth="1"/>
    <col min="2311" max="2311" width="13.5546875" style="133" customWidth="1"/>
    <col min="2312" max="2560" width="11.44140625" style="133"/>
    <col min="2561" max="2561" width="16.6640625" style="133" customWidth="1"/>
    <col min="2562" max="2562" width="19.5546875" style="133" customWidth="1"/>
    <col min="2563" max="2564" width="11.44140625" style="133"/>
    <col min="2565" max="2565" width="13.33203125" style="133" bestFit="1" customWidth="1"/>
    <col min="2566" max="2566" width="14.33203125" style="133" customWidth="1"/>
    <col min="2567" max="2567" width="13.5546875" style="133" customWidth="1"/>
    <col min="2568" max="2816" width="11.44140625" style="133"/>
    <col min="2817" max="2817" width="16.6640625" style="133" customWidth="1"/>
    <col min="2818" max="2818" width="19.5546875" style="133" customWidth="1"/>
    <col min="2819" max="2820" width="11.44140625" style="133"/>
    <col min="2821" max="2821" width="13.33203125" style="133" bestFit="1" customWidth="1"/>
    <col min="2822" max="2822" width="14.33203125" style="133" customWidth="1"/>
    <col min="2823" max="2823" width="13.5546875" style="133" customWidth="1"/>
    <col min="2824" max="3072" width="11.44140625" style="133"/>
    <col min="3073" max="3073" width="16.6640625" style="133" customWidth="1"/>
    <col min="3074" max="3074" width="19.5546875" style="133" customWidth="1"/>
    <col min="3075" max="3076" width="11.44140625" style="133"/>
    <col min="3077" max="3077" width="13.33203125" style="133" bestFit="1" customWidth="1"/>
    <col min="3078" max="3078" width="14.33203125" style="133" customWidth="1"/>
    <col min="3079" max="3079" width="13.5546875" style="133" customWidth="1"/>
    <col min="3080" max="3328" width="11.44140625" style="133"/>
    <col min="3329" max="3329" width="16.6640625" style="133" customWidth="1"/>
    <col min="3330" max="3330" width="19.5546875" style="133" customWidth="1"/>
    <col min="3331" max="3332" width="11.44140625" style="133"/>
    <col min="3333" max="3333" width="13.33203125" style="133" bestFit="1" customWidth="1"/>
    <col min="3334" max="3334" width="14.33203125" style="133" customWidth="1"/>
    <col min="3335" max="3335" width="13.5546875" style="133" customWidth="1"/>
    <col min="3336" max="3584" width="11.44140625" style="133"/>
    <col min="3585" max="3585" width="16.6640625" style="133" customWidth="1"/>
    <col min="3586" max="3586" width="19.5546875" style="133" customWidth="1"/>
    <col min="3587" max="3588" width="11.44140625" style="133"/>
    <col min="3589" max="3589" width="13.33203125" style="133" bestFit="1" customWidth="1"/>
    <col min="3590" max="3590" width="14.33203125" style="133" customWidth="1"/>
    <col min="3591" max="3591" width="13.5546875" style="133" customWidth="1"/>
    <col min="3592" max="3840" width="11.44140625" style="133"/>
    <col min="3841" max="3841" width="16.6640625" style="133" customWidth="1"/>
    <col min="3842" max="3842" width="19.5546875" style="133" customWidth="1"/>
    <col min="3843" max="3844" width="11.44140625" style="133"/>
    <col min="3845" max="3845" width="13.33203125" style="133" bestFit="1" customWidth="1"/>
    <col min="3846" max="3846" width="14.33203125" style="133" customWidth="1"/>
    <col min="3847" max="3847" width="13.5546875" style="133" customWidth="1"/>
    <col min="3848" max="4096" width="11.44140625" style="133"/>
    <col min="4097" max="4097" width="16.6640625" style="133" customWidth="1"/>
    <col min="4098" max="4098" width="19.5546875" style="133" customWidth="1"/>
    <col min="4099" max="4100" width="11.44140625" style="133"/>
    <col min="4101" max="4101" width="13.33203125" style="133" bestFit="1" customWidth="1"/>
    <col min="4102" max="4102" width="14.33203125" style="133" customWidth="1"/>
    <col min="4103" max="4103" width="13.5546875" style="133" customWidth="1"/>
    <col min="4104" max="4352" width="11.44140625" style="133"/>
    <col min="4353" max="4353" width="16.6640625" style="133" customWidth="1"/>
    <col min="4354" max="4354" width="19.5546875" style="133" customWidth="1"/>
    <col min="4355" max="4356" width="11.44140625" style="133"/>
    <col min="4357" max="4357" width="13.33203125" style="133" bestFit="1" customWidth="1"/>
    <col min="4358" max="4358" width="14.33203125" style="133" customWidth="1"/>
    <col min="4359" max="4359" width="13.5546875" style="133" customWidth="1"/>
    <col min="4360" max="4608" width="11.44140625" style="133"/>
    <col min="4609" max="4609" width="16.6640625" style="133" customWidth="1"/>
    <col min="4610" max="4610" width="19.5546875" style="133" customWidth="1"/>
    <col min="4611" max="4612" width="11.44140625" style="133"/>
    <col min="4613" max="4613" width="13.33203125" style="133" bestFit="1" customWidth="1"/>
    <col min="4614" max="4614" width="14.33203125" style="133" customWidth="1"/>
    <col min="4615" max="4615" width="13.5546875" style="133" customWidth="1"/>
    <col min="4616" max="4864" width="11.44140625" style="133"/>
    <col min="4865" max="4865" width="16.6640625" style="133" customWidth="1"/>
    <col min="4866" max="4866" width="19.5546875" style="133" customWidth="1"/>
    <col min="4867" max="4868" width="11.44140625" style="133"/>
    <col min="4869" max="4869" width="13.33203125" style="133" bestFit="1" customWidth="1"/>
    <col min="4870" max="4870" width="14.33203125" style="133" customWidth="1"/>
    <col min="4871" max="4871" width="13.5546875" style="133" customWidth="1"/>
    <col min="4872" max="5120" width="11.44140625" style="133"/>
    <col min="5121" max="5121" width="16.6640625" style="133" customWidth="1"/>
    <col min="5122" max="5122" width="19.5546875" style="133" customWidth="1"/>
    <col min="5123" max="5124" width="11.44140625" style="133"/>
    <col min="5125" max="5125" width="13.33203125" style="133" bestFit="1" customWidth="1"/>
    <col min="5126" max="5126" width="14.33203125" style="133" customWidth="1"/>
    <col min="5127" max="5127" width="13.5546875" style="133" customWidth="1"/>
    <col min="5128" max="5376" width="11.44140625" style="133"/>
    <col min="5377" max="5377" width="16.6640625" style="133" customWidth="1"/>
    <col min="5378" max="5378" width="19.5546875" style="133" customWidth="1"/>
    <col min="5379" max="5380" width="11.44140625" style="133"/>
    <col min="5381" max="5381" width="13.33203125" style="133" bestFit="1" customWidth="1"/>
    <col min="5382" max="5382" width="14.33203125" style="133" customWidth="1"/>
    <col min="5383" max="5383" width="13.5546875" style="133" customWidth="1"/>
    <col min="5384" max="5632" width="11.44140625" style="133"/>
    <col min="5633" max="5633" width="16.6640625" style="133" customWidth="1"/>
    <col min="5634" max="5634" width="19.5546875" style="133" customWidth="1"/>
    <col min="5635" max="5636" width="11.44140625" style="133"/>
    <col min="5637" max="5637" width="13.33203125" style="133" bestFit="1" customWidth="1"/>
    <col min="5638" max="5638" width="14.33203125" style="133" customWidth="1"/>
    <col min="5639" max="5639" width="13.5546875" style="133" customWidth="1"/>
    <col min="5640" max="5888" width="11.44140625" style="133"/>
    <col min="5889" max="5889" width="16.6640625" style="133" customWidth="1"/>
    <col min="5890" max="5890" width="19.5546875" style="133" customWidth="1"/>
    <col min="5891" max="5892" width="11.44140625" style="133"/>
    <col min="5893" max="5893" width="13.33203125" style="133" bestFit="1" customWidth="1"/>
    <col min="5894" max="5894" width="14.33203125" style="133" customWidth="1"/>
    <col min="5895" max="5895" width="13.5546875" style="133" customWidth="1"/>
    <col min="5896" max="6144" width="11.44140625" style="133"/>
    <col min="6145" max="6145" width="16.6640625" style="133" customWidth="1"/>
    <col min="6146" max="6146" width="19.5546875" style="133" customWidth="1"/>
    <col min="6147" max="6148" width="11.44140625" style="133"/>
    <col min="6149" max="6149" width="13.33203125" style="133" bestFit="1" customWidth="1"/>
    <col min="6150" max="6150" width="14.33203125" style="133" customWidth="1"/>
    <col min="6151" max="6151" width="13.5546875" style="133" customWidth="1"/>
    <col min="6152" max="6400" width="11.44140625" style="133"/>
    <col min="6401" max="6401" width="16.6640625" style="133" customWidth="1"/>
    <col min="6402" max="6402" width="19.5546875" style="133" customWidth="1"/>
    <col min="6403" max="6404" width="11.44140625" style="133"/>
    <col min="6405" max="6405" width="13.33203125" style="133" bestFit="1" customWidth="1"/>
    <col min="6406" max="6406" width="14.33203125" style="133" customWidth="1"/>
    <col min="6407" max="6407" width="13.5546875" style="133" customWidth="1"/>
    <col min="6408" max="6656" width="11.44140625" style="133"/>
    <col min="6657" max="6657" width="16.6640625" style="133" customWidth="1"/>
    <col min="6658" max="6658" width="19.5546875" style="133" customWidth="1"/>
    <col min="6659" max="6660" width="11.44140625" style="133"/>
    <col min="6661" max="6661" width="13.33203125" style="133" bestFit="1" customWidth="1"/>
    <col min="6662" max="6662" width="14.33203125" style="133" customWidth="1"/>
    <col min="6663" max="6663" width="13.5546875" style="133" customWidth="1"/>
    <col min="6664" max="6912" width="11.44140625" style="133"/>
    <col min="6913" max="6913" width="16.6640625" style="133" customWidth="1"/>
    <col min="6914" max="6914" width="19.5546875" style="133" customWidth="1"/>
    <col min="6915" max="6916" width="11.44140625" style="133"/>
    <col min="6917" max="6917" width="13.33203125" style="133" bestFit="1" customWidth="1"/>
    <col min="6918" max="6918" width="14.33203125" style="133" customWidth="1"/>
    <col min="6919" max="6919" width="13.5546875" style="133" customWidth="1"/>
    <col min="6920" max="7168" width="11.44140625" style="133"/>
    <col min="7169" max="7169" width="16.6640625" style="133" customWidth="1"/>
    <col min="7170" max="7170" width="19.5546875" style="133" customWidth="1"/>
    <col min="7171" max="7172" width="11.44140625" style="133"/>
    <col min="7173" max="7173" width="13.33203125" style="133" bestFit="1" customWidth="1"/>
    <col min="7174" max="7174" width="14.33203125" style="133" customWidth="1"/>
    <col min="7175" max="7175" width="13.5546875" style="133" customWidth="1"/>
    <col min="7176" max="7424" width="11.44140625" style="133"/>
    <col min="7425" max="7425" width="16.6640625" style="133" customWidth="1"/>
    <col min="7426" max="7426" width="19.5546875" style="133" customWidth="1"/>
    <col min="7427" max="7428" width="11.44140625" style="133"/>
    <col min="7429" max="7429" width="13.33203125" style="133" bestFit="1" customWidth="1"/>
    <col min="7430" max="7430" width="14.33203125" style="133" customWidth="1"/>
    <col min="7431" max="7431" width="13.5546875" style="133" customWidth="1"/>
    <col min="7432" max="7680" width="11.44140625" style="133"/>
    <col min="7681" max="7681" width="16.6640625" style="133" customWidth="1"/>
    <col min="7682" max="7682" width="19.5546875" style="133" customWidth="1"/>
    <col min="7683" max="7684" width="11.44140625" style="133"/>
    <col min="7685" max="7685" width="13.33203125" style="133" bestFit="1" customWidth="1"/>
    <col min="7686" max="7686" width="14.33203125" style="133" customWidth="1"/>
    <col min="7687" max="7687" width="13.5546875" style="133" customWidth="1"/>
    <col min="7688" max="7936" width="11.44140625" style="133"/>
    <col min="7937" max="7937" width="16.6640625" style="133" customWidth="1"/>
    <col min="7938" max="7938" width="19.5546875" style="133" customWidth="1"/>
    <col min="7939" max="7940" width="11.44140625" style="133"/>
    <col min="7941" max="7941" width="13.33203125" style="133" bestFit="1" customWidth="1"/>
    <col min="7942" max="7942" width="14.33203125" style="133" customWidth="1"/>
    <col min="7943" max="7943" width="13.5546875" style="133" customWidth="1"/>
    <col min="7944" max="8192" width="11.44140625" style="133"/>
    <col min="8193" max="8193" width="16.6640625" style="133" customWidth="1"/>
    <col min="8194" max="8194" width="19.5546875" style="133" customWidth="1"/>
    <col min="8195" max="8196" width="11.44140625" style="133"/>
    <col min="8197" max="8197" width="13.33203125" style="133" bestFit="1" customWidth="1"/>
    <col min="8198" max="8198" width="14.33203125" style="133" customWidth="1"/>
    <col min="8199" max="8199" width="13.5546875" style="133" customWidth="1"/>
    <col min="8200" max="8448" width="11.44140625" style="133"/>
    <col min="8449" max="8449" width="16.6640625" style="133" customWidth="1"/>
    <col min="8450" max="8450" width="19.5546875" style="133" customWidth="1"/>
    <col min="8451" max="8452" width="11.44140625" style="133"/>
    <col min="8453" max="8453" width="13.33203125" style="133" bestFit="1" customWidth="1"/>
    <col min="8454" max="8454" width="14.33203125" style="133" customWidth="1"/>
    <col min="8455" max="8455" width="13.5546875" style="133" customWidth="1"/>
    <col min="8456" max="8704" width="11.44140625" style="133"/>
    <col min="8705" max="8705" width="16.6640625" style="133" customWidth="1"/>
    <col min="8706" max="8706" width="19.5546875" style="133" customWidth="1"/>
    <col min="8707" max="8708" width="11.44140625" style="133"/>
    <col min="8709" max="8709" width="13.33203125" style="133" bestFit="1" customWidth="1"/>
    <col min="8710" max="8710" width="14.33203125" style="133" customWidth="1"/>
    <col min="8711" max="8711" width="13.5546875" style="133" customWidth="1"/>
    <col min="8712" max="8960" width="11.44140625" style="133"/>
    <col min="8961" max="8961" width="16.6640625" style="133" customWidth="1"/>
    <col min="8962" max="8962" width="19.5546875" style="133" customWidth="1"/>
    <col min="8963" max="8964" width="11.44140625" style="133"/>
    <col min="8965" max="8965" width="13.33203125" style="133" bestFit="1" customWidth="1"/>
    <col min="8966" max="8966" width="14.33203125" style="133" customWidth="1"/>
    <col min="8967" max="8967" width="13.5546875" style="133" customWidth="1"/>
    <col min="8968" max="9216" width="11.44140625" style="133"/>
    <col min="9217" max="9217" width="16.6640625" style="133" customWidth="1"/>
    <col min="9218" max="9218" width="19.5546875" style="133" customWidth="1"/>
    <col min="9219" max="9220" width="11.44140625" style="133"/>
    <col min="9221" max="9221" width="13.33203125" style="133" bestFit="1" customWidth="1"/>
    <col min="9222" max="9222" width="14.33203125" style="133" customWidth="1"/>
    <col min="9223" max="9223" width="13.5546875" style="133" customWidth="1"/>
    <col min="9224" max="9472" width="11.44140625" style="133"/>
    <col min="9473" max="9473" width="16.6640625" style="133" customWidth="1"/>
    <col min="9474" max="9474" width="19.5546875" style="133" customWidth="1"/>
    <col min="9475" max="9476" width="11.44140625" style="133"/>
    <col min="9477" max="9477" width="13.33203125" style="133" bestFit="1" customWidth="1"/>
    <col min="9478" max="9478" width="14.33203125" style="133" customWidth="1"/>
    <col min="9479" max="9479" width="13.5546875" style="133" customWidth="1"/>
    <col min="9480" max="9728" width="11.44140625" style="133"/>
    <col min="9729" max="9729" width="16.6640625" style="133" customWidth="1"/>
    <col min="9730" max="9730" width="19.5546875" style="133" customWidth="1"/>
    <col min="9731" max="9732" width="11.44140625" style="133"/>
    <col min="9733" max="9733" width="13.33203125" style="133" bestFit="1" customWidth="1"/>
    <col min="9734" max="9734" width="14.33203125" style="133" customWidth="1"/>
    <col min="9735" max="9735" width="13.5546875" style="133" customWidth="1"/>
    <col min="9736" max="9984" width="11.44140625" style="133"/>
    <col min="9985" max="9985" width="16.6640625" style="133" customWidth="1"/>
    <col min="9986" max="9986" width="19.5546875" style="133" customWidth="1"/>
    <col min="9987" max="9988" width="11.44140625" style="133"/>
    <col min="9989" max="9989" width="13.33203125" style="133" bestFit="1" customWidth="1"/>
    <col min="9990" max="9990" width="14.33203125" style="133" customWidth="1"/>
    <col min="9991" max="9991" width="13.5546875" style="133" customWidth="1"/>
    <col min="9992" max="10240" width="11.44140625" style="133"/>
    <col min="10241" max="10241" width="16.6640625" style="133" customWidth="1"/>
    <col min="10242" max="10242" width="19.5546875" style="133" customWidth="1"/>
    <col min="10243" max="10244" width="11.44140625" style="133"/>
    <col min="10245" max="10245" width="13.33203125" style="133" bestFit="1" customWidth="1"/>
    <col min="10246" max="10246" width="14.33203125" style="133" customWidth="1"/>
    <col min="10247" max="10247" width="13.5546875" style="133" customWidth="1"/>
    <col min="10248" max="10496" width="11.44140625" style="133"/>
    <col min="10497" max="10497" width="16.6640625" style="133" customWidth="1"/>
    <col min="10498" max="10498" width="19.5546875" style="133" customWidth="1"/>
    <col min="10499" max="10500" width="11.44140625" style="133"/>
    <col min="10501" max="10501" width="13.33203125" style="133" bestFit="1" customWidth="1"/>
    <col min="10502" max="10502" width="14.33203125" style="133" customWidth="1"/>
    <col min="10503" max="10503" width="13.5546875" style="133" customWidth="1"/>
    <col min="10504" max="10752" width="11.44140625" style="133"/>
    <col min="10753" max="10753" width="16.6640625" style="133" customWidth="1"/>
    <col min="10754" max="10754" width="19.5546875" style="133" customWidth="1"/>
    <col min="10755" max="10756" width="11.44140625" style="133"/>
    <col min="10757" max="10757" width="13.33203125" style="133" bestFit="1" customWidth="1"/>
    <col min="10758" max="10758" width="14.33203125" style="133" customWidth="1"/>
    <col min="10759" max="10759" width="13.5546875" style="133" customWidth="1"/>
    <col min="10760" max="11008" width="11.44140625" style="133"/>
    <col min="11009" max="11009" width="16.6640625" style="133" customWidth="1"/>
    <col min="11010" max="11010" width="19.5546875" style="133" customWidth="1"/>
    <col min="11011" max="11012" width="11.44140625" style="133"/>
    <col min="11013" max="11013" width="13.33203125" style="133" bestFit="1" customWidth="1"/>
    <col min="11014" max="11014" width="14.33203125" style="133" customWidth="1"/>
    <col min="11015" max="11015" width="13.5546875" style="133" customWidth="1"/>
    <col min="11016" max="11264" width="11.44140625" style="133"/>
    <col min="11265" max="11265" width="16.6640625" style="133" customWidth="1"/>
    <col min="11266" max="11266" width="19.5546875" style="133" customWidth="1"/>
    <col min="11267" max="11268" width="11.44140625" style="133"/>
    <col min="11269" max="11269" width="13.33203125" style="133" bestFit="1" customWidth="1"/>
    <col min="11270" max="11270" width="14.33203125" style="133" customWidth="1"/>
    <col min="11271" max="11271" width="13.5546875" style="133" customWidth="1"/>
    <col min="11272" max="11520" width="11.44140625" style="133"/>
    <col min="11521" max="11521" width="16.6640625" style="133" customWidth="1"/>
    <col min="11522" max="11522" width="19.5546875" style="133" customWidth="1"/>
    <col min="11523" max="11524" width="11.44140625" style="133"/>
    <col min="11525" max="11525" width="13.33203125" style="133" bestFit="1" customWidth="1"/>
    <col min="11526" max="11526" width="14.33203125" style="133" customWidth="1"/>
    <col min="11527" max="11527" width="13.5546875" style="133" customWidth="1"/>
    <col min="11528" max="11776" width="11.44140625" style="133"/>
    <col min="11777" max="11777" width="16.6640625" style="133" customWidth="1"/>
    <col min="11778" max="11778" width="19.5546875" style="133" customWidth="1"/>
    <col min="11779" max="11780" width="11.44140625" style="133"/>
    <col min="11781" max="11781" width="13.33203125" style="133" bestFit="1" customWidth="1"/>
    <col min="11782" max="11782" width="14.33203125" style="133" customWidth="1"/>
    <col min="11783" max="11783" width="13.5546875" style="133" customWidth="1"/>
    <col min="11784" max="12032" width="11.44140625" style="133"/>
    <col min="12033" max="12033" width="16.6640625" style="133" customWidth="1"/>
    <col min="12034" max="12034" width="19.5546875" style="133" customWidth="1"/>
    <col min="12035" max="12036" width="11.44140625" style="133"/>
    <col min="12037" max="12037" width="13.33203125" style="133" bestFit="1" customWidth="1"/>
    <col min="12038" max="12038" width="14.33203125" style="133" customWidth="1"/>
    <col min="12039" max="12039" width="13.5546875" style="133" customWidth="1"/>
    <col min="12040" max="12288" width="11.44140625" style="133"/>
    <col min="12289" max="12289" width="16.6640625" style="133" customWidth="1"/>
    <col min="12290" max="12290" width="19.5546875" style="133" customWidth="1"/>
    <col min="12291" max="12292" width="11.44140625" style="133"/>
    <col min="12293" max="12293" width="13.33203125" style="133" bestFit="1" customWidth="1"/>
    <col min="12294" max="12294" width="14.33203125" style="133" customWidth="1"/>
    <col min="12295" max="12295" width="13.5546875" style="133" customWidth="1"/>
    <col min="12296" max="12544" width="11.44140625" style="133"/>
    <col min="12545" max="12545" width="16.6640625" style="133" customWidth="1"/>
    <col min="12546" max="12546" width="19.5546875" style="133" customWidth="1"/>
    <col min="12547" max="12548" width="11.44140625" style="133"/>
    <col min="12549" max="12549" width="13.33203125" style="133" bestFit="1" customWidth="1"/>
    <col min="12550" max="12550" width="14.33203125" style="133" customWidth="1"/>
    <col min="12551" max="12551" width="13.5546875" style="133" customWidth="1"/>
    <col min="12552" max="12800" width="11.44140625" style="133"/>
    <col min="12801" max="12801" width="16.6640625" style="133" customWidth="1"/>
    <col min="12802" max="12802" width="19.5546875" style="133" customWidth="1"/>
    <col min="12803" max="12804" width="11.44140625" style="133"/>
    <col min="12805" max="12805" width="13.33203125" style="133" bestFit="1" customWidth="1"/>
    <col min="12806" max="12806" width="14.33203125" style="133" customWidth="1"/>
    <col min="12807" max="12807" width="13.5546875" style="133" customWidth="1"/>
    <col min="12808" max="13056" width="11.44140625" style="133"/>
    <col min="13057" max="13057" width="16.6640625" style="133" customWidth="1"/>
    <col min="13058" max="13058" width="19.5546875" style="133" customWidth="1"/>
    <col min="13059" max="13060" width="11.44140625" style="133"/>
    <col min="13061" max="13061" width="13.33203125" style="133" bestFit="1" customWidth="1"/>
    <col min="13062" max="13062" width="14.33203125" style="133" customWidth="1"/>
    <col min="13063" max="13063" width="13.5546875" style="133" customWidth="1"/>
    <col min="13064" max="13312" width="11.44140625" style="133"/>
    <col min="13313" max="13313" width="16.6640625" style="133" customWidth="1"/>
    <col min="13314" max="13314" width="19.5546875" style="133" customWidth="1"/>
    <col min="13315" max="13316" width="11.44140625" style="133"/>
    <col min="13317" max="13317" width="13.33203125" style="133" bestFit="1" customWidth="1"/>
    <col min="13318" max="13318" width="14.33203125" style="133" customWidth="1"/>
    <col min="13319" max="13319" width="13.5546875" style="133" customWidth="1"/>
    <col min="13320" max="13568" width="11.44140625" style="133"/>
    <col min="13569" max="13569" width="16.6640625" style="133" customWidth="1"/>
    <col min="13570" max="13570" width="19.5546875" style="133" customWidth="1"/>
    <col min="13571" max="13572" width="11.44140625" style="133"/>
    <col min="13573" max="13573" width="13.33203125" style="133" bestFit="1" customWidth="1"/>
    <col min="13574" max="13574" width="14.33203125" style="133" customWidth="1"/>
    <col min="13575" max="13575" width="13.5546875" style="133" customWidth="1"/>
    <col min="13576" max="13824" width="11.44140625" style="133"/>
    <col min="13825" max="13825" width="16.6640625" style="133" customWidth="1"/>
    <col min="13826" max="13826" width="19.5546875" style="133" customWidth="1"/>
    <col min="13827" max="13828" width="11.44140625" style="133"/>
    <col min="13829" max="13829" width="13.33203125" style="133" bestFit="1" customWidth="1"/>
    <col min="13830" max="13830" width="14.33203125" style="133" customWidth="1"/>
    <col min="13831" max="13831" width="13.5546875" style="133" customWidth="1"/>
    <col min="13832" max="14080" width="11.44140625" style="133"/>
    <col min="14081" max="14081" width="16.6640625" style="133" customWidth="1"/>
    <col min="14082" max="14082" width="19.5546875" style="133" customWidth="1"/>
    <col min="14083" max="14084" width="11.44140625" style="133"/>
    <col min="14085" max="14085" width="13.33203125" style="133" bestFit="1" customWidth="1"/>
    <col min="14086" max="14086" width="14.33203125" style="133" customWidth="1"/>
    <col min="14087" max="14087" width="13.5546875" style="133" customWidth="1"/>
    <col min="14088" max="14336" width="11.44140625" style="133"/>
    <col min="14337" max="14337" width="16.6640625" style="133" customWidth="1"/>
    <col min="14338" max="14338" width="19.5546875" style="133" customWidth="1"/>
    <col min="14339" max="14340" width="11.44140625" style="133"/>
    <col min="14341" max="14341" width="13.33203125" style="133" bestFit="1" customWidth="1"/>
    <col min="14342" max="14342" width="14.33203125" style="133" customWidth="1"/>
    <col min="14343" max="14343" width="13.5546875" style="133" customWidth="1"/>
    <col min="14344" max="14592" width="11.44140625" style="133"/>
    <col min="14593" max="14593" width="16.6640625" style="133" customWidth="1"/>
    <col min="14594" max="14594" width="19.5546875" style="133" customWidth="1"/>
    <col min="14595" max="14596" width="11.44140625" style="133"/>
    <col min="14597" max="14597" width="13.33203125" style="133" bestFit="1" customWidth="1"/>
    <col min="14598" max="14598" width="14.33203125" style="133" customWidth="1"/>
    <col min="14599" max="14599" width="13.5546875" style="133" customWidth="1"/>
    <col min="14600" max="14848" width="11.44140625" style="133"/>
    <col min="14849" max="14849" width="16.6640625" style="133" customWidth="1"/>
    <col min="14850" max="14850" width="19.5546875" style="133" customWidth="1"/>
    <col min="14851" max="14852" width="11.44140625" style="133"/>
    <col min="14853" max="14853" width="13.33203125" style="133" bestFit="1" customWidth="1"/>
    <col min="14854" max="14854" width="14.33203125" style="133" customWidth="1"/>
    <col min="14855" max="14855" width="13.5546875" style="133" customWidth="1"/>
    <col min="14856" max="15104" width="11.44140625" style="133"/>
    <col min="15105" max="15105" width="16.6640625" style="133" customWidth="1"/>
    <col min="15106" max="15106" width="19.5546875" style="133" customWidth="1"/>
    <col min="15107" max="15108" width="11.44140625" style="133"/>
    <col min="15109" max="15109" width="13.33203125" style="133" bestFit="1" customWidth="1"/>
    <col min="15110" max="15110" width="14.33203125" style="133" customWidth="1"/>
    <col min="15111" max="15111" width="13.5546875" style="133" customWidth="1"/>
    <col min="15112" max="15360" width="11.44140625" style="133"/>
    <col min="15361" max="15361" width="16.6640625" style="133" customWidth="1"/>
    <col min="15362" max="15362" width="19.5546875" style="133" customWidth="1"/>
    <col min="15363" max="15364" width="11.44140625" style="133"/>
    <col min="15365" max="15365" width="13.33203125" style="133" bestFit="1" customWidth="1"/>
    <col min="15366" max="15366" width="14.33203125" style="133" customWidth="1"/>
    <col min="15367" max="15367" width="13.5546875" style="133" customWidth="1"/>
    <col min="15368" max="15616" width="11.44140625" style="133"/>
    <col min="15617" max="15617" width="16.6640625" style="133" customWidth="1"/>
    <col min="15618" max="15618" width="19.5546875" style="133" customWidth="1"/>
    <col min="15619" max="15620" width="11.44140625" style="133"/>
    <col min="15621" max="15621" width="13.33203125" style="133" bestFit="1" customWidth="1"/>
    <col min="15622" max="15622" width="14.33203125" style="133" customWidth="1"/>
    <col min="15623" max="15623" width="13.5546875" style="133" customWidth="1"/>
    <col min="15624" max="15872" width="11.44140625" style="133"/>
    <col min="15873" max="15873" width="16.6640625" style="133" customWidth="1"/>
    <col min="15874" max="15874" width="19.5546875" style="133" customWidth="1"/>
    <col min="15875" max="15876" width="11.44140625" style="133"/>
    <col min="15877" max="15877" width="13.33203125" style="133" bestFit="1" customWidth="1"/>
    <col min="15878" max="15878" width="14.33203125" style="133" customWidth="1"/>
    <col min="15879" max="15879" width="13.5546875" style="133" customWidth="1"/>
    <col min="15880" max="16128" width="11.44140625" style="133"/>
    <col min="16129" max="16129" width="16.6640625" style="133" customWidth="1"/>
    <col min="16130" max="16130" width="19.5546875" style="133" customWidth="1"/>
    <col min="16131" max="16132" width="11.44140625" style="133"/>
    <col min="16133" max="16133" width="13.33203125" style="133" bestFit="1" customWidth="1"/>
    <col min="16134" max="16134" width="14.33203125" style="133" customWidth="1"/>
    <col min="16135" max="16135" width="13.5546875" style="133" customWidth="1"/>
    <col min="16136" max="16384" width="11.44140625" style="133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35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35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35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135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35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35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35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35" customFormat="1" ht="13.8">
      <c r="A9" s="302"/>
      <c r="B9" s="302"/>
      <c r="C9" s="302"/>
      <c r="D9" s="302"/>
      <c r="E9" s="303"/>
      <c r="F9" s="304" t="s">
        <v>90</v>
      </c>
      <c r="G9" s="304">
        <f>'Presupuesto '!A7</f>
        <v>4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'!C7</f>
        <v>m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'!B7</f>
        <v xml:space="preserve">Suministro e instalación de acometida 3F Superflex 1000 V 90°C  3*3C(500MCM)+3*1C(500MCM)+1C 4/0 desnudo desde transformador hacia tablero (TTA) y TDP 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78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3.3100000000000005</v>
      </c>
      <c r="H17" s="433">
        <f>+G17/G$46</f>
        <v>6.9302681029699666E-3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0.69302681029699664</v>
      </c>
    </row>
    <row r="18" spans="1:12" s="137" customFormat="1" ht="15.6">
      <c r="A18" s="196"/>
      <c r="B18" s="197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3.3100000000000005</v>
      </c>
      <c r="H19" s="437">
        <f>SUM(H17:H17)</f>
        <v>6.9302681029699666E-3</v>
      </c>
      <c r="I19" s="438"/>
      <c r="J19" s="439"/>
      <c r="K19" s="440"/>
      <c r="L19" s="437">
        <f>SUM(L17:L17)</f>
        <v>0.69302681029699664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6</v>
      </c>
      <c r="D23" s="145">
        <f>'BASE DE DATOS'!G14</f>
        <v>3.62</v>
      </c>
      <c r="E23" s="146">
        <f>IF(D23&gt;0,ROUND(D23*C23,2),"")</f>
        <v>21.72</v>
      </c>
      <c r="F23" s="147">
        <v>2</v>
      </c>
      <c r="G23" s="42">
        <f>E23*F23</f>
        <v>43.44</v>
      </c>
      <c r="H23" s="433">
        <f>+G23/G$46</f>
        <v>9.0951917339279542E-2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9.0951917339279547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2</v>
      </c>
      <c r="D24" s="145">
        <f>'BASE DE DATOS'!G17</f>
        <v>3.66</v>
      </c>
      <c r="E24" s="146">
        <f>IF(D24&gt;0,ROUND(D24*C24,2),"")</f>
        <v>7.32</v>
      </c>
      <c r="F24" s="147">
        <f>F23</f>
        <v>2</v>
      </c>
      <c r="G24" s="42">
        <f>E24*F24</f>
        <v>14.64</v>
      </c>
      <c r="H24" s="433">
        <f>+G24/G$46</f>
        <v>3.0652303633679847E-2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3.0652303633679847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2</v>
      </c>
      <c r="G25" s="42">
        <f>E25*F25</f>
        <v>8.1199999999999992</v>
      </c>
      <c r="H25" s="433">
        <f>+G25/G$46</f>
        <v>1.7001141086439912E-2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1.7001141086439913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66.2</v>
      </c>
      <c r="H26" s="437">
        <f>SUM(H23:H25)</f>
        <v>0.1386053620593993</v>
      </c>
      <c r="I26" s="429"/>
      <c r="J26" s="430"/>
      <c r="K26" s="431"/>
      <c r="L26" s="447">
        <f>SUM(L23:L25)</f>
        <v>13.86053620593993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 customHeight="1">
      <c r="A30" s="177" t="s">
        <v>109</v>
      </c>
      <c r="B30" s="178"/>
      <c r="C30" s="179"/>
      <c r="D30" s="49" t="s">
        <v>110</v>
      </c>
      <c r="E30" s="50">
        <v>12</v>
      </c>
      <c r="F30" s="50">
        <v>32.79</v>
      </c>
      <c r="G30" s="42">
        <f>E30*F30</f>
        <v>393.48</v>
      </c>
      <c r="H30" s="433">
        <f>+G30/G$46</f>
        <v>0.82384347225275589</v>
      </c>
      <c r="I30" s="434">
        <v>463400116</v>
      </c>
      <c r="J30" s="435" t="s">
        <v>324</v>
      </c>
      <c r="K30" s="431">
        <v>40</v>
      </c>
      <c r="L30" s="436">
        <f>+H30*K30</f>
        <v>32.953738890110237</v>
      </c>
    </row>
    <row r="31" spans="1:12" s="136" customFormat="1" ht="15.6">
      <c r="A31" s="177" t="s">
        <v>112</v>
      </c>
      <c r="B31" s="178"/>
      <c r="C31" s="179"/>
      <c r="D31" s="49" t="s">
        <v>110</v>
      </c>
      <c r="E31" s="50">
        <v>1</v>
      </c>
      <c r="F31" s="50">
        <v>11.565</v>
      </c>
      <c r="G31" s="42">
        <f>E31*F31</f>
        <v>11.565</v>
      </c>
      <c r="H31" s="433">
        <f>+G31/G$46</f>
        <v>2.4214063628654879E-2</v>
      </c>
      <c r="I31" s="434">
        <v>463400141</v>
      </c>
      <c r="J31" s="435" t="s">
        <v>324</v>
      </c>
      <c r="K31" s="431">
        <v>40</v>
      </c>
      <c r="L31" s="436">
        <f>+H31*K31</f>
        <v>0.96856254514619522</v>
      </c>
    </row>
    <row r="32" spans="1:12" s="136" customFormat="1" ht="15.6">
      <c r="A32" s="177" t="s">
        <v>111</v>
      </c>
      <c r="B32" s="178"/>
      <c r="C32" s="179"/>
      <c r="D32" s="49" t="s">
        <v>98</v>
      </c>
      <c r="E32" s="50">
        <v>1</v>
      </c>
      <c r="F32" s="50">
        <v>3.06</v>
      </c>
      <c r="G32" s="42">
        <f>E32*F32</f>
        <v>3.06</v>
      </c>
      <c r="H32" s="433">
        <f>+G32/G$46</f>
        <v>6.4068339562199676E-3</v>
      </c>
      <c r="I32" s="434">
        <v>369200000</v>
      </c>
      <c r="J32" s="435" t="s">
        <v>324</v>
      </c>
      <c r="K32" s="431">
        <v>40</v>
      </c>
      <c r="L32" s="436">
        <f>+H32*K32</f>
        <v>0.25627335824879871</v>
      </c>
    </row>
    <row r="33" spans="1:12" s="136" customFormat="1" ht="15.6">
      <c r="A33" s="274"/>
      <c r="B33" s="275"/>
      <c r="C33" s="276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2" s="136" customFormat="1" ht="15.6">
      <c r="A34" s="274"/>
      <c r="B34" s="275"/>
      <c r="C34" s="276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2" s="136" customFormat="1" ht="15.6">
      <c r="A35" s="274"/>
      <c r="B35" s="275"/>
      <c r="C35" s="276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2" s="136" customFormat="1" ht="15.6">
      <c r="A36" s="177"/>
      <c r="B36" s="178"/>
      <c r="C36" s="179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2" s="136" customFormat="1" ht="15.6">
      <c r="A37" s="274"/>
      <c r="B37" s="275"/>
      <c r="C37" s="276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2" s="136" customFormat="1" ht="15.6">
      <c r="A38" s="177"/>
      <c r="B38" s="178"/>
      <c r="C38" s="179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2" s="136" customFormat="1" ht="15.6">
      <c r="A39" s="177"/>
      <c r="B39" s="178"/>
      <c r="C39" s="179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SUM(G30:G32)</f>
        <v>408.10500000000002</v>
      </c>
      <c r="H40" s="437">
        <f>SUM(H30:H39)</f>
        <v>0.85446436983763074</v>
      </c>
      <c r="I40" s="429"/>
      <c r="J40" s="430"/>
      <c r="K40" s="431"/>
      <c r="L40" s="437">
        <f>SUM(L30:L39)</f>
        <v>34.178574793505227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58">
        <f>+G45+G40+G26+G19</f>
        <v>477.61500000000001</v>
      </c>
      <c r="H46" s="449">
        <f>+H45+H40+H26+H19</f>
        <v>1</v>
      </c>
      <c r="I46" s="450"/>
      <c r="J46" s="451"/>
      <c r="K46" s="450"/>
      <c r="L46" s="563">
        <f>+L45+L40+L26+L19</f>
        <v>48.732137809742156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109.85145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587.46645000000001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587.47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587.47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33">
    <mergeCell ref="A24:B24"/>
    <mergeCell ref="A1:G1"/>
    <mergeCell ref="H2:L13"/>
    <mergeCell ref="A15:B15"/>
    <mergeCell ref="A16:B16"/>
    <mergeCell ref="A17:B17"/>
    <mergeCell ref="A19:B19"/>
    <mergeCell ref="A21:B21"/>
    <mergeCell ref="A22:B22"/>
    <mergeCell ref="A23:B23"/>
    <mergeCell ref="A2:G2"/>
    <mergeCell ref="A4:G4"/>
    <mergeCell ref="A12:D12"/>
    <mergeCell ref="A50:B50"/>
    <mergeCell ref="A51:B51"/>
    <mergeCell ref="A52:B52"/>
    <mergeCell ref="D47:E47"/>
    <mergeCell ref="A25:B25"/>
    <mergeCell ref="A26:B26"/>
    <mergeCell ref="A28:C28"/>
    <mergeCell ref="A29:C29"/>
    <mergeCell ref="A40:B40"/>
    <mergeCell ref="A42:C42"/>
    <mergeCell ref="A43:C43"/>
    <mergeCell ref="A44:C44"/>
    <mergeCell ref="A45:B45"/>
    <mergeCell ref="D46:F46"/>
    <mergeCell ref="D59:F59"/>
    <mergeCell ref="D48:F48"/>
    <mergeCell ref="D49:F49"/>
    <mergeCell ref="D50:F50"/>
    <mergeCell ref="D57:F57"/>
    <mergeCell ref="D58:F5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18" zoomScale="90" zoomScaleNormal="100" zoomScaleSheetLayoutView="90" workbookViewId="0">
      <selection activeCell="L46" sqref="L46"/>
    </sheetView>
  </sheetViews>
  <sheetFormatPr baseColWidth="10" defaultRowHeight="13.2"/>
  <cols>
    <col min="1" max="1" width="22.5546875" style="133" customWidth="1"/>
    <col min="2" max="2" width="19.5546875" style="133" customWidth="1"/>
    <col min="3" max="4" width="11.5546875" style="133"/>
    <col min="5" max="5" width="13.33203125" style="133" bestFit="1" customWidth="1"/>
    <col min="6" max="6" width="14.33203125" style="134" customWidth="1"/>
    <col min="7" max="7" width="13.5546875" style="457" customWidth="1"/>
    <col min="8" max="12" width="11.5546875" style="420"/>
    <col min="13" max="256" width="11.5546875" style="133"/>
    <col min="257" max="257" width="16.6640625" style="133" customWidth="1"/>
    <col min="258" max="258" width="19.5546875" style="133" customWidth="1"/>
    <col min="259" max="260" width="11.5546875" style="133"/>
    <col min="261" max="261" width="13.33203125" style="133" bestFit="1" customWidth="1"/>
    <col min="262" max="262" width="14.33203125" style="133" customWidth="1"/>
    <col min="263" max="263" width="13.5546875" style="133" customWidth="1"/>
    <col min="264" max="512" width="11.5546875" style="133"/>
    <col min="513" max="513" width="16.6640625" style="133" customWidth="1"/>
    <col min="514" max="514" width="19.5546875" style="133" customWidth="1"/>
    <col min="515" max="516" width="11.5546875" style="133"/>
    <col min="517" max="517" width="13.33203125" style="133" bestFit="1" customWidth="1"/>
    <col min="518" max="518" width="14.33203125" style="133" customWidth="1"/>
    <col min="519" max="519" width="13.5546875" style="133" customWidth="1"/>
    <col min="520" max="768" width="11.5546875" style="133"/>
    <col min="769" max="769" width="16.6640625" style="133" customWidth="1"/>
    <col min="770" max="770" width="19.5546875" style="133" customWidth="1"/>
    <col min="771" max="772" width="11.5546875" style="133"/>
    <col min="773" max="773" width="13.33203125" style="133" bestFit="1" customWidth="1"/>
    <col min="774" max="774" width="14.33203125" style="133" customWidth="1"/>
    <col min="775" max="775" width="13.5546875" style="133" customWidth="1"/>
    <col min="776" max="1024" width="11.5546875" style="133"/>
    <col min="1025" max="1025" width="16.6640625" style="133" customWidth="1"/>
    <col min="1026" max="1026" width="19.5546875" style="133" customWidth="1"/>
    <col min="1027" max="1028" width="11.5546875" style="133"/>
    <col min="1029" max="1029" width="13.33203125" style="133" bestFit="1" customWidth="1"/>
    <col min="1030" max="1030" width="14.33203125" style="133" customWidth="1"/>
    <col min="1031" max="1031" width="13.5546875" style="133" customWidth="1"/>
    <col min="1032" max="1280" width="11.5546875" style="133"/>
    <col min="1281" max="1281" width="16.6640625" style="133" customWidth="1"/>
    <col min="1282" max="1282" width="19.5546875" style="133" customWidth="1"/>
    <col min="1283" max="1284" width="11.5546875" style="133"/>
    <col min="1285" max="1285" width="13.33203125" style="133" bestFit="1" customWidth="1"/>
    <col min="1286" max="1286" width="14.33203125" style="133" customWidth="1"/>
    <col min="1287" max="1287" width="13.5546875" style="133" customWidth="1"/>
    <col min="1288" max="1536" width="11.5546875" style="133"/>
    <col min="1537" max="1537" width="16.6640625" style="133" customWidth="1"/>
    <col min="1538" max="1538" width="19.5546875" style="133" customWidth="1"/>
    <col min="1539" max="1540" width="11.5546875" style="133"/>
    <col min="1541" max="1541" width="13.33203125" style="133" bestFit="1" customWidth="1"/>
    <col min="1542" max="1542" width="14.33203125" style="133" customWidth="1"/>
    <col min="1543" max="1543" width="13.5546875" style="133" customWidth="1"/>
    <col min="1544" max="1792" width="11.5546875" style="133"/>
    <col min="1793" max="1793" width="16.6640625" style="133" customWidth="1"/>
    <col min="1794" max="1794" width="19.5546875" style="133" customWidth="1"/>
    <col min="1795" max="1796" width="11.5546875" style="133"/>
    <col min="1797" max="1797" width="13.33203125" style="133" bestFit="1" customWidth="1"/>
    <col min="1798" max="1798" width="14.33203125" style="133" customWidth="1"/>
    <col min="1799" max="1799" width="13.5546875" style="133" customWidth="1"/>
    <col min="1800" max="2048" width="11.5546875" style="133"/>
    <col min="2049" max="2049" width="16.6640625" style="133" customWidth="1"/>
    <col min="2050" max="2050" width="19.5546875" style="133" customWidth="1"/>
    <col min="2051" max="2052" width="11.5546875" style="133"/>
    <col min="2053" max="2053" width="13.33203125" style="133" bestFit="1" customWidth="1"/>
    <col min="2054" max="2054" width="14.33203125" style="133" customWidth="1"/>
    <col min="2055" max="2055" width="13.5546875" style="133" customWidth="1"/>
    <col min="2056" max="2304" width="11.5546875" style="133"/>
    <col min="2305" max="2305" width="16.6640625" style="133" customWidth="1"/>
    <col min="2306" max="2306" width="19.5546875" style="133" customWidth="1"/>
    <col min="2307" max="2308" width="11.5546875" style="133"/>
    <col min="2309" max="2309" width="13.33203125" style="133" bestFit="1" customWidth="1"/>
    <col min="2310" max="2310" width="14.33203125" style="133" customWidth="1"/>
    <col min="2311" max="2311" width="13.5546875" style="133" customWidth="1"/>
    <col min="2312" max="2560" width="11.5546875" style="133"/>
    <col min="2561" max="2561" width="16.6640625" style="133" customWidth="1"/>
    <col min="2562" max="2562" width="19.5546875" style="133" customWidth="1"/>
    <col min="2563" max="2564" width="11.5546875" style="133"/>
    <col min="2565" max="2565" width="13.33203125" style="133" bestFit="1" customWidth="1"/>
    <col min="2566" max="2566" width="14.33203125" style="133" customWidth="1"/>
    <col min="2567" max="2567" width="13.5546875" style="133" customWidth="1"/>
    <col min="2568" max="2816" width="11.5546875" style="133"/>
    <col min="2817" max="2817" width="16.6640625" style="133" customWidth="1"/>
    <col min="2818" max="2818" width="19.5546875" style="133" customWidth="1"/>
    <col min="2819" max="2820" width="11.5546875" style="133"/>
    <col min="2821" max="2821" width="13.33203125" style="133" bestFit="1" customWidth="1"/>
    <col min="2822" max="2822" width="14.33203125" style="133" customWidth="1"/>
    <col min="2823" max="2823" width="13.5546875" style="133" customWidth="1"/>
    <col min="2824" max="3072" width="11.5546875" style="133"/>
    <col min="3073" max="3073" width="16.6640625" style="133" customWidth="1"/>
    <col min="3074" max="3074" width="19.5546875" style="133" customWidth="1"/>
    <col min="3075" max="3076" width="11.5546875" style="133"/>
    <col min="3077" max="3077" width="13.33203125" style="133" bestFit="1" customWidth="1"/>
    <col min="3078" max="3078" width="14.33203125" style="133" customWidth="1"/>
    <col min="3079" max="3079" width="13.5546875" style="133" customWidth="1"/>
    <col min="3080" max="3328" width="11.5546875" style="133"/>
    <col min="3329" max="3329" width="16.6640625" style="133" customWidth="1"/>
    <col min="3330" max="3330" width="19.5546875" style="133" customWidth="1"/>
    <col min="3331" max="3332" width="11.5546875" style="133"/>
    <col min="3333" max="3333" width="13.33203125" style="133" bestFit="1" customWidth="1"/>
    <col min="3334" max="3334" width="14.33203125" style="133" customWidth="1"/>
    <col min="3335" max="3335" width="13.5546875" style="133" customWidth="1"/>
    <col min="3336" max="3584" width="11.5546875" style="133"/>
    <col min="3585" max="3585" width="16.6640625" style="133" customWidth="1"/>
    <col min="3586" max="3586" width="19.5546875" style="133" customWidth="1"/>
    <col min="3587" max="3588" width="11.5546875" style="133"/>
    <col min="3589" max="3589" width="13.33203125" style="133" bestFit="1" customWidth="1"/>
    <col min="3590" max="3590" width="14.33203125" style="133" customWidth="1"/>
    <col min="3591" max="3591" width="13.5546875" style="133" customWidth="1"/>
    <col min="3592" max="3840" width="11.5546875" style="133"/>
    <col min="3841" max="3841" width="16.6640625" style="133" customWidth="1"/>
    <col min="3842" max="3842" width="19.5546875" style="133" customWidth="1"/>
    <col min="3843" max="3844" width="11.5546875" style="133"/>
    <col min="3845" max="3845" width="13.33203125" style="133" bestFit="1" customWidth="1"/>
    <col min="3846" max="3846" width="14.33203125" style="133" customWidth="1"/>
    <col min="3847" max="3847" width="13.5546875" style="133" customWidth="1"/>
    <col min="3848" max="4096" width="11.5546875" style="133"/>
    <col min="4097" max="4097" width="16.6640625" style="133" customWidth="1"/>
    <col min="4098" max="4098" width="19.5546875" style="133" customWidth="1"/>
    <col min="4099" max="4100" width="11.5546875" style="133"/>
    <col min="4101" max="4101" width="13.33203125" style="133" bestFit="1" customWidth="1"/>
    <col min="4102" max="4102" width="14.33203125" style="133" customWidth="1"/>
    <col min="4103" max="4103" width="13.5546875" style="133" customWidth="1"/>
    <col min="4104" max="4352" width="11.5546875" style="133"/>
    <col min="4353" max="4353" width="16.6640625" style="133" customWidth="1"/>
    <col min="4354" max="4354" width="19.5546875" style="133" customWidth="1"/>
    <col min="4355" max="4356" width="11.5546875" style="133"/>
    <col min="4357" max="4357" width="13.33203125" style="133" bestFit="1" customWidth="1"/>
    <col min="4358" max="4358" width="14.33203125" style="133" customWidth="1"/>
    <col min="4359" max="4359" width="13.5546875" style="133" customWidth="1"/>
    <col min="4360" max="4608" width="11.5546875" style="133"/>
    <col min="4609" max="4609" width="16.6640625" style="133" customWidth="1"/>
    <col min="4610" max="4610" width="19.5546875" style="133" customWidth="1"/>
    <col min="4611" max="4612" width="11.5546875" style="133"/>
    <col min="4613" max="4613" width="13.33203125" style="133" bestFit="1" customWidth="1"/>
    <col min="4614" max="4614" width="14.33203125" style="133" customWidth="1"/>
    <col min="4615" max="4615" width="13.5546875" style="133" customWidth="1"/>
    <col min="4616" max="4864" width="11.5546875" style="133"/>
    <col min="4865" max="4865" width="16.6640625" style="133" customWidth="1"/>
    <col min="4866" max="4866" width="19.5546875" style="133" customWidth="1"/>
    <col min="4867" max="4868" width="11.5546875" style="133"/>
    <col min="4869" max="4869" width="13.33203125" style="133" bestFit="1" customWidth="1"/>
    <col min="4870" max="4870" width="14.33203125" style="133" customWidth="1"/>
    <col min="4871" max="4871" width="13.5546875" style="133" customWidth="1"/>
    <col min="4872" max="5120" width="11.5546875" style="133"/>
    <col min="5121" max="5121" width="16.6640625" style="133" customWidth="1"/>
    <col min="5122" max="5122" width="19.5546875" style="133" customWidth="1"/>
    <col min="5123" max="5124" width="11.5546875" style="133"/>
    <col min="5125" max="5125" width="13.33203125" style="133" bestFit="1" customWidth="1"/>
    <col min="5126" max="5126" width="14.33203125" style="133" customWidth="1"/>
    <col min="5127" max="5127" width="13.5546875" style="133" customWidth="1"/>
    <col min="5128" max="5376" width="11.5546875" style="133"/>
    <col min="5377" max="5377" width="16.6640625" style="133" customWidth="1"/>
    <col min="5378" max="5378" width="19.5546875" style="133" customWidth="1"/>
    <col min="5379" max="5380" width="11.5546875" style="133"/>
    <col min="5381" max="5381" width="13.33203125" style="133" bestFit="1" customWidth="1"/>
    <col min="5382" max="5382" width="14.33203125" style="133" customWidth="1"/>
    <col min="5383" max="5383" width="13.5546875" style="133" customWidth="1"/>
    <col min="5384" max="5632" width="11.5546875" style="133"/>
    <col min="5633" max="5633" width="16.6640625" style="133" customWidth="1"/>
    <col min="5634" max="5634" width="19.5546875" style="133" customWidth="1"/>
    <col min="5635" max="5636" width="11.5546875" style="133"/>
    <col min="5637" max="5637" width="13.33203125" style="133" bestFit="1" customWidth="1"/>
    <col min="5638" max="5638" width="14.33203125" style="133" customWidth="1"/>
    <col min="5639" max="5639" width="13.5546875" style="133" customWidth="1"/>
    <col min="5640" max="5888" width="11.5546875" style="133"/>
    <col min="5889" max="5889" width="16.6640625" style="133" customWidth="1"/>
    <col min="5890" max="5890" width="19.5546875" style="133" customWidth="1"/>
    <col min="5891" max="5892" width="11.5546875" style="133"/>
    <col min="5893" max="5893" width="13.33203125" style="133" bestFit="1" customWidth="1"/>
    <col min="5894" max="5894" width="14.33203125" style="133" customWidth="1"/>
    <col min="5895" max="5895" width="13.5546875" style="133" customWidth="1"/>
    <col min="5896" max="6144" width="11.5546875" style="133"/>
    <col min="6145" max="6145" width="16.6640625" style="133" customWidth="1"/>
    <col min="6146" max="6146" width="19.5546875" style="133" customWidth="1"/>
    <col min="6147" max="6148" width="11.5546875" style="133"/>
    <col min="6149" max="6149" width="13.33203125" style="133" bestFit="1" customWidth="1"/>
    <col min="6150" max="6150" width="14.33203125" style="133" customWidth="1"/>
    <col min="6151" max="6151" width="13.5546875" style="133" customWidth="1"/>
    <col min="6152" max="6400" width="11.5546875" style="133"/>
    <col min="6401" max="6401" width="16.6640625" style="133" customWidth="1"/>
    <col min="6402" max="6402" width="19.5546875" style="133" customWidth="1"/>
    <col min="6403" max="6404" width="11.5546875" style="133"/>
    <col min="6405" max="6405" width="13.33203125" style="133" bestFit="1" customWidth="1"/>
    <col min="6406" max="6406" width="14.33203125" style="133" customWidth="1"/>
    <col min="6407" max="6407" width="13.5546875" style="133" customWidth="1"/>
    <col min="6408" max="6656" width="11.5546875" style="133"/>
    <col min="6657" max="6657" width="16.6640625" style="133" customWidth="1"/>
    <col min="6658" max="6658" width="19.5546875" style="133" customWidth="1"/>
    <col min="6659" max="6660" width="11.5546875" style="133"/>
    <col min="6661" max="6661" width="13.33203125" style="133" bestFit="1" customWidth="1"/>
    <col min="6662" max="6662" width="14.33203125" style="133" customWidth="1"/>
    <col min="6663" max="6663" width="13.5546875" style="133" customWidth="1"/>
    <col min="6664" max="6912" width="11.5546875" style="133"/>
    <col min="6913" max="6913" width="16.6640625" style="133" customWidth="1"/>
    <col min="6914" max="6914" width="19.5546875" style="133" customWidth="1"/>
    <col min="6915" max="6916" width="11.5546875" style="133"/>
    <col min="6917" max="6917" width="13.33203125" style="133" bestFit="1" customWidth="1"/>
    <col min="6918" max="6918" width="14.33203125" style="133" customWidth="1"/>
    <col min="6919" max="6919" width="13.5546875" style="133" customWidth="1"/>
    <col min="6920" max="7168" width="11.5546875" style="133"/>
    <col min="7169" max="7169" width="16.6640625" style="133" customWidth="1"/>
    <col min="7170" max="7170" width="19.5546875" style="133" customWidth="1"/>
    <col min="7171" max="7172" width="11.5546875" style="133"/>
    <col min="7173" max="7173" width="13.33203125" style="133" bestFit="1" customWidth="1"/>
    <col min="7174" max="7174" width="14.33203125" style="133" customWidth="1"/>
    <col min="7175" max="7175" width="13.5546875" style="133" customWidth="1"/>
    <col min="7176" max="7424" width="11.5546875" style="133"/>
    <col min="7425" max="7425" width="16.6640625" style="133" customWidth="1"/>
    <col min="7426" max="7426" width="19.5546875" style="133" customWidth="1"/>
    <col min="7427" max="7428" width="11.5546875" style="133"/>
    <col min="7429" max="7429" width="13.33203125" style="133" bestFit="1" customWidth="1"/>
    <col min="7430" max="7430" width="14.33203125" style="133" customWidth="1"/>
    <col min="7431" max="7431" width="13.5546875" style="133" customWidth="1"/>
    <col min="7432" max="7680" width="11.5546875" style="133"/>
    <col min="7681" max="7681" width="16.6640625" style="133" customWidth="1"/>
    <col min="7682" max="7682" width="19.5546875" style="133" customWidth="1"/>
    <col min="7683" max="7684" width="11.5546875" style="133"/>
    <col min="7685" max="7685" width="13.33203125" style="133" bestFit="1" customWidth="1"/>
    <col min="7686" max="7686" width="14.33203125" style="133" customWidth="1"/>
    <col min="7687" max="7687" width="13.5546875" style="133" customWidth="1"/>
    <col min="7688" max="7936" width="11.5546875" style="133"/>
    <col min="7937" max="7937" width="16.6640625" style="133" customWidth="1"/>
    <col min="7938" max="7938" width="19.5546875" style="133" customWidth="1"/>
    <col min="7939" max="7940" width="11.5546875" style="133"/>
    <col min="7941" max="7941" width="13.33203125" style="133" bestFit="1" customWidth="1"/>
    <col min="7942" max="7942" width="14.33203125" style="133" customWidth="1"/>
    <col min="7943" max="7943" width="13.5546875" style="133" customWidth="1"/>
    <col min="7944" max="8192" width="11.5546875" style="133"/>
    <col min="8193" max="8193" width="16.6640625" style="133" customWidth="1"/>
    <col min="8194" max="8194" width="19.5546875" style="133" customWidth="1"/>
    <col min="8195" max="8196" width="11.5546875" style="133"/>
    <col min="8197" max="8197" width="13.33203125" style="133" bestFit="1" customWidth="1"/>
    <col min="8198" max="8198" width="14.33203125" style="133" customWidth="1"/>
    <col min="8199" max="8199" width="13.5546875" style="133" customWidth="1"/>
    <col min="8200" max="8448" width="11.5546875" style="133"/>
    <col min="8449" max="8449" width="16.6640625" style="133" customWidth="1"/>
    <col min="8450" max="8450" width="19.5546875" style="133" customWidth="1"/>
    <col min="8451" max="8452" width="11.5546875" style="133"/>
    <col min="8453" max="8453" width="13.33203125" style="133" bestFit="1" customWidth="1"/>
    <col min="8454" max="8454" width="14.33203125" style="133" customWidth="1"/>
    <col min="8455" max="8455" width="13.5546875" style="133" customWidth="1"/>
    <col min="8456" max="8704" width="11.5546875" style="133"/>
    <col min="8705" max="8705" width="16.6640625" style="133" customWidth="1"/>
    <col min="8706" max="8706" width="19.5546875" style="133" customWidth="1"/>
    <col min="8707" max="8708" width="11.5546875" style="133"/>
    <col min="8709" max="8709" width="13.33203125" style="133" bestFit="1" customWidth="1"/>
    <col min="8710" max="8710" width="14.33203125" style="133" customWidth="1"/>
    <col min="8711" max="8711" width="13.5546875" style="133" customWidth="1"/>
    <col min="8712" max="8960" width="11.5546875" style="133"/>
    <col min="8961" max="8961" width="16.6640625" style="133" customWidth="1"/>
    <col min="8962" max="8962" width="19.5546875" style="133" customWidth="1"/>
    <col min="8963" max="8964" width="11.5546875" style="133"/>
    <col min="8965" max="8965" width="13.33203125" style="133" bestFit="1" customWidth="1"/>
    <col min="8966" max="8966" width="14.33203125" style="133" customWidth="1"/>
    <col min="8967" max="8967" width="13.5546875" style="133" customWidth="1"/>
    <col min="8968" max="9216" width="11.5546875" style="133"/>
    <col min="9217" max="9217" width="16.6640625" style="133" customWidth="1"/>
    <col min="9218" max="9218" width="19.5546875" style="133" customWidth="1"/>
    <col min="9219" max="9220" width="11.5546875" style="133"/>
    <col min="9221" max="9221" width="13.33203125" style="133" bestFit="1" customWidth="1"/>
    <col min="9222" max="9222" width="14.33203125" style="133" customWidth="1"/>
    <col min="9223" max="9223" width="13.5546875" style="133" customWidth="1"/>
    <col min="9224" max="9472" width="11.5546875" style="133"/>
    <col min="9473" max="9473" width="16.6640625" style="133" customWidth="1"/>
    <col min="9474" max="9474" width="19.5546875" style="133" customWidth="1"/>
    <col min="9475" max="9476" width="11.5546875" style="133"/>
    <col min="9477" max="9477" width="13.33203125" style="133" bestFit="1" customWidth="1"/>
    <col min="9478" max="9478" width="14.33203125" style="133" customWidth="1"/>
    <col min="9479" max="9479" width="13.5546875" style="133" customWidth="1"/>
    <col min="9480" max="9728" width="11.5546875" style="133"/>
    <col min="9729" max="9729" width="16.6640625" style="133" customWidth="1"/>
    <col min="9730" max="9730" width="19.5546875" style="133" customWidth="1"/>
    <col min="9731" max="9732" width="11.5546875" style="133"/>
    <col min="9733" max="9733" width="13.33203125" style="133" bestFit="1" customWidth="1"/>
    <col min="9734" max="9734" width="14.33203125" style="133" customWidth="1"/>
    <col min="9735" max="9735" width="13.5546875" style="133" customWidth="1"/>
    <col min="9736" max="9984" width="11.5546875" style="133"/>
    <col min="9985" max="9985" width="16.6640625" style="133" customWidth="1"/>
    <col min="9986" max="9986" width="19.5546875" style="133" customWidth="1"/>
    <col min="9987" max="9988" width="11.5546875" style="133"/>
    <col min="9989" max="9989" width="13.33203125" style="133" bestFit="1" customWidth="1"/>
    <col min="9990" max="9990" width="14.33203125" style="133" customWidth="1"/>
    <col min="9991" max="9991" width="13.5546875" style="133" customWidth="1"/>
    <col min="9992" max="10240" width="11.5546875" style="133"/>
    <col min="10241" max="10241" width="16.6640625" style="133" customWidth="1"/>
    <col min="10242" max="10242" width="19.5546875" style="133" customWidth="1"/>
    <col min="10243" max="10244" width="11.5546875" style="133"/>
    <col min="10245" max="10245" width="13.33203125" style="133" bestFit="1" customWidth="1"/>
    <col min="10246" max="10246" width="14.33203125" style="133" customWidth="1"/>
    <col min="10247" max="10247" width="13.5546875" style="133" customWidth="1"/>
    <col min="10248" max="10496" width="11.5546875" style="133"/>
    <col min="10497" max="10497" width="16.6640625" style="133" customWidth="1"/>
    <col min="10498" max="10498" width="19.5546875" style="133" customWidth="1"/>
    <col min="10499" max="10500" width="11.5546875" style="133"/>
    <col min="10501" max="10501" width="13.33203125" style="133" bestFit="1" customWidth="1"/>
    <col min="10502" max="10502" width="14.33203125" style="133" customWidth="1"/>
    <col min="10503" max="10503" width="13.5546875" style="133" customWidth="1"/>
    <col min="10504" max="10752" width="11.5546875" style="133"/>
    <col min="10753" max="10753" width="16.6640625" style="133" customWidth="1"/>
    <col min="10754" max="10754" width="19.5546875" style="133" customWidth="1"/>
    <col min="10755" max="10756" width="11.5546875" style="133"/>
    <col min="10757" max="10757" width="13.33203125" style="133" bestFit="1" customWidth="1"/>
    <col min="10758" max="10758" width="14.33203125" style="133" customWidth="1"/>
    <col min="10759" max="10759" width="13.5546875" style="133" customWidth="1"/>
    <col min="10760" max="11008" width="11.5546875" style="133"/>
    <col min="11009" max="11009" width="16.6640625" style="133" customWidth="1"/>
    <col min="11010" max="11010" width="19.5546875" style="133" customWidth="1"/>
    <col min="11011" max="11012" width="11.5546875" style="133"/>
    <col min="11013" max="11013" width="13.33203125" style="133" bestFit="1" customWidth="1"/>
    <col min="11014" max="11014" width="14.33203125" style="133" customWidth="1"/>
    <col min="11015" max="11015" width="13.5546875" style="133" customWidth="1"/>
    <col min="11016" max="11264" width="11.5546875" style="133"/>
    <col min="11265" max="11265" width="16.6640625" style="133" customWidth="1"/>
    <col min="11266" max="11266" width="19.5546875" style="133" customWidth="1"/>
    <col min="11267" max="11268" width="11.5546875" style="133"/>
    <col min="11269" max="11269" width="13.33203125" style="133" bestFit="1" customWidth="1"/>
    <col min="11270" max="11270" width="14.33203125" style="133" customWidth="1"/>
    <col min="11271" max="11271" width="13.5546875" style="133" customWidth="1"/>
    <col min="11272" max="11520" width="11.5546875" style="133"/>
    <col min="11521" max="11521" width="16.6640625" style="133" customWidth="1"/>
    <col min="11522" max="11522" width="19.5546875" style="133" customWidth="1"/>
    <col min="11523" max="11524" width="11.5546875" style="133"/>
    <col min="11525" max="11525" width="13.33203125" style="133" bestFit="1" customWidth="1"/>
    <col min="11526" max="11526" width="14.33203125" style="133" customWidth="1"/>
    <col min="11527" max="11527" width="13.5546875" style="133" customWidth="1"/>
    <col min="11528" max="11776" width="11.5546875" style="133"/>
    <col min="11777" max="11777" width="16.6640625" style="133" customWidth="1"/>
    <col min="11778" max="11778" width="19.5546875" style="133" customWidth="1"/>
    <col min="11779" max="11780" width="11.5546875" style="133"/>
    <col min="11781" max="11781" width="13.33203125" style="133" bestFit="1" customWidth="1"/>
    <col min="11782" max="11782" width="14.33203125" style="133" customWidth="1"/>
    <col min="11783" max="11783" width="13.5546875" style="133" customWidth="1"/>
    <col min="11784" max="12032" width="11.5546875" style="133"/>
    <col min="12033" max="12033" width="16.6640625" style="133" customWidth="1"/>
    <col min="12034" max="12034" width="19.5546875" style="133" customWidth="1"/>
    <col min="12035" max="12036" width="11.5546875" style="133"/>
    <col min="12037" max="12037" width="13.33203125" style="133" bestFit="1" customWidth="1"/>
    <col min="12038" max="12038" width="14.33203125" style="133" customWidth="1"/>
    <col min="12039" max="12039" width="13.5546875" style="133" customWidth="1"/>
    <col min="12040" max="12288" width="11.5546875" style="133"/>
    <col min="12289" max="12289" width="16.6640625" style="133" customWidth="1"/>
    <col min="12290" max="12290" width="19.5546875" style="133" customWidth="1"/>
    <col min="12291" max="12292" width="11.5546875" style="133"/>
    <col min="12293" max="12293" width="13.33203125" style="133" bestFit="1" customWidth="1"/>
    <col min="12294" max="12294" width="14.33203125" style="133" customWidth="1"/>
    <col min="12295" max="12295" width="13.5546875" style="133" customWidth="1"/>
    <col min="12296" max="12544" width="11.5546875" style="133"/>
    <col min="12545" max="12545" width="16.6640625" style="133" customWidth="1"/>
    <col min="12546" max="12546" width="19.5546875" style="133" customWidth="1"/>
    <col min="12547" max="12548" width="11.5546875" style="133"/>
    <col min="12549" max="12549" width="13.33203125" style="133" bestFit="1" customWidth="1"/>
    <col min="12550" max="12550" width="14.33203125" style="133" customWidth="1"/>
    <col min="12551" max="12551" width="13.5546875" style="133" customWidth="1"/>
    <col min="12552" max="12800" width="11.5546875" style="133"/>
    <col min="12801" max="12801" width="16.6640625" style="133" customWidth="1"/>
    <col min="12802" max="12802" width="19.5546875" style="133" customWidth="1"/>
    <col min="12803" max="12804" width="11.5546875" style="133"/>
    <col min="12805" max="12805" width="13.33203125" style="133" bestFit="1" customWidth="1"/>
    <col min="12806" max="12806" width="14.33203125" style="133" customWidth="1"/>
    <col min="12807" max="12807" width="13.5546875" style="133" customWidth="1"/>
    <col min="12808" max="13056" width="11.5546875" style="133"/>
    <col min="13057" max="13057" width="16.6640625" style="133" customWidth="1"/>
    <col min="13058" max="13058" width="19.5546875" style="133" customWidth="1"/>
    <col min="13059" max="13060" width="11.5546875" style="133"/>
    <col min="13061" max="13061" width="13.33203125" style="133" bestFit="1" customWidth="1"/>
    <col min="13062" max="13062" width="14.33203125" style="133" customWidth="1"/>
    <col min="13063" max="13063" width="13.5546875" style="133" customWidth="1"/>
    <col min="13064" max="13312" width="11.5546875" style="133"/>
    <col min="13313" max="13313" width="16.6640625" style="133" customWidth="1"/>
    <col min="13314" max="13314" width="19.5546875" style="133" customWidth="1"/>
    <col min="13315" max="13316" width="11.5546875" style="133"/>
    <col min="13317" max="13317" width="13.33203125" style="133" bestFit="1" customWidth="1"/>
    <col min="13318" max="13318" width="14.33203125" style="133" customWidth="1"/>
    <col min="13319" max="13319" width="13.5546875" style="133" customWidth="1"/>
    <col min="13320" max="13568" width="11.5546875" style="133"/>
    <col min="13569" max="13569" width="16.6640625" style="133" customWidth="1"/>
    <col min="13570" max="13570" width="19.5546875" style="133" customWidth="1"/>
    <col min="13571" max="13572" width="11.5546875" style="133"/>
    <col min="13573" max="13573" width="13.33203125" style="133" bestFit="1" customWidth="1"/>
    <col min="13574" max="13574" width="14.33203125" style="133" customWidth="1"/>
    <col min="13575" max="13575" width="13.5546875" style="133" customWidth="1"/>
    <col min="13576" max="13824" width="11.5546875" style="133"/>
    <col min="13825" max="13825" width="16.6640625" style="133" customWidth="1"/>
    <col min="13826" max="13826" width="19.5546875" style="133" customWidth="1"/>
    <col min="13827" max="13828" width="11.5546875" style="133"/>
    <col min="13829" max="13829" width="13.33203125" style="133" bestFit="1" customWidth="1"/>
    <col min="13830" max="13830" width="14.33203125" style="133" customWidth="1"/>
    <col min="13831" max="13831" width="13.5546875" style="133" customWidth="1"/>
    <col min="13832" max="14080" width="11.5546875" style="133"/>
    <col min="14081" max="14081" width="16.6640625" style="133" customWidth="1"/>
    <col min="14082" max="14082" width="19.5546875" style="133" customWidth="1"/>
    <col min="14083" max="14084" width="11.5546875" style="133"/>
    <col min="14085" max="14085" width="13.33203125" style="133" bestFit="1" customWidth="1"/>
    <col min="14086" max="14086" width="14.33203125" style="133" customWidth="1"/>
    <col min="14087" max="14087" width="13.5546875" style="133" customWidth="1"/>
    <col min="14088" max="14336" width="11.5546875" style="133"/>
    <col min="14337" max="14337" width="16.6640625" style="133" customWidth="1"/>
    <col min="14338" max="14338" width="19.5546875" style="133" customWidth="1"/>
    <col min="14339" max="14340" width="11.5546875" style="133"/>
    <col min="14341" max="14341" width="13.33203125" style="133" bestFit="1" customWidth="1"/>
    <col min="14342" max="14342" width="14.33203125" style="133" customWidth="1"/>
    <col min="14343" max="14343" width="13.5546875" style="133" customWidth="1"/>
    <col min="14344" max="14592" width="11.5546875" style="133"/>
    <col min="14593" max="14593" width="16.6640625" style="133" customWidth="1"/>
    <col min="14594" max="14594" width="19.5546875" style="133" customWidth="1"/>
    <col min="14595" max="14596" width="11.5546875" style="133"/>
    <col min="14597" max="14597" width="13.33203125" style="133" bestFit="1" customWidth="1"/>
    <col min="14598" max="14598" width="14.33203125" style="133" customWidth="1"/>
    <col min="14599" max="14599" width="13.5546875" style="133" customWidth="1"/>
    <col min="14600" max="14848" width="11.5546875" style="133"/>
    <col min="14849" max="14849" width="16.6640625" style="133" customWidth="1"/>
    <col min="14850" max="14850" width="19.5546875" style="133" customWidth="1"/>
    <col min="14851" max="14852" width="11.5546875" style="133"/>
    <col min="14853" max="14853" width="13.33203125" style="133" bestFit="1" customWidth="1"/>
    <col min="14854" max="14854" width="14.33203125" style="133" customWidth="1"/>
    <col min="14855" max="14855" width="13.5546875" style="133" customWidth="1"/>
    <col min="14856" max="15104" width="11.5546875" style="133"/>
    <col min="15105" max="15105" width="16.6640625" style="133" customWidth="1"/>
    <col min="15106" max="15106" width="19.5546875" style="133" customWidth="1"/>
    <col min="15107" max="15108" width="11.5546875" style="133"/>
    <col min="15109" max="15109" width="13.33203125" style="133" bestFit="1" customWidth="1"/>
    <col min="15110" max="15110" width="14.33203125" style="133" customWidth="1"/>
    <col min="15111" max="15111" width="13.5546875" style="133" customWidth="1"/>
    <col min="15112" max="15360" width="11.5546875" style="133"/>
    <col min="15361" max="15361" width="16.6640625" style="133" customWidth="1"/>
    <col min="15362" max="15362" width="19.5546875" style="133" customWidth="1"/>
    <col min="15363" max="15364" width="11.5546875" style="133"/>
    <col min="15365" max="15365" width="13.33203125" style="133" bestFit="1" customWidth="1"/>
    <col min="15366" max="15366" width="14.33203125" style="133" customWidth="1"/>
    <col min="15367" max="15367" width="13.5546875" style="133" customWidth="1"/>
    <col min="15368" max="15616" width="11.5546875" style="133"/>
    <col min="15617" max="15617" width="16.6640625" style="133" customWidth="1"/>
    <col min="15618" max="15618" width="19.5546875" style="133" customWidth="1"/>
    <col min="15619" max="15620" width="11.5546875" style="133"/>
    <col min="15621" max="15621" width="13.33203125" style="133" bestFit="1" customWidth="1"/>
    <col min="15622" max="15622" width="14.33203125" style="133" customWidth="1"/>
    <col min="15623" max="15623" width="13.5546875" style="133" customWidth="1"/>
    <col min="15624" max="15872" width="11.5546875" style="133"/>
    <col min="15873" max="15873" width="16.6640625" style="133" customWidth="1"/>
    <col min="15874" max="15874" width="19.5546875" style="133" customWidth="1"/>
    <col min="15875" max="15876" width="11.5546875" style="133"/>
    <col min="15877" max="15877" width="13.33203125" style="133" bestFit="1" customWidth="1"/>
    <col min="15878" max="15878" width="14.33203125" style="133" customWidth="1"/>
    <col min="15879" max="15879" width="13.5546875" style="133" customWidth="1"/>
    <col min="15880" max="16128" width="11.5546875" style="133"/>
    <col min="16129" max="16129" width="16.6640625" style="133" customWidth="1"/>
    <col min="16130" max="16130" width="19.5546875" style="133" customWidth="1"/>
    <col min="16131" max="16132" width="11.5546875" style="133"/>
    <col min="16133" max="16133" width="13.33203125" style="133" bestFit="1" customWidth="1"/>
    <col min="16134" max="16134" width="14.33203125" style="133" customWidth="1"/>
    <col min="16135" max="16135" width="13.5546875" style="133" customWidth="1"/>
    <col min="16136" max="16384" width="11.5546875" style="133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35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35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35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135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35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35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35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35" customFormat="1" ht="13.8">
      <c r="A9" s="302"/>
      <c r="B9" s="302"/>
      <c r="C9" s="302"/>
      <c r="D9" s="302"/>
      <c r="E9" s="303"/>
      <c r="F9" s="304" t="s">
        <v>90</v>
      </c>
      <c r="G9" s="304">
        <f>'Presupuesto '!A79</f>
        <v>76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'!C79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'!B79</f>
        <v xml:space="preserve">Reflector led Wall washer para fachada de edificio 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1.1586750000000003</v>
      </c>
      <c r="H17" s="433">
        <f>+G17/G$46</f>
        <v>2.2123172518405789E-3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0.2212317251840579</v>
      </c>
    </row>
    <row r="18" spans="1:12" s="137" customFormat="1" ht="15.6">
      <c r="A18" s="196"/>
      <c r="B18" s="197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SUM(G17)</f>
        <v>1.1586750000000003</v>
      </c>
      <c r="H19" s="437">
        <f>SUM(H17:H17)</f>
        <v>2.2123172518405789E-3</v>
      </c>
      <c r="I19" s="438"/>
      <c r="J19" s="439"/>
      <c r="K19" s="440"/>
      <c r="L19" s="447">
        <f>SUM(L17:L17)</f>
        <v>0.2212317251840579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2.5</v>
      </c>
      <c r="G23" s="42">
        <f>E23*F23</f>
        <v>9.0500000000000007</v>
      </c>
      <c r="H23" s="433">
        <f>+G23/G$46</f>
        <v>1.7279626408748989E-2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1.7279626408748989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2.5</v>
      </c>
      <c r="G24" s="42">
        <f>E24*F24</f>
        <v>9.15</v>
      </c>
      <c r="H24" s="433">
        <f>+G24/G$46</f>
        <v>1.7470561507188204E-2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1.7470561507188203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1.2250000000000001</v>
      </c>
      <c r="G25" s="42">
        <f>E25*F25</f>
        <v>4.9734999999999996</v>
      </c>
      <c r="H25" s="433">
        <f>+G25/G$46</f>
        <v>9.4961571208743746E-3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0.94961571208743745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23.173500000000004</v>
      </c>
      <c r="H26" s="437">
        <f>SUM(H23:H25)</f>
        <v>4.424634503681156E-2</v>
      </c>
      <c r="I26" s="429"/>
      <c r="J26" s="430"/>
      <c r="K26" s="431"/>
      <c r="L26" s="447">
        <f>SUM(L23:L25)</f>
        <v>4.4246345036811565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16" t="s">
        <v>53</v>
      </c>
      <c r="B30" s="617"/>
      <c r="C30" s="618"/>
      <c r="D30" s="49" t="s">
        <v>45</v>
      </c>
      <c r="E30" s="50">
        <v>0.25</v>
      </c>
      <c r="F30" s="50">
        <f>2.5+(2.5*0.312)</f>
        <v>3.2800000000000002</v>
      </c>
      <c r="G30" s="42">
        <f>E30*F30</f>
        <v>0.82000000000000006</v>
      </c>
      <c r="H30" s="433">
        <f t="shared" ref="H30:H39" si="0">+G30/G$46</f>
        <v>1.5656678072015658E-3</v>
      </c>
      <c r="I30" s="434">
        <v>412630030</v>
      </c>
      <c r="J30" s="435" t="s">
        <v>324</v>
      </c>
      <c r="K30" s="431">
        <v>40</v>
      </c>
      <c r="L30" s="436">
        <f t="shared" ref="L30:L39" si="1">+H30*K30</f>
        <v>6.262671228806263E-2</v>
      </c>
    </row>
    <row r="31" spans="1:12" s="136" customFormat="1" ht="12.75" customHeight="1">
      <c r="A31" s="616" t="s">
        <v>199</v>
      </c>
      <c r="B31" s="617"/>
      <c r="C31" s="618"/>
      <c r="D31" s="51" t="s">
        <v>44</v>
      </c>
      <c r="E31" s="52">
        <v>1</v>
      </c>
      <c r="F31" s="53">
        <v>8.5</v>
      </c>
      <c r="G31" s="42">
        <f t="shared" ref="G31:G39" si="2">E31*F31</f>
        <v>8.5</v>
      </c>
      <c r="H31" s="433">
        <f t="shared" si="0"/>
        <v>1.6229483367333302E-2</v>
      </c>
      <c r="I31" s="434">
        <v>462110319</v>
      </c>
      <c r="J31" s="435" t="s">
        <v>30</v>
      </c>
      <c r="K31" s="431">
        <v>0</v>
      </c>
      <c r="L31" s="436">
        <f t="shared" si="1"/>
        <v>0</v>
      </c>
    </row>
    <row r="32" spans="1:12" s="137" customFormat="1" ht="15.6">
      <c r="A32" s="616" t="s">
        <v>54</v>
      </c>
      <c r="B32" s="617"/>
      <c r="C32" s="618"/>
      <c r="D32" s="51" t="s">
        <v>44</v>
      </c>
      <c r="E32" s="52">
        <v>1</v>
      </c>
      <c r="F32" s="53">
        <v>1</v>
      </c>
      <c r="G32" s="42">
        <f t="shared" si="2"/>
        <v>1</v>
      </c>
      <c r="H32" s="433">
        <f t="shared" si="0"/>
        <v>1.9093509843921533E-3</v>
      </c>
      <c r="I32" s="434">
        <v>412740021</v>
      </c>
      <c r="J32" s="435" t="s">
        <v>324</v>
      </c>
      <c r="K32" s="431">
        <v>40</v>
      </c>
      <c r="L32" s="436">
        <f t="shared" si="1"/>
        <v>7.6374039375686126E-2</v>
      </c>
    </row>
    <row r="33" spans="1:12" s="136" customFormat="1" ht="12.75" customHeight="1">
      <c r="A33" s="616" t="s">
        <v>198</v>
      </c>
      <c r="B33" s="617"/>
      <c r="C33" s="618"/>
      <c r="D33" s="51" t="s">
        <v>44</v>
      </c>
      <c r="E33" s="52">
        <v>1</v>
      </c>
      <c r="F33" s="53">
        <v>8</v>
      </c>
      <c r="G33" s="42">
        <f t="shared" si="2"/>
        <v>8</v>
      </c>
      <c r="H33" s="433">
        <f t="shared" si="0"/>
        <v>1.5274807875137226E-2</v>
      </c>
      <c r="I33" s="492">
        <v>463400120</v>
      </c>
      <c r="J33" s="435" t="s">
        <v>324</v>
      </c>
      <c r="K33" s="431">
        <v>40</v>
      </c>
      <c r="L33" s="436">
        <f t="shared" si="1"/>
        <v>0.61099231500548901</v>
      </c>
    </row>
    <row r="34" spans="1:12" s="136" customFormat="1" ht="12.75" customHeight="1">
      <c r="A34" s="616" t="s">
        <v>56</v>
      </c>
      <c r="B34" s="617"/>
      <c r="C34" s="618"/>
      <c r="D34" s="51" t="s">
        <v>46</v>
      </c>
      <c r="E34" s="52">
        <v>0.25</v>
      </c>
      <c r="F34" s="53">
        <v>1</v>
      </c>
      <c r="G34" s="42">
        <f t="shared" si="2"/>
        <v>0.25</v>
      </c>
      <c r="H34" s="433">
        <f t="shared" si="0"/>
        <v>4.7733774609803832E-4</v>
      </c>
      <c r="I34" s="434">
        <v>369200011</v>
      </c>
      <c r="J34" s="435" t="s">
        <v>30</v>
      </c>
      <c r="K34" s="431">
        <v>0</v>
      </c>
      <c r="L34" s="436">
        <f t="shared" si="1"/>
        <v>0</v>
      </c>
    </row>
    <row r="35" spans="1:12" s="136" customFormat="1" ht="12.75" customHeight="1">
      <c r="A35" s="616" t="s">
        <v>148</v>
      </c>
      <c r="B35" s="617"/>
      <c r="C35" s="618"/>
      <c r="D35" s="51" t="s">
        <v>44</v>
      </c>
      <c r="E35" s="52">
        <v>1</v>
      </c>
      <c r="F35" s="53">
        <v>1</v>
      </c>
      <c r="G35" s="42">
        <f t="shared" si="2"/>
        <v>1</v>
      </c>
      <c r="H35" s="433">
        <f t="shared" si="0"/>
        <v>1.9093509843921533E-3</v>
      </c>
      <c r="I35" s="434">
        <v>412740021</v>
      </c>
      <c r="J35" s="435" t="s">
        <v>324</v>
      </c>
      <c r="K35" s="431">
        <v>40</v>
      </c>
      <c r="L35" s="436">
        <f t="shared" si="1"/>
        <v>7.6374039375686126E-2</v>
      </c>
    </row>
    <row r="36" spans="1:12" s="136" customFormat="1" ht="12.75" customHeight="1">
      <c r="A36" s="616" t="s">
        <v>380</v>
      </c>
      <c r="B36" s="617"/>
      <c r="C36" s="618"/>
      <c r="D36" s="51" t="s">
        <v>44</v>
      </c>
      <c r="E36" s="52">
        <v>1</v>
      </c>
      <c r="F36" s="57">
        <v>471.13600000000002</v>
      </c>
      <c r="G36" s="42">
        <f t="shared" si="2"/>
        <v>471.13600000000002</v>
      </c>
      <c r="H36" s="433">
        <f t="shared" si="0"/>
        <v>0.89956398538258164</v>
      </c>
      <c r="I36" s="434">
        <v>465390000</v>
      </c>
      <c r="J36" s="435" t="s">
        <v>30</v>
      </c>
      <c r="K36" s="431">
        <v>0</v>
      </c>
      <c r="L36" s="436">
        <f t="shared" si="1"/>
        <v>0</v>
      </c>
    </row>
    <row r="37" spans="1:12" s="136" customFormat="1" ht="12.75" customHeight="1">
      <c r="A37" s="616" t="s">
        <v>60</v>
      </c>
      <c r="B37" s="617"/>
      <c r="C37" s="618"/>
      <c r="D37" s="51" t="s">
        <v>44</v>
      </c>
      <c r="E37" s="52">
        <v>7</v>
      </c>
      <c r="F37" s="53">
        <v>0.2</v>
      </c>
      <c r="G37" s="42">
        <f t="shared" si="2"/>
        <v>1.4000000000000001</v>
      </c>
      <c r="H37" s="433">
        <f t="shared" si="0"/>
        <v>2.673091378149015E-3</v>
      </c>
      <c r="I37" s="434">
        <v>412740021</v>
      </c>
      <c r="J37" s="523" t="s">
        <v>324</v>
      </c>
      <c r="K37" s="508">
        <v>40</v>
      </c>
      <c r="L37" s="436">
        <f t="shared" si="1"/>
        <v>0.1069236551259606</v>
      </c>
    </row>
    <row r="38" spans="1:12" s="136" customFormat="1" ht="12.75" customHeight="1">
      <c r="A38" s="616" t="s">
        <v>61</v>
      </c>
      <c r="B38" s="617"/>
      <c r="C38" s="618"/>
      <c r="D38" s="51" t="s">
        <v>44</v>
      </c>
      <c r="E38" s="52">
        <v>2</v>
      </c>
      <c r="F38" s="53">
        <v>0.25</v>
      </c>
      <c r="G38" s="42">
        <f t="shared" si="2"/>
        <v>0.5</v>
      </c>
      <c r="H38" s="433">
        <f t="shared" si="0"/>
        <v>9.5467549219607664E-4</v>
      </c>
      <c r="I38" s="434">
        <v>412740021</v>
      </c>
      <c r="J38" s="523" t="s">
        <v>324</v>
      </c>
      <c r="K38" s="508">
        <v>40</v>
      </c>
      <c r="L38" s="436">
        <f t="shared" si="1"/>
        <v>3.8187019687843063E-2</v>
      </c>
    </row>
    <row r="39" spans="1:12" s="136" customFormat="1" ht="12.75" customHeight="1">
      <c r="A39" s="616" t="s">
        <v>62</v>
      </c>
      <c r="B39" s="617"/>
      <c r="C39" s="618"/>
      <c r="D39" s="51" t="s">
        <v>41</v>
      </c>
      <c r="E39" s="52">
        <v>8</v>
      </c>
      <c r="F39" s="53">
        <v>0.85</v>
      </c>
      <c r="G39" s="42">
        <f t="shared" si="2"/>
        <v>6.8</v>
      </c>
      <c r="H39" s="433">
        <f t="shared" si="0"/>
        <v>1.2983586693866643E-2</v>
      </c>
      <c r="I39" s="434">
        <v>412740021</v>
      </c>
      <c r="J39" s="523" t="s">
        <v>324</v>
      </c>
      <c r="K39" s="508">
        <v>40</v>
      </c>
      <c r="L39" s="436">
        <f t="shared" si="1"/>
        <v>0.51934346775466578</v>
      </c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SUM(G30:G39)</f>
        <v>499.40600000000001</v>
      </c>
      <c r="H40" s="437">
        <f>SUM(H30:H39)</f>
        <v>0.95354133771134786</v>
      </c>
      <c r="I40" s="429"/>
      <c r="J40" s="430"/>
      <c r="K40" s="431"/>
      <c r="L40" s="447">
        <f>SUM(L30:L39)</f>
        <v>1.4908212486133934</v>
      </c>
    </row>
    <row r="41" spans="1:12" s="136" customFormat="1" ht="12.75" customHeight="1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44">
        <f>+H44</f>
        <v>0</v>
      </c>
      <c r="I45" s="446"/>
      <c r="J45" s="430"/>
      <c r="K45" s="446"/>
      <c r="L45" s="445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+G45+G40+G26+G19</f>
        <v>523.73817500000007</v>
      </c>
      <c r="H46" s="449">
        <f>+H45+H40+H26+H19</f>
        <v>1</v>
      </c>
      <c r="I46" s="450"/>
      <c r="J46" s="451"/>
      <c r="K46" s="450"/>
      <c r="L46" s="564">
        <f>+L45+L40+L26+L19</f>
        <v>6.136687477478608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120.45978025000002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644.19795525000006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644.20000000000005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31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31"/>
      <c r="I53" s="31"/>
      <c r="J53" s="31"/>
      <c r="K53" s="31"/>
      <c r="L53" s="461"/>
    </row>
    <row r="54" spans="1:12">
      <c r="A54" s="170"/>
      <c r="B54" s="120"/>
      <c r="C54" s="77"/>
      <c r="D54" s="78"/>
      <c r="E54" s="78"/>
      <c r="F54" s="78"/>
      <c r="G54" s="78"/>
      <c r="H54" s="493"/>
      <c r="I54" s="493"/>
      <c r="J54" s="493"/>
      <c r="K54" s="493"/>
      <c r="L54" s="494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644.20000000000005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3">
    <mergeCell ref="D57:F57"/>
    <mergeCell ref="D58:F58"/>
    <mergeCell ref="D59:F59"/>
    <mergeCell ref="A45:B45"/>
    <mergeCell ref="D46:F46"/>
    <mergeCell ref="D47:E47"/>
    <mergeCell ref="D48:F48"/>
    <mergeCell ref="D49:F49"/>
    <mergeCell ref="D50:F50"/>
    <mergeCell ref="A50:B50"/>
    <mergeCell ref="A51:B51"/>
    <mergeCell ref="A52:B52"/>
    <mergeCell ref="A44:C44"/>
    <mergeCell ref="A32:C32"/>
    <mergeCell ref="A33:C33"/>
    <mergeCell ref="A34:C34"/>
    <mergeCell ref="A35:C35"/>
    <mergeCell ref="A36:C36"/>
    <mergeCell ref="A37:C37"/>
    <mergeCell ref="A38:C38"/>
    <mergeCell ref="A39:C39"/>
    <mergeCell ref="A40:B40"/>
    <mergeCell ref="A42:C42"/>
    <mergeCell ref="A43:C43"/>
    <mergeCell ref="A31:C31"/>
    <mergeCell ref="A17:B17"/>
    <mergeCell ref="A19:B19"/>
    <mergeCell ref="A21:B21"/>
    <mergeCell ref="A22:B22"/>
    <mergeCell ref="A23:B23"/>
    <mergeCell ref="A24:B24"/>
    <mergeCell ref="A25:B25"/>
    <mergeCell ref="A26:B26"/>
    <mergeCell ref="A28:C28"/>
    <mergeCell ref="A29:C29"/>
    <mergeCell ref="A30:C30"/>
    <mergeCell ref="A16:B16"/>
    <mergeCell ref="A1:G1"/>
    <mergeCell ref="H2:L13"/>
    <mergeCell ref="A15:B15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S62"/>
  <sheetViews>
    <sheetView view="pageBreakPreview" topLeftCell="A28" zoomScale="90" zoomScaleNormal="100" zoomScaleSheetLayoutView="90" workbookViewId="0">
      <selection activeCell="D60" sqref="D60"/>
    </sheetView>
  </sheetViews>
  <sheetFormatPr baseColWidth="10" defaultRowHeight="13.2"/>
  <cols>
    <col min="1" max="1" width="16.6640625" style="150" customWidth="1"/>
    <col min="2" max="2" width="19.5546875" style="150" customWidth="1"/>
    <col min="3" max="4" width="11.5546875" style="150"/>
    <col min="5" max="5" width="13.33203125" style="150" bestFit="1" customWidth="1"/>
    <col min="6" max="6" width="14.33203125" style="156" customWidth="1"/>
    <col min="7" max="7" width="13.5546875" style="538" customWidth="1"/>
    <col min="8" max="12" width="11.5546875" style="497"/>
    <col min="13" max="251" width="11.5546875" style="150"/>
    <col min="252" max="252" width="16.6640625" style="150" customWidth="1"/>
    <col min="253" max="253" width="19.5546875" style="150" customWidth="1"/>
    <col min="254" max="255" width="11.5546875" style="150"/>
    <col min="256" max="256" width="13.33203125" style="150" bestFit="1" customWidth="1"/>
    <col min="257" max="257" width="14.33203125" style="150" customWidth="1"/>
    <col min="258" max="258" width="13.5546875" style="150" customWidth="1"/>
    <col min="259" max="507" width="11.5546875" style="150"/>
    <col min="508" max="508" width="16.6640625" style="150" customWidth="1"/>
    <col min="509" max="509" width="19.5546875" style="150" customWidth="1"/>
    <col min="510" max="511" width="11.5546875" style="150"/>
    <col min="512" max="512" width="13.33203125" style="150" bestFit="1" customWidth="1"/>
    <col min="513" max="513" width="14.33203125" style="150" customWidth="1"/>
    <col min="514" max="514" width="13.5546875" style="150" customWidth="1"/>
    <col min="515" max="763" width="11.5546875" style="150"/>
    <col min="764" max="764" width="16.6640625" style="150" customWidth="1"/>
    <col min="765" max="765" width="19.5546875" style="150" customWidth="1"/>
    <col min="766" max="767" width="11.5546875" style="150"/>
    <col min="768" max="768" width="13.33203125" style="150" bestFit="1" customWidth="1"/>
    <col min="769" max="769" width="14.33203125" style="150" customWidth="1"/>
    <col min="770" max="770" width="13.5546875" style="150" customWidth="1"/>
    <col min="771" max="1019" width="11.5546875" style="150"/>
    <col min="1020" max="1020" width="16.6640625" style="150" customWidth="1"/>
    <col min="1021" max="1021" width="19.5546875" style="150" customWidth="1"/>
    <col min="1022" max="1023" width="11.5546875" style="150"/>
    <col min="1024" max="1024" width="13.33203125" style="150" bestFit="1" customWidth="1"/>
    <col min="1025" max="1025" width="14.33203125" style="150" customWidth="1"/>
    <col min="1026" max="1026" width="13.5546875" style="150" customWidth="1"/>
    <col min="1027" max="1275" width="11.5546875" style="150"/>
    <col min="1276" max="1276" width="16.6640625" style="150" customWidth="1"/>
    <col min="1277" max="1277" width="19.5546875" style="150" customWidth="1"/>
    <col min="1278" max="1279" width="11.5546875" style="150"/>
    <col min="1280" max="1280" width="13.33203125" style="150" bestFit="1" customWidth="1"/>
    <col min="1281" max="1281" width="14.33203125" style="150" customWidth="1"/>
    <col min="1282" max="1282" width="13.5546875" style="150" customWidth="1"/>
    <col min="1283" max="1531" width="11.5546875" style="150"/>
    <col min="1532" max="1532" width="16.6640625" style="150" customWidth="1"/>
    <col min="1533" max="1533" width="19.5546875" style="150" customWidth="1"/>
    <col min="1534" max="1535" width="11.5546875" style="150"/>
    <col min="1536" max="1536" width="13.33203125" style="150" bestFit="1" customWidth="1"/>
    <col min="1537" max="1537" width="14.33203125" style="150" customWidth="1"/>
    <col min="1538" max="1538" width="13.5546875" style="150" customWidth="1"/>
    <col min="1539" max="1787" width="11.5546875" style="150"/>
    <col min="1788" max="1788" width="16.6640625" style="150" customWidth="1"/>
    <col min="1789" max="1789" width="19.5546875" style="150" customWidth="1"/>
    <col min="1790" max="1791" width="11.5546875" style="150"/>
    <col min="1792" max="1792" width="13.33203125" style="150" bestFit="1" customWidth="1"/>
    <col min="1793" max="1793" width="14.33203125" style="150" customWidth="1"/>
    <col min="1794" max="1794" width="13.5546875" style="150" customWidth="1"/>
    <col min="1795" max="2043" width="11.5546875" style="150"/>
    <col min="2044" max="2044" width="16.6640625" style="150" customWidth="1"/>
    <col min="2045" max="2045" width="19.5546875" style="150" customWidth="1"/>
    <col min="2046" max="2047" width="11.5546875" style="150"/>
    <col min="2048" max="2048" width="13.33203125" style="150" bestFit="1" customWidth="1"/>
    <col min="2049" max="2049" width="14.33203125" style="150" customWidth="1"/>
    <col min="2050" max="2050" width="13.5546875" style="150" customWidth="1"/>
    <col min="2051" max="2299" width="11.5546875" style="150"/>
    <col min="2300" max="2300" width="16.6640625" style="150" customWidth="1"/>
    <col min="2301" max="2301" width="19.5546875" style="150" customWidth="1"/>
    <col min="2302" max="2303" width="11.5546875" style="150"/>
    <col min="2304" max="2304" width="13.33203125" style="150" bestFit="1" customWidth="1"/>
    <col min="2305" max="2305" width="14.33203125" style="150" customWidth="1"/>
    <col min="2306" max="2306" width="13.5546875" style="150" customWidth="1"/>
    <col min="2307" max="2555" width="11.5546875" style="150"/>
    <col min="2556" max="2556" width="16.6640625" style="150" customWidth="1"/>
    <col min="2557" max="2557" width="19.5546875" style="150" customWidth="1"/>
    <col min="2558" max="2559" width="11.5546875" style="150"/>
    <col min="2560" max="2560" width="13.33203125" style="150" bestFit="1" customWidth="1"/>
    <col min="2561" max="2561" width="14.33203125" style="150" customWidth="1"/>
    <col min="2562" max="2562" width="13.5546875" style="150" customWidth="1"/>
    <col min="2563" max="2811" width="11.5546875" style="150"/>
    <col min="2812" max="2812" width="16.6640625" style="150" customWidth="1"/>
    <col min="2813" max="2813" width="19.5546875" style="150" customWidth="1"/>
    <col min="2814" max="2815" width="11.5546875" style="150"/>
    <col min="2816" max="2816" width="13.33203125" style="150" bestFit="1" customWidth="1"/>
    <col min="2817" max="2817" width="14.33203125" style="150" customWidth="1"/>
    <col min="2818" max="2818" width="13.5546875" style="150" customWidth="1"/>
    <col min="2819" max="3067" width="11.5546875" style="150"/>
    <col min="3068" max="3068" width="16.6640625" style="150" customWidth="1"/>
    <col min="3069" max="3069" width="19.5546875" style="150" customWidth="1"/>
    <col min="3070" max="3071" width="11.5546875" style="150"/>
    <col min="3072" max="3072" width="13.33203125" style="150" bestFit="1" customWidth="1"/>
    <col min="3073" max="3073" width="14.33203125" style="150" customWidth="1"/>
    <col min="3074" max="3074" width="13.5546875" style="150" customWidth="1"/>
    <col min="3075" max="3323" width="11.5546875" style="150"/>
    <col min="3324" max="3324" width="16.6640625" style="150" customWidth="1"/>
    <col min="3325" max="3325" width="19.5546875" style="150" customWidth="1"/>
    <col min="3326" max="3327" width="11.5546875" style="150"/>
    <col min="3328" max="3328" width="13.33203125" style="150" bestFit="1" customWidth="1"/>
    <col min="3329" max="3329" width="14.33203125" style="150" customWidth="1"/>
    <col min="3330" max="3330" width="13.5546875" style="150" customWidth="1"/>
    <col min="3331" max="3579" width="11.5546875" style="150"/>
    <col min="3580" max="3580" width="16.6640625" style="150" customWidth="1"/>
    <col min="3581" max="3581" width="19.5546875" style="150" customWidth="1"/>
    <col min="3582" max="3583" width="11.5546875" style="150"/>
    <col min="3584" max="3584" width="13.33203125" style="150" bestFit="1" customWidth="1"/>
    <col min="3585" max="3585" width="14.33203125" style="150" customWidth="1"/>
    <col min="3586" max="3586" width="13.5546875" style="150" customWidth="1"/>
    <col min="3587" max="3835" width="11.5546875" style="150"/>
    <col min="3836" max="3836" width="16.6640625" style="150" customWidth="1"/>
    <col min="3837" max="3837" width="19.5546875" style="150" customWidth="1"/>
    <col min="3838" max="3839" width="11.5546875" style="150"/>
    <col min="3840" max="3840" width="13.33203125" style="150" bestFit="1" customWidth="1"/>
    <col min="3841" max="3841" width="14.33203125" style="150" customWidth="1"/>
    <col min="3842" max="3842" width="13.5546875" style="150" customWidth="1"/>
    <col min="3843" max="4091" width="11.5546875" style="150"/>
    <col min="4092" max="4092" width="16.6640625" style="150" customWidth="1"/>
    <col min="4093" max="4093" width="19.5546875" style="150" customWidth="1"/>
    <col min="4094" max="4095" width="11.5546875" style="150"/>
    <col min="4096" max="4096" width="13.33203125" style="150" bestFit="1" customWidth="1"/>
    <col min="4097" max="4097" width="14.33203125" style="150" customWidth="1"/>
    <col min="4098" max="4098" width="13.5546875" style="150" customWidth="1"/>
    <col min="4099" max="4347" width="11.5546875" style="150"/>
    <col min="4348" max="4348" width="16.6640625" style="150" customWidth="1"/>
    <col min="4349" max="4349" width="19.5546875" style="150" customWidth="1"/>
    <col min="4350" max="4351" width="11.5546875" style="150"/>
    <col min="4352" max="4352" width="13.33203125" style="150" bestFit="1" customWidth="1"/>
    <col min="4353" max="4353" width="14.33203125" style="150" customWidth="1"/>
    <col min="4354" max="4354" width="13.5546875" style="150" customWidth="1"/>
    <col min="4355" max="4603" width="11.5546875" style="150"/>
    <col min="4604" max="4604" width="16.6640625" style="150" customWidth="1"/>
    <col min="4605" max="4605" width="19.5546875" style="150" customWidth="1"/>
    <col min="4606" max="4607" width="11.5546875" style="150"/>
    <col min="4608" max="4608" width="13.33203125" style="150" bestFit="1" customWidth="1"/>
    <col min="4609" max="4609" width="14.33203125" style="150" customWidth="1"/>
    <col min="4610" max="4610" width="13.5546875" style="150" customWidth="1"/>
    <col min="4611" max="4859" width="11.5546875" style="150"/>
    <col min="4860" max="4860" width="16.6640625" style="150" customWidth="1"/>
    <col min="4861" max="4861" width="19.5546875" style="150" customWidth="1"/>
    <col min="4862" max="4863" width="11.5546875" style="150"/>
    <col min="4864" max="4864" width="13.33203125" style="150" bestFit="1" customWidth="1"/>
    <col min="4865" max="4865" width="14.33203125" style="150" customWidth="1"/>
    <col min="4866" max="4866" width="13.5546875" style="150" customWidth="1"/>
    <col min="4867" max="5115" width="11.5546875" style="150"/>
    <col min="5116" max="5116" width="16.6640625" style="150" customWidth="1"/>
    <col min="5117" max="5117" width="19.5546875" style="150" customWidth="1"/>
    <col min="5118" max="5119" width="11.5546875" style="150"/>
    <col min="5120" max="5120" width="13.33203125" style="150" bestFit="1" customWidth="1"/>
    <col min="5121" max="5121" width="14.33203125" style="150" customWidth="1"/>
    <col min="5122" max="5122" width="13.5546875" style="150" customWidth="1"/>
    <col min="5123" max="5371" width="11.5546875" style="150"/>
    <col min="5372" max="5372" width="16.6640625" style="150" customWidth="1"/>
    <col min="5373" max="5373" width="19.5546875" style="150" customWidth="1"/>
    <col min="5374" max="5375" width="11.5546875" style="150"/>
    <col min="5376" max="5376" width="13.33203125" style="150" bestFit="1" customWidth="1"/>
    <col min="5377" max="5377" width="14.33203125" style="150" customWidth="1"/>
    <col min="5378" max="5378" width="13.5546875" style="150" customWidth="1"/>
    <col min="5379" max="5627" width="11.5546875" style="150"/>
    <col min="5628" max="5628" width="16.6640625" style="150" customWidth="1"/>
    <col min="5629" max="5629" width="19.5546875" style="150" customWidth="1"/>
    <col min="5630" max="5631" width="11.5546875" style="150"/>
    <col min="5632" max="5632" width="13.33203125" style="150" bestFit="1" customWidth="1"/>
    <col min="5633" max="5633" width="14.33203125" style="150" customWidth="1"/>
    <col min="5634" max="5634" width="13.5546875" style="150" customWidth="1"/>
    <col min="5635" max="5883" width="11.5546875" style="150"/>
    <col min="5884" max="5884" width="16.6640625" style="150" customWidth="1"/>
    <col min="5885" max="5885" width="19.5546875" style="150" customWidth="1"/>
    <col min="5886" max="5887" width="11.5546875" style="150"/>
    <col min="5888" max="5888" width="13.33203125" style="150" bestFit="1" customWidth="1"/>
    <col min="5889" max="5889" width="14.33203125" style="150" customWidth="1"/>
    <col min="5890" max="5890" width="13.5546875" style="150" customWidth="1"/>
    <col min="5891" max="6139" width="11.5546875" style="150"/>
    <col min="6140" max="6140" width="16.6640625" style="150" customWidth="1"/>
    <col min="6141" max="6141" width="19.5546875" style="150" customWidth="1"/>
    <col min="6142" max="6143" width="11.5546875" style="150"/>
    <col min="6144" max="6144" width="13.33203125" style="150" bestFit="1" customWidth="1"/>
    <col min="6145" max="6145" width="14.33203125" style="150" customWidth="1"/>
    <col min="6146" max="6146" width="13.5546875" style="150" customWidth="1"/>
    <col min="6147" max="6395" width="11.5546875" style="150"/>
    <col min="6396" max="6396" width="16.6640625" style="150" customWidth="1"/>
    <col min="6397" max="6397" width="19.5546875" style="150" customWidth="1"/>
    <col min="6398" max="6399" width="11.5546875" style="150"/>
    <col min="6400" max="6400" width="13.33203125" style="150" bestFit="1" customWidth="1"/>
    <col min="6401" max="6401" width="14.33203125" style="150" customWidth="1"/>
    <col min="6402" max="6402" width="13.5546875" style="150" customWidth="1"/>
    <col min="6403" max="6651" width="11.5546875" style="150"/>
    <col min="6652" max="6652" width="16.6640625" style="150" customWidth="1"/>
    <col min="6653" max="6653" width="19.5546875" style="150" customWidth="1"/>
    <col min="6654" max="6655" width="11.5546875" style="150"/>
    <col min="6656" max="6656" width="13.33203125" style="150" bestFit="1" customWidth="1"/>
    <col min="6657" max="6657" width="14.33203125" style="150" customWidth="1"/>
    <col min="6658" max="6658" width="13.5546875" style="150" customWidth="1"/>
    <col min="6659" max="6907" width="11.5546875" style="150"/>
    <col min="6908" max="6908" width="16.6640625" style="150" customWidth="1"/>
    <col min="6909" max="6909" width="19.5546875" style="150" customWidth="1"/>
    <col min="6910" max="6911" width="11.5546875" style="150"/>
    <col min="6912" max="6912" width="13.33203125" style="150" bestFit="1" customWidth="1"/>
    <col min="6913" max="6913" width="14.33203125" style="150" customWidth="1"/>
    <col min="6914" max="6914" width="13.5546875" style="150" customWidth="1"/>
    <col min="6915" max="7163" width="11.5546875" style="150"/>
    <col min="7164" max="7164" width="16.6640625" style="150" customWidth="1"/>
    <col min="7165" max="7165" width="19.5546875" style="150" customWidth="1"/>
    <col min="7166" max="7167" width="11.5546875" style="150"/>
    <col min="7168" max="7168" width="13.33203125" style="150" bestFit="1" customWidth="1"/>
    <col min="7169" max="7169" width="14.33203125" style="150" customWidth="1"/>
    <col min="7170" max="7170" width="13.5546875" style="150" customWidth="1"/>
    <col min="7171" max="7419" width="11.5546875" style="150"/>
    <col min="7420" max="7420" width="16.6640625" style="150" customWidth="1"/>
    <col min="7421" max="7421" width="19.5546875" style="150" customWidth="1"/>
    <col min="7422" max="7423" width="11.5546875" style="150"/>
    <col min="7424" max="7424" width="13.33203125" style="150" bestFit="1" customWidth="1"/>
    <col min="7425" max="7425" width="14.33203125" style="150" customWidth="1"/>
    <col min="7426" max="7426" width="13.5546875" style="150" customWidth="1"/>
    <col min="7427" max="7675" width="11.5546875" style="150"/>
    <col min="7676" max="7676" width="16.6640625" style="150" customWidth="1"/>
    <col min="7677" max="7677" width="19.5546875" style="150" customWidth="1"/>
    <col min="7678" max="7679" width="11.5546875" style="150"/>
    <col min="7680" max="7680" width="13.33203125" style="150" bestFit="1" customWidth="1"/>
    <col min="7681" max="7681" width="14.33203125" style="150" customWidth="1"/>
    <col min="7682" max="7682" width="13.5546875" style="150" customWidth="1"/>
    <col min="7683" max="7931" width="11.5546875" style="150"/>
    <col min="7932" max="7932" width="16.6640625" style="150" customWidth="1"/>
    <col min="7933" max="7933" width="19.5546875" style="150" customWidth="1"/>
    <col min="7934" max="7935" width="11.5546875" style="150"/>
    <col min="7936" max="7936" width="13.33203125" style="150" bestFit="1" customWidth="1"/>
    <col min="7937" max="7937" width="14.33203125" style="150" customWidth="1"/>
    <col min="7938" max="7938" width="13.5546875" style="150" customWidth="1"/>
    <col min="7939" max="8187" width="11.5546875" style="150"/>
    <col min="8188" max="8188" width="16.6640625" style="150" customWidth="1"/>
    <col min="8189" max="8189" width="19.5546875" style="150" customWidth="1"/>
    <col min="8190" max="8191" width="11.5546875" style="150"/>
    <col min="8192" max="8192" width="13.33203125" style="150" bestFit="1" customWidth="1"/>
    <col min="8193" max="8193" width="14.33203125" style="150" customWidth="1"/>
    <col min="8194" max="8194" width="13.5546875" style="150" customWidth="1"/>
    <col min="8195" max="8443" width="11.5546875" style="150"/>
    <col min="8444" max="8444" width="16.6640625" style="150" customWidth="1"/>
    <col min="8445" max="8445" width="19.5546875" style="150" customWidth="1"/>
    <col min="8446" max="8447" width="11.5546875" style="150"/>
    <col min="8448" max="8448" width="13.33203125" style="150" bestFit="1" customWidth="1"/>
    <col min="8449" max="8449" width="14.33203125" style="150" customWidth="1"/>
    <col min="8450" max="8450" width="13.5546875" style="150" customWidth="1"/>
    <col min="8451" max="8699" width="11.5546875" style="150"/>
    <col min="8700" max="8700" width="16.6640625" style="150" customWidth="1"/>
    <col min="8701" max="8701" width="19.5546875" style="150" customWidth="1"/>
    <col min="8702" max="8703" width="11.5546875" style="150"/>
    <col min="8704" max="8704" width="13.33203125" style="150" bestFit="1" customWidth="1"/>
    <col min="8705" max="8705" width="14.33203125" style="150" customWidth="1"/>
    <col min="8706" max="8706" width="13.5546875" style="150" customWidth="1"/>
    <col min="8707" max="8955" width="11.5546875" style="150"/>
    <col min="8956" max="8956" width="16.6640625" style="150" customWidth="1"/>
    <col min="8957" max="8957" width="19.5546875" style="150" customWidth="1"/>
    <col min="8958" max="8959" width="11.5546875" style="150"/>
    <col min="8960" max="8960" width="13.33203125" style="150" bestFit="1" customWidth="1"/>
    <col min="8961" max="8961" width="14.33203125" style="150" customWidth="1"/>
    <col min="8962" max="8962" width="13.5546875" style="150" customWidth="1"/>
    <col min="8963" max="9211" width="11.5546875" style="150"/>
    <col min="9212" max="9212" width="16.6640625" style="150" customWidth="1"/>
    <col min="9213" max="9213" width="19.5546875" style="150" customWidth="1"/>
    <col min="9214" max="9215" width="11.5546875" style="150"/>
    <col min="9216" max="9216" width="13.33203125" style="150" bestFit="1" customWidth="1"/>
    <col min="9217" max="9217" width="14.33203125" style="150" customWidth="1"/>
    <col min="9218" max="9218" width="13.5546875" style="150" customWidth="1"/>
    <col min="9219" max="9467" width="11.5546875" style="150"/>
    <col min="9468" max="9468" width="16.6640625" style="150" customWidth="1"/>
    <col min="9469" max="9469" width="19.5546875" style="150" customWidth="1"/>
    <col min="9470" max="9471" width="11.5546875" style="150"/>
    <col min="9472" max="9472" width="13.33203125" style="150" bestFit="1" customWidth="1"/>
    <col min="9473" max="9473" width="14.33203125" style="150" customWidth="1"/>
    <col min="9474" max="9474" width="13.5546875" style="150" customWidth="1"/>
    <col min="9475" max="9723" width="11.5546875" style="150"/>
    <col min="9724" max="9724" width="16.6640625" style="150" customWidth="1"/>
    <col min="9725" max="9725" width="19.5546875" style="150" customWidth="1"/>
    <col min="9726" max="9727" width="11.5546875" style="150"/>
    <col min="9728" max="9728" width="13.33203125" style="150" bestFit="1" customWidth="1"/>
    <col min="9729" max="9729" width="14.33203125" style="150" customWidth="1"/>
    <col min="9730" max="9730" width="13.5546875" style="150" customWidth="1"/>
    <col min="9731" max="9979" width="11.5546875" style="150"/>
    <col min="9980" max="9980" width="16.6640625" style="150" customWidth="1"/>
    <col min="9981" max="9981" width="19.5546875" style="150" customWidth="1"/>
    <col min="9982" max="9983" width="11.5546875" style="150"/>
    <col min="9984" max="9984" width="13.33203125" style="150" bestFit="1" customWidth="1"/>
    <col min="9985" max="9985" width="14.33203125" style="150" customWidth="1"/>
    <col min="9986" max="9986" width="13.5546875" style="150" customWidth="1"/>
    <col min="9987" max="10235" width="11.5546875" style="150"/>
    <col min="10236" max="10236" width="16.6640625" style="150" customWidth="1"/>
    <col min="10237" max="10237" width="19.5546875" style="150" customWidth="1"/>
    <col min="10238" max="10239" width="11.5546875" style="150"/>
    <col min="10240" max="10240" width="13.33203125" style="150" bestFit="1" customWidth="1"/>
    <col min="10241" max="10241" width="14.33203125" style="150" customWidth="1"/>
    <col min="10242" max="10242" width="13.5546875" style="150" customWidth="1"/>
    <col min="10243" max="10491" width="11.5546875" style="150"/>
    <col min="10492" max="10492" width="16.6640625" style="150" customWidth="1"/>
    <col min="10493" max="10493" width="19.5546875" style="150" customWidth="1"/>
    <col min="10494" max="10495" width="11.5546875" style="150"/>
    <col min="10496" max="10496" width="13.33203125" style="150" bestFit="1" customWidth="1"/>
    <col min="10497" max="10497" width="14.33203125" style="150" customWidth="1"/>
    <col min="10498" max="10498" width="13.5546875" style="150" customWidth="1"/>
    <col min="10499" max="10747" width="11.5546875" style="150"/>
    <col min="10748" max="10748" width="16.6640625" style="150" customWidth="1"/>
    <col min="10749" max="10749" width="19.5546875" style="150" customWidth="1"/>
    <col min="10750" max="10751" width="11.5546875" style="150"/>
    <col min="10752" max="10752" width="13.33203125" style="150" bestFit="1" customWidth="1"/>
    <col min="10753" max="10753" width="14.33203125" style="150" customWidth="1"/>
    <col min="10754" max="10754" width="13.5546875" style="150" customWidth="1"/>
    <col min="10755" max="11003" width="11.5546875" style="150"/>
    <col min="11004" max="11004" width="16.6640625" style="150" customWidth="1"/>
    <col min="11005" max="11005" width="19.5546875" style="150" customWidth="1"/>
    <col min="11006" max="11007" width="11.5546875" style="150"/>
    <col min="11008" max="11008" width="13.33203125" style="150" bestFit="1" customWidth="1"/>
    <col min="11009" max="11009" width="14.33203125" style="150" customWidth="1"/>
    <col min="11010" max="11010" width="13.5546875" style="150" customWidth="1"/>
    <col min="11011" max="11259" width="11.5546875" style="150"/>
    <col min="11260" max="11260" width="16.6640625" style="150" customWidth="1"/>
    <col min="11261" max="11261" width="19.5546875" style="150" customWidth="1"/>
    <col min="11262" max="11263" width="11.5546875" style="150"/>
    <col min="11264" max="11264" width="13.33203125" style="150" bestFit="1" customWidth="1"/>
    <col min="11265" max="11265" width="14.33203125" style="150" customWidth="1"/>
    <col min="11266" max="11266" width="13.5546875" style="150" customWidth="1"/>
    <col min="11267" max="11515" width="11.5546875" style="150"/>
    <col min="11516" max="11516" width="16.6640625" style="150" customWidth="1"/>
    <col min="11517" max="11517" width="19.5546875" style="150" customWidth="1"/>
    <col min="11518" max="11519" width="11.5546875" style="150"/>
    <col min="11520" max="11520" width="13.33203125" style="150" bestFit="1" customWidth="1"/>
    <col min="11521" max="11521" width="14.33203125" style="150" customWidth="1"/>
    <col min="11522" max="11522" width="13.5546875" style="150" customWidth="1"/>
    <col min="11523" max="11771" width="11.5546875" style="150"/>
    <col min="11772" max="11772" width="16.6640625" style="150" customWidth="1"/>
    <col min="11773" max="11773" width="19.5546875" style="150" customWidth="1"/>
    <col min="11774" max="11775" width="11.5546875" style="150"/>
    <col min="11776" max="11776" width="13.33203125" style="150" bestFit="1" customWidth="1"/>
    <col min="11777" max="11777" width="14.33203125" style="150" customWidth="1"/>
    <col min="11778" max="11778" width="13.5546875" style="150" customWidth="1"/>
    <col min="11779" max="12027" width="11.5546875" style="150"/>
    <col min="12028" max="12028" width="16.6640625" style="150" customWidth="1"/>
    <col min="12029" max="12029" width="19.5546875" style="150" customWidth="1"/>
    <col min="12030" max="12031" width="11.5546875" style="150"/>
    <col min="12032" max="12032" width="13.33203125" style="150" bestFit="1" customWidth="1"/>
    <col min="12033" max="12033" width="14.33203125" style="150" customWidth="1"/>
    <col min="12034" max="12034" width="13.5546875" style="150" customWidth="1"/>
    <col min="12035" max="12283" width="11.5546875" style="150"/>
    <col min="12284" max="12284" width="16.6640625" style="150" customWidth="1"/>
    <col min="12285" max="12285" width="19.5546875" style="150" customWidth="1"/>
    <col min="12286" max="12287" width="11.5546875" style="150"/>
    <col min="12288" max="12288" width="13.33203125" style="150" bestFit="1" customWidth="1"/>
    <col min="12289" max="12289" width="14.33203125" style="150" customWidth="1"/>
    <col min="12290" max="12290" width="13.5546875" style="150" customWidth="1"/>
    <col min="12291" max="12539" width="11.5546875" style="150"/>
    <col min="12540" max="12540" width="16.6640625" style="150" customWidth="1"/>
    <col min="12541" max="12541" width="19.5546875" style="150" customWidth="1"/>
    <col min="12542" max="12543" width="11.5546875" style="150"/>
    <col min="12544" max="12544" width="13.33203125" style="150" bestFit="1" customWidth="1"/>
    <col min="12545" max="12545" width="14.33203125" style="150" customWidth="1"/>
    <col min="12546" max="12546" width="13.5546875" style="150" customWidth="1"/>
    <col min="12547" max="12795" width="11.5546875" style="150"/>
    <col min="12796" max="12796" width="16.6640625" style="150" customWidth="1"/>
    <col min="12797" max="12797" width="19.5546875" style="150" customWidth="1"/>
    <col min="12798" max="12799" width="11.5546875" style="150"/>
    <col min="12800" max="12800" width="13.33203125" style="150" bestFit="1" customWidth="1"/>
    <col min="12801" max="12801" width="14.33203125" style="150" customWidth="1"/>
    <col min="12802" max="12802" width="13.5546875" style="150" customWidth="1"/>
    <col min="12803" max="13051" width="11.5546875" style="150"/>
    <col min="13052" max="13052" width="16.6640625" style="150" customWidth="1"/>
    <col min="13053" max="13053" width="19.5546875" style="150" customWidth="1"/>
    <col min="13054" max="13055" width="11.5546875" style="150"/>
    <col min="13056" max="13056" width="13.33203125" style="150" bestFit="1" customWidth="1"/>
    <col min="13057" max="13057" width="14.33203125" style="150" customWidth="1"/>
    <col min="13058" max="13058" width="13.5546875" style="150" customWidth="1"/>
    <col min="13059" max="13307" width="11.5546875" style="150"/>
    <col min="13308" max="13308" width="16.6640625" style="150" customWidth="1"/>
    <col min="13309" max="13309" width="19.5546875" style="150" customWidth="1"/>
    <col min="13310" max="13311" width="11.5546875" style="150"/>
    <col min="13312" max="13312" width="13.33203125" style="150" bestFit="1" customWidth="1"/>
    <col min="13313" max="13313" width="14.33203125" style="150" customWidth="1"/>
    <col min="13314" max="13314" width="13.5546875" style="150" customWidth="1"/>
    <col min="13315" max="13563" width="11.5546875" style="150"/>
    <col min="13564" max="13564" width="16.6640625" style="150" customWidth="1"/>
    <col min="13565" max="13565" width="19.5546875" style="150" customWidth="1"/>
    <col min="13566" max="13567" width="11.5546875" style="150"/>
    <col min="13568" max="13568" width="13.33203125" style="150" bestFit="1" customWidth="1"/>
    <col min="13569" max="13569" width="14.33203125" style="150" customWidth="1"/>
    <col min="13570" max="13570" width="13.5546875" style="150" customWidth="1"/>
    <col min="13571" max="13819" width="11.5546875" style="150"/>
    <col min="13820" max="13820" width="16.6640625" style="150" customWidth="1"/>
    <col min="13821" max="13821" width="19.5546875" style="150" customWidth="1"/>
    <col min="13822" max="13823" width="11.5546875" style="150"/>
    <col min="13824" max="13824" width="13.33203125" style="150" bestFit="1" customWidth="1"/>
    <col min="13825" max="13825" width="14.33203125" style="150" customWidth="1"/>
    <col min="13826" max="13826" width="13.5546875" style="150" customWidth="1"/>
    <col min="13827" max="14075" width="11.5546875" style="150"/>
    <col min="14076" max="14076" width="16.6640625" style="150" customWidth="1"/>
    <col min="14077" max="14077" width="19.5546875" style="150" customWidth="1"/>
    <col min="14078" max="14079" width="11.5546875" style="150"/>
    <col min="14080" max="14080" width="13.33203125" style="150" bestFit="1" customWidth="1"/>
    <col min="14081" max="14081" width="14.33203125" style="150" customWidth="1"/>
    <col min="14082" max="14082" width="13.5546875" style="150" customWidth="1"/>
    <col min="14083" max="14331" width="11.5546875" style="150"/>
    <col min="14332" max="14332" width="16.6640625" style="150" customWidth="1"/>
    <col min="14333" max="14333" width="19.5546875" style="150" customWidth="1"/>
    <col min="14334" max="14335" width="11.5546875" style="150"/>
    <col min="14336" max="14336" width="13.33203125" style="150" bestFit="1" customWidth="1"/>
    <col min="14337" max="14337" width="14.33203125" style="150" customWidth="1"/>
    <col min="14338" max="14338" width="13.5546875" style="150" customWidth="1"/>
    <col min="14339" max="14587" width="11.5546875" style="150"/>
    <col min="14588" max="14588" width="16.6640625" style="150" customWidth="1"/>
    <col min="14589" max="14589" width="19.5546875" style="150" customWidth="1"/>
    <col min="14590" max="14591" width="11.5546875" style="150"/>
    <col min="14592" max="14592" width="13.33203125" style="150" bestFit="1" customWidth="1"/>
    <col min="14593" max="14593" width="14.33203125" style="150" customWidth="1"/>
    <col min="14594" max="14594" width="13.5546875" style="150" customWidth="1"/>
    <col min="14595" max="14843" width="11.5546875" style="150"/>
    <col min="14844" max="14844" width="16.6640625" style="150" customWidth="1"/>
    <col min="14845" max="14845" width="19.5546875" style="150" customWidth="1"/>
    <col min="14846" max="14847" width="11.5546875" style="150"/>
    <col min="14848" max="14848" width="13.33203125" style="150" bestFit="1" customWidth="1"/>
    <col min="14849" max="14849" width="14.33203125" style="150" customWidth="1"/>
    <col min="14850" max="14850" width="13.5546875" style="150" customWidth="1"/>
    <col min="14851" max="15099" width="11.5546875" style="150"/>
    <col min="15100" max="15100" width="16.6640625" style="150" customWidth="1"/>
    <col min="15101" max="15101" width="19.5546875" style="150" customWidth="1"/>
    <col min="15102" max="15103" width="11.5546875" style="150"/>
    <col min="15104" max="15104" width="13.33203125" style="150" bestFit="1" customWidth="1"/>
    <col min="15105" max="15105" width="14.33203125" style="150" customWidth="1"/>
    <col min="15106" max="15106" width="13.5546875" style="150" customWidth="1"/>
    <col min="15107" max="15355" width="11.5546875" style="150"/>
    <col min="15356" max="15356" width="16.6640625" style="150" customWidth="1"/>
    <col min="15357" max="15357" width="19.5546875" style="150" customWidth="1"/>
    <col min="15358" max="15359" width="11.5546875" style="150"/>
    <col min="15360" max="15360" width="13.33203125" style="150" bestFit="1" customWidth="1"/>
    <col min="15361" max="15361" width="14.33203125" style="150" customWidth="1"/>
    <col min="15362" max="15362" width="13.5546875" style="150" customWidth="1"/>
    <col min="15363" max="15611" width="11.5546875" style="150"/>
    <col min="15612" max="15612" width="16.6640625" style="150" customWidth="1"/>
    <col min="15613" max="15613" width="19.5546875" style="150" customWidth="1"/>
    <col min="15614" max="15615" width="11.5546875" style="150"/>
    <col min="15616" max="15616" width="13.33203125" style="150" bestFit="1" customWidth="1"/>
    <col min="15617" max="15617" width="14.33203125" style="150" customWidth="1"/>
    <col min="15618" max="15618" width="13.5546875" style="150" customWidth="1"/>
    <col min="15619" max="15867" width="11.5546875" style="150"/>
    <col min="15868" max="15868" width="16.6640625" style="150" customWidth="1"/>
    <col min="15869" max="15869" width="19.5546875" style="150" customWidth="1"/>
    <col min="15870" max="15871" width="11.5546875" style="150"/>
    <col min="15872" max="15872" width="13.33203125" style="150" bestFit="1" customWidth="1"/>
    <col min="15873" max="15873" width="14.33203125" style="150" customWidth="1"/>
    <col min="15874" max="15874" width="13.5546875" style="150" customWidth="1"/>
    <col min="15875" max="16123" width="11.5546875" style="150"/>
    <col min="16124" max="16124" width="16.6640625" style="150" customWidth="1"/>
    <col min="16125" max="16125" width="19.5546875" style="150" customWidth="1"/>
    <col min="16126" max="16127" width="11.5546875" style="150"/>
    <col min="16128" max="16128" width="13.33203125" style="150" bestFit="1" customWidth="1"/>
    <col min="16129" max="16129" width="14.33203125" style="150" customWidth="1"/>
    <col min="16130" max="16130" width="13.5546875" style="150" customWidth="1"/>
    <col min="16131" max="16384" width="11.5546875" style="150"/>
  </cols>
  <sheetData>
    <row r="1" spans="1:13" ht="14.4" thickBot="1">
      <c r="A1" s="706"/>
      <c r="B1" s="706"/>
      <c r="C1" s="706"/>
      <c r="D1" s="706"/>
      <c r="E1" s="706"/>
      <c r="F1" s="706"/>
      <c r="G1" s="706"/>
    </row>
    <row r="2" spans="1:13" s="151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707" t="s">
        <v>0</v>
      </c>
      <c r="I2" s="708"/>
      <c r="J2" s="708"/>
      <c r="K2" s="708"/>
      <c r="L2" s="709"/>
    </row>
    <row r="3" spans="1:13" s="151" customFormat="1" ht="13.8">
      <c r="A3" s="312"/>
      <c r="B3" s="313"/>
      <c r="C3" s="313"/>
      <c r="D3" s="313"/>
      <c r="E3" s="313"/>
      <c r="F3" s="397"/>
      <c r="G3" s="313"/>
      <c r="H3" s="710"/>
      <c r="I3" s="711"/>
      <c r="J3" s="711"/>
      <c r="K3" s="711"/>
      <c r="L3" s="712"/>
    </row>
    <row r="4" spans="1:13" s="151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710"/>
      <c r="I4" s="711"/>
      <c r="J4" s="711"/>
      <c r="K4" s="711"/>
      <c r="L4" s="712"/>
      <c r="M4" s="157"/>
    </row>
    <row r="5" spans="1:13" s="151" customFormat="1" ht="14.25" customHeight="1">
      <c r="A5" s="294"/>
      <c r="B5" s="295"/>
      <c r="C5" s="295"/>
      <c r="D5" s="295"/>
      <c r="E5" s="295"/>
      <c r="F5" s="398"/>
      <c r="G5" s="419"/>
      <c r="H5" s="710"/>
      <c r="I5" s="711"/>
      <c r="J5" s="711"/>
      <c r="K5" s="711"/>
      <c r="L5" s="712"/>
    </row>
    <row r="6" spans="1:13" s="151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398"/>
      <c r="G6" s="419"/>
      <c r="H6" s="710"/>
      <c r="I6" s="711"/>
      <c r="J6" s="711"/>
      <c r="K6" s="711"/>
      <c r="L6" s="712"/>
    </row>
    <row r="7" spans="1:13" s="151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398"/>
      <c r="G7" s="419"/>
      <c r="H7" s="710"/>
      <c r="I7" s="711"/>
      <c r="J7" s="711"/>
      <c r="K7" s="711"/>
      <c r="L7" s="712"/>
    </row>
    <row r="8" spans="1:13" s="151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398"/>
      <c r="G8" s="419"/>
      <c r="H8" s="710"/>
      <c r="I8" s="711"/>
      <c r="J8" s="711"/>
      <c r="K8" s="711"/>
      <c r="L8" s="712"/>
    </row>
    <row r="9" spans="1:13" s="151" customFormat="1" ht="13.8">
      <c r="A9" s="302"/>
      <c r="B9" s="302"/>
      <c r="C9" s="302"/>
      <c r="D9" s="302"/>
      <c r="E9" s="303"/>
      <c r="F9" s="399" t="s">
        <v>90</v>
      </c>
      <c r="G9" s="304">
        <f>'Presupuesto '!A80</f>
        <v>77</v>
      </c>
      <c r="H9" s="710"/>
      <c r="I9" s="711"/>
      <c r="J9" s="711"/>
      <c r="K9" s="711"/>
      <c r="L9" s="712"/>
    </row>
    <row r="10" spans="1:13" s="151" customFormat="1" ht="13.8">
      <c r="A10" s="302"/>
      <c r="B10" s="302"/>
      <c r="C10" s="302"/>
      <c r="D10" s="302"/>
      <c r="E10" s="303"/>
      <c r="F10" s="399" t="s">
        <v>28</v>
      </c>
      <c r="G10" s="304" t="str">
        <f>'Presupuesto '!C80</f>
        <v>u</v>
      </c>
      <c r="H10" s="710"/>
      <c r="I10" s="711"/>
      <c r="J10" s="711"/>
      <c r="K10" s="711"/>
      <c r="L10" s="712"/>
    </row>
    <row r="11" spans="1:13" s="151" customFormat="1" ht="13.8">
      <c r="A11" s="305" t="s">
        <v>2</v>
      </c>
      <c r="B11" s="301"/>
      <c r="C11" s="301"/>
      <c r="D11" s="298"/>
      <c r="E11" s="299"/>
      <c r="F11" s="400"/>
      <c r="G11" s="307"/>
      <c r="H11" s="710"/>
      <c r="I11" s="711"/>
      <c r="J11" s="711"/>
      <c r="K11" s="711"/>
      <c r="L11" s="712"/>
    </row>
    <row r="12" spans="1:13" s="151" customFormat="1" ht="13.8">
      <c r="A12" s="644" t="str">
        <f>'Presupuesto '!B80</f>
        <v>Caja de paso de Ho. de 90x90x90CM fc=210Kg/cm2 con brocal metalico (incluye tapa de Ho. Armado con marco metalico)</v>
      </c>
      <c r="B12" s="644"/>
      <c r="C12" s="644"/>
      <c r="D12" s="644"/>
      <c r="E12" s="308"/>
      <c r="F12" s="401"/>
      <c r="G12" s="310"/>
      <c r="H12" s="710"/>
      <c r="I12" s="711"/>
      <c r="J12" s="711"/>
      <c r="K12" s="711"/>
      <c r="L12" s="712"/>
    </row>
    <row r="13" spans="1:13" s="152" customFormat="1" ht="12" thickBot="1">
      <c r="A13" s="86"/>
      <c r="B13" s="85"/>
      <c r="C13" s="87"/>
      <c r="D13" s="87"/>
      <c r="E13" s="87"/>
      <c r="F13" s="402"/>
      <c r="G13" s="18"/>
      <c r="H13" s="713"/>
      <c r="I13" s="714"/>
      <c r="J13" s="714"/>
      <c r="K13" s="714"/>
      <c r="L13" s="715"/>
    </row>
    <row r="14" spans="1:13" s="152" customFormat="1" ht="15.6">
      <c r="A14" s="88" t="s">
        <v>3</v>
      </c>
      <c r="B14" s="89"/>
      <c r="C14" s="90"/>
      <c r="D14" s="90"/>
      <c r="E14" s="90"/>
      <c r="F14" s="90"/>
      <c r="G14" s="91"/>
      <c r="H14" s="498"/>
      <c r="I14" s="499"/>
      <c r="J14" s="499"/>
      <c r="K14" s="499"/>
      <c r="L14" s="500"/>
    </row>
    <row r="15" spans="1:13" s="152" customFormat="1" ht="62.4">
      <c r="A15" s="692" t="s">
        <v>4</v>
      </c>
      <c r="B15" s="693"/>
      <c r="C15" s="19" t="s">
        <v>5</v>
      </c>
      <c r="D15" s="20" t="s">
        <v>6</v>
      </c>
      <c r="E15" s="21" t="s">
        <v>7</v>
      </c>
      <c r="F15" s="20" t="s">
        <v>8</v>
      </c>
      <c r="G15" s="21" t="s">
        <v>9</v>
      </c>
      <c r="H15" s="501" t="s">
        <v>10</v>
      </c>
      <c r="I15" s="502" t="s">
        <v>11</v>
      </c>
      <c r="J15" s="503" t="s">
        <v>12</v>
      </c>
      <c r="K15" s="502" t="s">
        <v>13</v>
      </c>
      <c r="L15" s="504" t="s">
        <v>14</v>
      </c>
    </row>
    <row r="16" spans="1:13" s="152" customFormat="1" ht="15.6">
      <c r="A16" s="716"/>
      <c r="B16" s="717"/>
      <c r="C16" s="22" t="s">
        <v>15</v>
      </c>
      <c r="D16" s="22" t="s">
        <v>16</v>
      </c>
      <c r="E16" s="23" t="s">
        <v>17</v>
      </c>
      <c r="F16" s="22" t="s">
        <v>18</v>
      </c>
      <c r="G16" s="23" t="s">
        <v>19</v>
      </c>
      <c r="H16" s="505"/>
      <c r="I16" s="506"/>
      <c r="J16" s="507"/>
      <c r="K16" s="508"/>
      <c r="L16" s="509"/>
    </row>
    <row r="17" spans="1:19" s="153" customFormat="1" ht="15.6">
      <c r="A17" s="679" t="s">
        <v>20</v>
      </c>
      <c r="B17" s="680"/>
      <c r="C17" s="25" t="s">
        <v>21</v>
      </c>
      <c r="D17" s="25"/>
      <c r="E17" s="26" t="str">
        <f>IF(D17&gt;0,ROUND(D17*C17,2),"")</f>
        <v/>
      </c>
      <c r="F17" s="128"/>
      <c r="G17" s="28">
        <f>G27*0.05</f>
        <v>3.1018050000000006</v>
      </c>
      <c r="H17" s="510">
        <f>+G17/G$46</f>
        <v>1.5285331434981479E-2</v>
      </c>
      <c r="I17" s="434">
        <f>'BASE DE DATOS'!D16</f>
        <v>429211210</v>
      </c>
      <c r="J17" s="435" t="s">
        <v>22</v>
      </c>
      <c r="K17" s="431">
        <v>100</v>
      </c>
      <c r="L17" s="511">
        <f>+H17*K17</f>
        <v>1.528533143498148</v>
      </c>
    </row>
    <row r="18" spans="1:19" s="153" customFormat="1" ht="15.6">
      <c r="A18" s="256"/>
      <c r="B18" s="257"/>
      <c r="C18" s="25"/>
      <c r="D18" s="25"/>
      <c r="E18" s="26"/>
      <c r="F18" s="128"/>
      <c r="G18" s="28"/>
      <c r="H18" s="510"/>
      <c r="I18" s="434"/>
      <c r="J18" s="435"/>
      <c r="K18" s="431"/>
      <c r="L18" s="511"/>
    </row>
    <row r="19" spans="1:19" s="152" customFormat="1" ht="15.6">
      <c r="A19" s="679" t="s">
        <v>23</v>
      </c>
      <c r="B19" s="680"/>
      <c r="C19" s="25"/>
      <c r="D19" s="29"/>
      <c r="E19" s="29"/>
      <c r="F19" s="25"/>
      <c r="G19" s="512">
        <f>SUM(G17:G17)</f>
        <v>3.1018050000000006</v>
      </c>
      <c r="H19" s="513">
        <f>SUM(H17:H17)</f>
        <v>1.5285331434981479E-2</v>
      </c>
      <c r="I19" s="438"/>
      <c r="J19" s="439"/>
      <c r="K19" s="440"/>
      <c r="L19" s="514">
        <f>SUM(L17:L17)</f>
        <v>1.528533143498148</v>
      </c>
    </row>
    <row r="20" spans="1:19" s="152" customFormat="1" ht="15.6">
      <c r="A20" s="92" t="s">
        <v>24</v>
      </c>
      <c r="B20" s="93"/>
      <c r="C20" s="94"/>
      <c r="D20" s="94"/>
      <c r="E20" s="94"/>
      <c r="F20" s="94"/>
      <c r="G20" s="95"/>
      <c r="H20" s="515"/>
      <c r="I20" s="442"/>
      <c r="J20" s="442"/>
      <c r="K20" s="442"/>
      <c r="L20" s="516"/>
    </row>
    <row r="21" spans="1:19" s="152" customFormat="1" ht="15.6">
      <c r="A21" s="692" t="s">
        <v>4</v>
      </c>
      <c r="B21" s="693"/>
      <c r="C21" s="20" t="s">
        <v>5</v>
      </c>
      <c r="D21" s="20" t="s">
        <v>25</v>
      </c>
      <c r="E21" s="21" t="s">
        <v>7</v>
      </c>
      <c r="F21" s="20" t="s">
        <v>8</v>
      </c>
      <c r="G21" s="21" t="s">
        <v>9</v>
      </c>
      <c r="H21" s="515"/>
      <c r="I21" s="442"/>
      <c r="J21" s="442"/>
      <c r="K21" s="442"/>
      <c r="L21" s="516"/>
    </row>
    <row r="22" spans="1:19" s="152" customFormat="1" ht="15.6">
      <c r="A22" s="718"/>
      <c r="B22" s="719"/>
      <c r="C22" s="22" t="s">
        <v>15</v>
      </c>
      <c r="D22" s="22" t="s">
        <v>16</v>
      </c>
      <c r="E22" s="23" t="s">
        <v>17</v>
      </c>
      <c r="F22" s="22" t="s">
        <v>18</v>
      </c>
      <c r="G22" s="23" t="s">
        <v>19</v>
      </c>
      <c r="H22" s="505"/>
      <c r="I22" s="429"/>
      <c r="J22" s="430"/>
      <c r="K22" s="431"/>
      <c r="L22" s="509"/>
    </row>
    <row r="23" spans="1:19" s="152" customFormat="1" ht="15.6">
      <c r="A23" s="597" t="str">
        <f>'BASE DE DATOS'!F23</f>
        <v>Peón  (Est. Ocp.E2)</v>
      </c>
      <c r="B23" s="598"/>
      <c r="C23" s="145">
        <v>2</v>
      </c>
      <c r="D23" s="145">
        <f>'BASE DE DATOS'!G23</f>
        <v>3.62</v>
      </c>
      <c r="E23" s="146">
        <f>IF(D23&gt;0,ROUND(D23*C23,2),"")</f>
        <v>7.24</v>
      </c>
      <c r="F23" s="57">
        <v>4</v>
      </c>
      <c r="G23" s="28">
        <f>E23*F23</f>
        <v>28.96</v>
      </c>
      <c r="H23" s="505">
        <f>+G23/G$46</f>
        <v>0.14271148520202384</v>
      </c>
      <c r="I23" s="434">
        <f>'BASE DE DATOS'!I13</f>
        <v>547900412</v>
      </c>
      <c r="J23" s="435" t="s">
        <v>22</v>
      </c>
      <c r="K23" s="431">
        <v>100</v>
      </c>
      <c r="L23" s="509">
        <f>+H23*K23</f>
        <v>14.271148520202384</v>
      </c>
    </row>
    <row r="24" spans="1:19" s="152" customFormat="1" ht="12.75" customHeight="1">
      <c r="A24" s="597" t="str">
        <f>'BASE DE DATOS'!F13</f>
        <v>Albañil (Est. Ocp.D2)</v>
      </c>
      <c r="B24" s="598"/>
      <c r="C24" s="145">
        <v>1</v>
      </c>
      <c r="D24" s="145">
        <f>'BASE DE DATOS'!G13</f>
        <v>3.66</v>
      </c>
      <c r="E24" s="146">
        <f>IF(D24&gt;0,ROUND(D24*C24,2),"")</f>
        <v>3.66</v>
      </c>
      <c r="F24" s="57">
        <f>F23</f>
        <v>4</v>
      </c>
      <c r="G24" s="28">
        <f>E24*F24</f>
        <v>14.64</v>
      </c>
      <c r="H24" s="505">
        <f>+G24/G$46</f>
        <v>7.2144203845221994E-2</v>
      </c>
      <c r="I24" s="434">
        <f>'BASE DE DATOS'!I13</f>
        <v>547900412</v>
      </c>
      <c r="J24" s="435" t="s">
        <v>22</v>
      </c>
      <c r="K24" s="431">
        <v>100</v>
      </c>
      <c r="L24" s="509">
        <f>+H24*K24</f>
        <v>7.2144203845221995</v>
      </c>
    </row>
    <row r="25" spans="1:19" s="153" customFormat="1" ht="15.6">
      <c r="A25" s="597" t="str">
        <f>'BASE DE DATOS'!F24</f>
        <v xml:space="preserve">Soldador (Est. Ocp.D2) </v>
      </c>
      <c r="B25" s="598"/>
      <c r="C25" s="145">
        <v>1</v>
      </c>
      <c r="D25" s="145">
        <f>'BASE DE DATOS'!G24</f>
        <v>3.66</v>
      </c>
      <c r="E25" s="146">
        <f>IF(D25&gt;0,ROUND(D25*C25,2),"")</f>
        <v>3.66</v>
      </c>
      <c r="F25" s="57">
        <v>4</v>
      </c>
      <c r="G25" s="28">
        <f>E25*F25</f>
        <v>14.64</v>
      </c>
      <c r="H25" s="505">
        <f>+G25/G$46</f>
        <v>7.2144203845221994E-2</v>
      </c>
      <c r="I25" s="434">
        <f>'BASE DE DATOS'!I13</f>
        <v>547900412</v>
      </c>
      <c r="J25" s="435" t="s">
        <v>22</v>
      </c>
      <c r="K25" s="431">
        <v>100</v>
      </c>
      <c r="L25" s="509">
        <f>+H25*K25</f>
        <v>7.2144203845221995</v>
      </c>
    </row>
    <row r="26" spans="1:19" s="153" customFormat="1" ht="15.6">
      <c r="A26" s="597" t="str">
        <f>'BASE DE DATOS'!F20</f>
        <v>Maestro de obra (Est. Ocp.C1)</v>
      </c>
      <c r="B26" s="652"/>
      <c r="C26" s="145">
        <v>1</v>
      </c>
      <c r="D26" s="145">
        <f>'BASE DE DATOS'!G20</f>
        <v>4.0599999999999996</v>
      </c>
      <c r="E26" s="146">
        <f>IF(D26&gt;0,ROUND(D26*C26,2),"")</f>
        <v>4.0599999999999996</v>
      </c>
      <c r="F26" s="57">
        <v>0.93500000000000005</v>
      </c>
      <c r="G26" s="28">
        <f>E26*F26</f>
        <v>3.7961</v>
      </c>
      <c r="H26" s="505">
        <f>+G26/G$46</f>
        <v>1.8706735807161694E-2</v>
      </c>
      <c r="I26" s="434">
        <f>'BASE DE DATOS'!I13</f>
        <v>547900412</v>
      </c>
      <c r="J26" s="435" t="s">
        <v>22</v>
      </c>
      <c r="K26" s="431">
        <v>100</v>
      </c>
      <c r="L26" s="509">
        <f>+H26*K26</f>
        <v>1.8706735807161694</v>
      </c>
    </row>
    <row r="27" spans="1:19" s="152" customFormat="1" ht="12.75" customHeight="1">
      <c r="A27" s="704" t="s">
        <v>26</v>
      </c>
      <c r="B27" s="726"/>
      <c r="C27" s="25"/>
      <c r="D27" s="29"/>
      <c r="E27" s="29"/>
      <c r="F27" s="25"/>
      <c r="G27" s="512">
        <f>SUM(G23:G26)</f>
        <v>62.036100000000005</v>
      </c>
      <c r="H27" s="513">
        <f>SUM(H23:H26)</f>
        <v>0.30570662869962956</v>
      </c>
      <c r="I27" s="517"/>
      <c r="J27" s="518"/>
      <c r="K27" s="519"/>
      <c r="L27" s="513">
        <f>SUM(L23:L26)</f>
        <v>30.570662869962952</v>
      </c>
    </row>
    <row r="28" spans="1:19" s="152" customFormat="1" ht="12.75" customHeight="1">
      <c r="A28" s="96" t="s">
        <v>27</v>
      </c>
      <c r="B28" s="93"/>
      <c r="C28" s="94"/>
      <c r="D28" s="94"/>
      <c r="E28" s="94"/>
      <c r="F28" s="94"/>
      <c r="G28" s="95"/>
      <c r="H28" s="520"/>
      <c r="I28" s="506"/>
      <c r="J28" s="507"/>
      <c r="K28" s="508"/>
      <c r="L28" s="521"/>
    </row>
    <row r="29" spans="1:19" s="152" customFormat="1" ht="12.75" customHeight="1">
      <c r="A29" s="692" t="s">
        <v>4</v>
      </c>
      <c r="B29" s="693"/>
      <c r="C29" s="694"/>
      <c r="D29" s="20" t="s">
        <v>28</v>
      </c>
      <c r="E29" s="21" t="s">
        <v>5</v>
      </c>
      <c r="F29" s="20" t="s">
        <v>29</v>
      </c>
      <c r="G29" s="21" t="s">
        <v>9</v>
      </c>
      <c r="H29" s="520"/>
      <c r="I29" s="522"/>
      <c r="J29" s="508"/>
      <c r="K29" s="522"/>
      <c r="L29" s="521"/>
    </row>
    <row r="30" spans="1:19" s="152" customFormat="1" ht="12.75" customHeight="1">
      <c r="A30" s="695"/>
      <c r="B30" s="696"/>
      <c r="C30" s="697"/>
      <c r="D30" s="97"/>
      <c r="E30" s="22" t="s">
        <v>15</v>
      </c>
      <c r="F30" s="22" t="s">
        <v>16</v>
      </c>
      <c r="G30" s="23" t="s">
        <v>17</v>
      </c>
      <c r="H30" s="505"/>
      <c r="I30" s="522"/>
      <c r="J30" s="507"/>
      <c r="K30" s="508"/>
      <c r="L30" s="509"/>
    </row>
    <row r="31" spans="1:19" s="152" customFormat="1" ht="12.75" customHeight="1">
      <c r="A31" s="679"/>
      <c r="B31" s="680"/>
      <c r="C31" s="681"/>
      <c r="D31" s="100"/>
      <c r="E31" s="101"/>
      <c r="F31" s="128"/>
      <c r="G31" s="28"/>
      <c r="H31" s="505"/>
      <c r="I31" s="524"/>
      <c r="J31" s="523"/>
      <c r="K31" s="508"/>
      <c r="L31" s="509"/>
      <c r="M31" s="649" t="s">
        <v>100</v>
      </c>
      <c r="N31" s="650"/>
      <c r="O31" s="651"/>
      <c r="P31" s="467">
        <v>375100021</v>
      </c>
      <c r="Q31" s="435" t="s">
        <v>324</v>
      </c>
      <c r="R31" s="431">
        <v>40</v>
      </c>
      <c r="S31" s="8" t="e">
        <f>#REF!*R31</f>
        <v>#REF!</v>
      </c>
    </row>
    <row r="32" spans="1:19" s="152" customFormat="1" ht="12.75" customHeight="1">
      <c r="A32" s="646" t="s">
        <v>100</v>
      </c>
      <c r="B32" s="647"/>
      <c r="C32" s="648"/>
      <c r="D32" s="264" t="s">
        <v>101</v>
      </c>
      <c r="E32" s="266">
        <v>0.35</v>
      </c>
      <c r="F32" s="403">
        <v>130</v>
      </c>
      <c r="G32" s="490">
        <f t="shared" ref="G32:G37" si="0">+E32*F32</f>
        <v>45.5</v>
      </c>
      <c r="H32" s="505">
        <f t="shared" ref="H32:H39" si="1">+G32/G$46</f>
        <v>0.22421866632224047</v>
      </c>
      <c r="I32" s="467">
        <v>375100021</v>
      </c>
      <c r="J32" s="435" t="s">
        <v>324</v>
      </c>
      <c r="K32" s="431">
        <v>40</v>
      </c>
      <c r="L32" s="509">
        <f t="shared" ref="L32:L39" si="2">+H32*K32</f>
        <v>8.9687466528896191</v>
      </c>
      <c r="M32" s="649" t="s">
        <v>102</v>
      </c>
      <c r="N32" s="650"/>
      <c r="O32" s="651"/>
      <c r="P32" s="467">
        <v>412410011</v>
      </c>
      <c r="Q32" s="435" t="s">
        <v>324</v>
      </c>
      <c r="R32" s="431">
        <v>40</v>
      </c>
      <c r="S32" s="8" t="e">
        <f>#REF!*R32</f>
        <v>#REF!</v>
      </c>
    </row>
    <row r="33" spans="1:19" s="152" customFormat="1" ht="12.75" customHeight="1">
      <c r="A33" s="646" t="s">
        <v>102</v>
      </c>
      <c r="B33" s="647"/>
      <c r="C33" s="648"/>
      <c r="D33" s="264" t="s">
        <v>44</v>
      </c>
      <c r="E33" s="266">
        <v>1.17</v>
      </c>
      <c r="F33" s="403">
        <v>10</v>
      </c>
      <c r="G33" s="490">
        <f t="shared" si="0"/>
        <v>11.7</v>
      </c>
      <c r="H33" s="505">
        <f t="shared" si="1"/>
        <v>5.7656228482861831E-2</v>
      </c>
      <c r="I33" s="467">
        <v>412410011</v>
      </c>
      <c r="J33" s="435" t="s">
        <v>324</v>
      </c>
      <c r="K33" s="431">
        <v>40</v>
      </c>
      <c r="L33" s="509">
        <f t="shared" si="2"/>
        <v>2.3062491393144731</v>
      </c>
      <c r="M33" s="649" t="s">
        <v>104</v>
      </c>
      <c r="N33" s="650"/>
      <c r="O33" s="651"/>
      <c r="P33" s="467">
        <v>316000031</v>
      </c>
      <c r="Q33" s="435" t="s">
        <v>22</v>
      </c>
      <c r="R33" s="431">
        <v>100</v>
      </c>
      <c r="S33" s="8" t="e">
        <f>#REF!*R33</f>
        <v>#REF!</v>
      </c>
    </row>
    <row r="34" spans="1:19" s="152" customFormat="1" ht="12.75" customHeight="1">
      <c r="A34" s="646" t="s">
        <v>104</v>
      </c>
      <c r="B34" s="647"/>
      <c r="C34" s="648"/>
      <c r="D34" s="264" t="s">
        <v>44</v>
      </c>
      <c r="E34" s="266">
        <v>5</v>
      </c>
      <c r="F34" s="403">
        <v>3.5</v>
      </c>
      <c r="G34" s="490">
        <f t="shared" si="0"/>
        <v>17.5</v>
      </c>
      <c r="H34" s="505">
        <f t="shared" si="1"/>
        <v>8.6237948585477106E-2</v>
      </c>
      <c r="I34" s="467">
        <v>316000031</v>
      </c>
      <c r="J34" s="435" t="s">
        <v>22</v>
      </c>
      <c r="K34" s="431">
        <v>100</v>
      </c>
      <c r="L34" s="509">
        <f t="shared" si="2"/>
        <v>8.6237948585477113</v>
      </c>
      <c r="M34" s="649" t="s">
        <v>105</v>
      </c>
      <c r="N34" s="650"/>
      <c r="O34" s="651"/>
      <c r="P34" s="467">
        <v>316000031</v>
      </c>
      <c r="Q34" s="435" t="s">
        <v>22</v>
      </c>
      <c r="R34" s="431">
        <v>100</v>
      </c>
      <c r="S34" s="8" t="e">
        <f>#REF!*R34</f>
        <v>#REF!</v>
      </c>
    </row>
    <row r="35" spans="1:19" s="152" customFormat="1" ht="12.75" customHeight="1">
      <c r="A35" s="646" t="s">
        <v>105</v>
      </c>
      <c r="B35" s="647"/>
      <c r="C35" s="648"/>
      <c r="D35" s="264" t="s">
        <v>44</v>
      </c>
      <c r="E35" s="266">
        <v>3</v>
      </c>
      <c r="F35" s="403">
        <v>1.8</v>
      </c>
      <c r="G35" s="490">
        <f t="shared" si="0"/>
        <v>5.4</v>
      </c>
      <c r="H35" s="505">
        <f t="shared" si="1"/>
        <v>2.6610566992090079E-2</v>
      </c>
      <c r="I35" s="467">
        <v>316000031</v>
      </c>
      <c r="J35" s="435" t="s">
        <v>22</v>
      </c>
      <c r="K35" s="431">
        <v>100</v>
      </c>
      <c r="L35" s="509">
        <f t="shared" si="2"/>
        <v>2.6610566992090079</v>
      </c>
      <c r="M35" s="649" t="s">
        <v>106</v>
      </c>
      <c r="N35" s="650"/>
      <c r="O35" s="651"/>
      <c r="P35" s="467">
        <v>429990814</v>
      </c>
      <c r="Q35" s="435" t="s">
        <v>324</v>
      </c>
      <c r="R35" s="431">
        <v>40</v>
      </c>
      <c r="S35" s="8" t="e">
        <f>#REF!*R35</f>
        <v>#REF!</v>
      </c>
    </row>
    <row r="36" spans="1:19" s="152" customFormat="1" ht="12.75" customHeight="1">
      <c r="A36" s="646" t="s">
        <v>106</v>
      </c>
      <c r="B36" s="647"/>
      <c r="C36" s="648"/>
      <c r="D36" s="264" t="s">
        <v>45</v>
      </c>
      <c r="E36" s="266">
        <v>0.5</v>
      </c>
      <c r="F36" s="403">
        <v>0.8</v>
      </c>
      <c r="G36" s="490">
        <f t="shared" si="0"/>
        <v>0.4</v>
      </c>
      <c r="H36" s="505">
        <f t="shared" si="1"/>
        <v>1.9711531105251912E-3</v>
      </c>
      <c r="I36" s="467">
        <v>429990814</v>
      </c>
      <c r="J36" s="435" t="s">
        <v>324</v>
      </c>
      <c r="K36" s="431">
        <v>40</v>
      </c>
      <c r="L36" s="509">
        <f t="shared" si="2"/>
        <v>7.8846124421007649E-2</v>
      </c>
    </row>
    <row r="37" spans="1:19" s="152" customFormat="1" ht="12.75" customHeight="1">
      <c r="A37" s="646" t="s">
        <v>298</v>
      </c>
      <c r="B37" s="647"/>
      <c r="C37" s="648"/>
      <c r="D37" s="264" t="s">
        <v>44</v>
      </c>
      <c r="E37" s="266">
        <v>1</v>
      </c>
      <c r="F37" s="403">
        <v>19.359000000000002</v>
      </c>
      <c r="G37" s="490">
        <f t="shared" si="0"/>
        <v>19.359000000000002</v>
      </c>
      <c r="H37" s="505">
        <f t="shared" si="1"/>
        <v>9.539888266664294E-2</v>
      </c>
      <c r="I37" s="524">
        <v>421900110</v>
      </c>
      <c r="J37" s="523" t="s">
        <v>324</v>
      </c>
      <c r="K37" s="508">
        <v>40</v>
      </c>
      <c r="L37" s="509">
        <f t="shared" si="2"/>
        <v>3.8159553066657175</v>
      </c>
    </row>
    <row r="38" spans="1:19" s="152" customFormat="1" ht="12.75" customHeight="1">
      <c r="A38" s="646" t="s">
        <v>299</v>
      </c>
      <c r="B38" s="647"/>
      <c r="C38" s="648"/>
      <c r="D38" s="264" t="s">
        <v>40</v>
      </c>
      <c r="E38" s="266">
        <v>2</v>
      </c>
      <c r="F38" s="403">
        <v>3.2549999999999999</v>
      </c>
      <c r="G38" s="490">
        <f>+E38*F38</f>
        <v>6.51</v>
      </c>
      <c r="H38" s="505">
        <f t="shared" si="1"/>
        <v>3.2080516873797482E-2</v>
      </c>
      <c r="I38" s="524">
        <v>421900110</v>
      </c>
      <c r="J38" s="523" t="s">
        <v>324</v>
      </c>
      <c r="K38" s="508">
        <v>40</v>
      </c>
      <c r="L38" s="509">
        <f t="shared" si="2"/>
        <v>1.2832206749518993</v>
      </c>
    </row>
    <row r="39" spans="1:19" s="152" customFormat="1" ht="12.75" customHeight="1">
      <c r="A39" s="646" t="s">
        <v>300</v>
      </c>
      <c r="B39" s="647"/>
      <c r="C39" s="648"/>
      <c r="D39" s="264" t="s">
        <v>44</v>
      </c>
      <c r="E39" s="266">
        <v>1</v>
      </c>
      <c r="F39" s="403">
        <v>31.42</v>
      </c>
      <c r="G39" s="490">
        <f>+E39*F39</f>
        <v>31.42</v>
      </c>
      <c r="H39" s="505">
        <f t="shared" si="1"/>
        <v>0.15483407683175376</v>
      </c>
      <c r="I39" s="524">
        <v>421900110</v>
      </c>
      <c r="J39" s="523" t="s">
        <v>324</v>
      </c>
      <c r="K39" s="508">
        <v>40</v>
      </c>
      <c r="L39" s="509">
        <f t="shared" si="2"/>
        <v>6.1933630732701506</v>
      </c>
    </row>
    <row r="40" spans="1:19" s="153" customFormat="1" ht="15.6">
      <c r="A40" s="704" t="s">
        <v>31</v>
      </c>
      <c r="B40" s="705"/>
      <c r="C40" s="103"/>
      <c r="D40" s="104"/>
      <c r="E40" s="104"/>
      <c r="F40" s="105"/>
      <c r="G40" s="512">
        <f>SUM(G31:G39)</f>
        <v>137.78900000000002</v>
      </c>
      <c r="H40" s="513">
        <f>SUM(H31:H39)</f>
        <v>0.67900803986538882</v>
      </c>
      <c r="I40" s="517"/>
      <c r="J40" s="518"/>
      <c r="K40" s="519"/>
      <c r="L40" s="514">
        <f>SUM(L31:L31)</f>
        <v>0</v>
      </c>
      <c r="M40" s="152"/>
    </row>
    <row r="41" spans="1:19" s="152" customFormat="1" ht="12.75" customHeight="1">
      <c r="A41" s="96" t="s">
        <v>32</v>
      </c>
      <c r="B41" s="93"/>
      <c r="C41" s="94"/>
      <c r="D41" s="94"/>
      <c r="E41" s="94"/>
      <c r="F41" s="94"/>
      <c r="G41" s="95"/>
      <c r="H41" s="520"/>
      <c r="I41" s="506"/>
      <c r="J41" s="507"/>
      <c r="K41" s="508"/>
      <c r="L41" s="521"/>
      <c r="M41" s="153"/>
    </row>
    <row r="42" spans="1:19" s="152" customFormat="1" ht="12.75" customHeight="1">
      <c r="A42" s="692" t="s">
        <v>4</v>
      </c>
      <c r="B42" s="693"/>
      <c r="C42" s="694"/>
      <c r="D42" s="20" t="s">
        <v>28</v>
      </c>
      <c r="E42" s="21" t="s">
        <v>5</v>
      </c>
      <c r="F42" s="20" t="s">
        <v>6</v>
      </c>
      <c r="G42" s="21" t="s">
        <v>9</v>
      </c>
      <c r="H42" s="520"/>
      <c r="I42" s="506"/>
      <c r="J42" s="507"/>
      <c r="K42" s="508"/>
      <c r="L42" s="521"/>
    </row>
    <row r="43" spans="1:19" s="152" customFormat="1" ht="12.75" customHeight="1">
      <c r="A43" s="695"/>
      <c r="B43" s="696"/>
      <c r="C43" s="697"/>
      <c r="D43" s="97"/>
      <c r="E43" s="22" t="s">
        <v>15</v>
      </c>
      <c r="F43" s="22" t="s">
        <v>16</v>
      </c>
      <c r="G43" s="23" t="s">
        <v>17</v>
      </c>
      <c r="H43" s="520"/>
      <c r="I43" s="522"/>
      <c r="J43" s="507"/>
      <c r="K43" s="522"/>
      <c r="L43" s="521"/>
    </row>
    <row r="44" spans="1:19" s="152" customFormat="1" ht="15.6">
      <c r="A44" s="679"/>
      <c r="B44" s="680"/>
      <c r="C44" s="681"/>
      <c r="D44" s="100"/>
      <c r="E44" s="18"/>
      <c r="F44" s="128"/>
      <c r="G44" s="28"/>
      <c r="H44" s="505"/>
      <c r="I44" s="506"/>
      <c r="J44" s="507"/>
      <c r="K44" s="508"/>
      <c r="L44" s="509"/>
    </row>
    <row r="45" spans="1:19" s="152" customFormat="1" ht="12.75" customHeight="1" thickBot="1">
      <c r="A45" s="677" t="s">
        <v>33</v>
      </c>
      <c r="B45" s="678"/>
      <c r="C45" s="106"/>
      <c r="D45" s="29"/>
      <c r="E45" s="29"/>
      <c r="F45" s="25"/>
      <c r="G45" s="525">
        <f>+G44</f>
        <v>0</v>
      </c>
      <c r="H45" s="513">
        <f>+H44</f>
        <v>0</v>
      </c>
      <c r="I45" s="526"/>
      <c r="J45" s="518"/>
      <c r="K45" s="526"/>
      <c r="L45" s="514">
        <f>+L44</f>
        <v>0</v>
      </c>
    </row>
    <row r="46" spans="1:19" s="153" customFormat="1" ht="16.2" thickBot="1">
      <c r="A46" s="107"/>
      <c r="B46" s="108"/>
      <c r="C46" s="108"/>
      <c r="D46" s="683" t="s">
        <v>34</v>
      </c>
      <c r="E46" s="684"/>
      <c r="F46" s="684"/>
      <c r="G46" s="61">
        <f>+G45+G40+G27+G19</f>
        <v>202.92690500000003</v>
      </c>
      <c r="H46" s="527">
        <f>+H45+H40+H27+H19</f>
        <v>0.99999999999999978</v>
      </c>
      <c r="I46" s="528"/>
      <c r="J46" s="529"/>
      <c r="K46" s="528"/>
      <c r="L46" s="565">
        <f>+L45+L40+L27+L19</f>
        <v>32.099196013461096</v>
      </c>
      <c r="M46" s="152"/>
    </row>
    <row r="47" spans="1:19" s="152" customFormat="1" ht="12.75" customHeight="1">
      <c r="A47" s="107"/>
      <c r="B47" s="108"/>
      <c r="C47" s="108"/>
      <c r="D47" s="685" t="s">
        <v>35</v>
      </c>
      <c r="E47" s="686"/>
      <c r="F47" s="406">
        <f>+Datos!C5</f>
        <v>0.23</v>
      </c>
      <c r="G47" s="110">
        <f>+F47*G46</f>
        <v>46.673188150000009</v>
      </c>
      <c r="H47" s="114"/>
      <c r="I47" s="114"/>
      <c r="J47" s="114"/>
      <c r="K47" s="114"/>
      <c r="L47" s="530"/>
      <c r="M47" s="153"/>
    </row>
    <row r="48" spans="1:19" s="152" customFormat="1" ht="13.5" customHeight="1">
      <c r="A48" s="111"/>
      <c r="B48" s="17"/>
      <c r="C48" s="112"/>
      <c r="D48" s="685" t="s">
        <v>36</v>
      </c>
      <c r="E48" s="686"/>
      <c r="F48" s="686"/>
      <c r="G48" s="110">
        <v>0</v>
      </c>
      <c r="H48" s="114"/>
      <c r="I48" s="114"/>
      <c r="J48" s="114"/>
      <c r="K48" s="114"/>
      <c r="L48" s="530"/>
    </row>
    <row r="49" spans="1:13" s="152" customFormat="1" ht="12.75" customHeight="1">
      <c r="A49" s="86"/>
      <c r="B49" s="108"/>
      <c r="C49" s="85"/>
      <c r="D49" s="685" t="s">
        <v>37</v>
      </c>
      <c r="E49" s="686"/>
      <c r="F49" s="686"/>
      <c r="G49" s="113">
        <f>+G46+G47</f>
        <v>249.60009315000005</v>
      </c>
      <c r="H49" s="114"/>
      <c r="I49" s="114"/>
      <c r="J49" s="114"/>
      <c r="K49" s="114"/>
      <c r="L49" s="530"/>
    </row>
    <row r="50" spans="1:13" s="152" customFormat="1" ht="12.75" customHeight="1" thickBot="1">
      <c r="A50" s="606" t="str">
        <f>'BASE DE DATOS'!D6</f>
        <v>ING. LIZARDO SEGURA M.</v>
      </c>
      <c r="B50" s="607"/>
      <c r="C50" s="114"/>
      <c r="D50" s="687" t="s">
        <v>38</v>
      </c>
      <c r="E50" s="688"/>
      <c r="F50" s="688"/>
      <c r="G50" s="66">
        <f>ROUND((G49),2)</f>
        <v>249.6</v>
      </c>
      <c r="H50" s="114"/>
      <c r="I50" s="114"/>
      <c r="J50" s="114"/>
      <c r="K50" s="114"/>
      <c r="L50" s="530"/>
    </row>
    <row r="51" spans="1:13" s="152" customFormat="1">
      <c r="A51" s="608" t="str">
        <f>'BASE DE DATOS'!F6</f>
        <v>TEC. DE PLANIFICACIÓN</v>
      </c>
      <c r="B51" s="609"/>
      <c r="C51" s="114"/>
      <c r="D51" s="114"/>
      <c r="E51" s="114"/>
      <c r="F51" s="115"/>
      <c r="G51" s="115"/>
      <c r="H51" s="85"/>
      <c r="I51" s="85"/>
      <c r="J51" s="85"/>
      <c r="K51" s="85"/>
      <c r="L51" s="531"/>
    </row>
    <row r="52" spans="1:13" s="152" customFormat="1">
      <c r="A52" s="608" t="str">
        <f>'BASE DE DATOS'!D7</f>
        <v>ESMERALDAS  - MARZO/2021</v>
      </c>
      <c r="B52" s="609"/>
      <c r="C52" s="316"/>
      <c r="D52" s="316"/>
      <c r="E52" s="316"/>
      <c r="F52" s="404"/>
      <c r="G52" s="316"/>
      <c r="H52" s="85"/>
      <c r="I52" s="85"/>
      <c r="J52" s="85"/>
      <c r="K52" s="85"/>
      <c r="L52" s="531"/>
    </row>
    <row r="53" spans="1:13">
      <c r="A53" s="116"/>
      <c r="B53" s="117"/>
      <c r="C53" s="118"/>
      <c r="D53" s="118"/>
      <c r="E53" s="118"/>
      <c r="F53" s="119"/>
      <c r="G53" s="119"/>
      <c r="H53" s="85"/>
      <c r="I53" s="85"/>
      <c r="J53" s="532"/>
      <c r="K53" s="85"/>
      <c r="L53" s="531"/>
      <c r="M53" s="152"/>
    </row>
    <row r="54" spans="1:13">
      <c r="A54" s="170"/>
      <c r="B54" s="120"/>
      <c r="C54" s="120"/>
      <c r="D54" s="121"/>
      <c r="E54" s="121"/>
      <c r="F54" s="405"/>
      <c r="G54" s="121"/>
      <c r="H54" s="114"/>
      <c r="I54" s="114"/>
      <c r="J54" s="533"/>
      <c r="K54" s="114"/>
      <c r="L54" s="530"/>
    </row>
    <row r="55" spans="1:13">
      <c r="A55" s="122"/>
      <c r="B55" s="117"/>
      <c r="C55" s="117"/>
      <c r="D55" s="117"/>
      <c r="E55" s="117"/>
      <c r="F55" s="123"/>
      <c r="G55" s="119"/>
      <c r="H55" s="114"/>
      <c r="I55" s="114"/>
      <c r="J55" s="533"/>
      <c r="K55" s="114"/>
      <c r="L55" s="530"/>
    </row>
    <row r="56" spans="1:13">
      <c r="A56" s="116"/>
      <c r="B56" s="118"/>
      <c r="C56" s="124"/>
      <c r="D56" s="124"/>
      <c r="E56" s="124"/>
      <c r="F56" s="405"/>
      <c r="G56" s="124"/>
      <c r="H56" s="114"/>
      <c r="I56" s="114"/>
      <c r="J56" s="533"/>
      <c r="K56" s="114"/>
      <c r="L56" s="530"/>
    </row>
    <row r="57" spans="1:13" ht="13.8" thickBot="1">
      <c r="A57" s="125"/>
      <c r="B57" s="126"/>
      <c r="C57" s="127"/>
      <c r="D57" s="689"/>
      <c r="E57" s="689"/>
      <c r="F57" s="689"/>
      <c r="G57" s="127"/>
      <c r="H57" s="534"/>
      <c r="I57" s="534"/>
      <c r="J57" s="535"/>
      <c r="K57" s="534"/>
      <c r="L57" s="536"/>
    </row>
    <row r="58" spans="1:13" ht="13.8">
      <c r="A58" s="154"/>
      <c r="B58" s="154"/>
      <c r="C58" s="155"/>
      <c r="D58" s="682"/>
      <c r="E58" s="682"/>
      <c r="F58" s="682"/>
      <c r="G58" s="537">
        <v>257.35000000000002</v>
      </c>
      <c r="H58" s="114"/>
      <c r="I58" s="114"/>
      <c r="J58" s="114"/>
      <c r="K58" s="114"/>
    </row>
    <row r="59" spans="1:13">
      <c r="D59" s="682"/>
      <c r="E59" s="682"/>
      <c r="F59" s="682"/>
      <c r="H59" s="114"/>
      <c r="I59" s="114"/>
      <c r="J59" s="114"/>
      <c r="K59" s="114"/>
    </row>
    <row r="60" spans="1:13">
      <c r="H60" s="114"/>
      <c r="I60" s="114"/>
      <c r="J60" s="114"/>
      <c r="K60" s="114"/>
    </row>
    <row r="61" spans="1:13">
      <c r="H61" s="114"/>
      <c r="I61" s="114"/>
      <c r="J61" s="114"/>
      <c r="K61" s="114"/>
    </row>
    <row r="62" spans="1:13">
      <c r="H62" s="114"/>
      <c r="I62" s="114"/>
      <c r="J62" s="114"/>
      <c r="K62" s="114"/>
    </row>
  </sheetData>
  <mergeCells count="48">
    <mergeCell ref="M31:O31"/>
    <mergeCell ref="M32:O32"/>
    <mergeCell ref="M33:O33"/>
    <mergeCell ref="M34:O34"/>
    <mergeCell ref="M35:O35"/>
    <mergeCell ref="A31:C31"/>
    <mergeCell ref="A26:B26"/>
    <mergeCell ref="D58:F58"/>
    <mergeCell ref="D59:F59"/>
    <mergeCell ref="A32:C32"/>
    <mergeCell ref="A33:C33"/>
    <mergeCell ref="A34:C34"/>
    <mergeCell ref="A35:C35"/>
    <mergeCell ref="A36:C36"/>
    <mergeCell ref="A37:C37"/>
    <mergeCell ref="A38:C38"/>
    <mergeCell ref="A39:C39"/>
    <mergeCell ref="D47:E47"/>
    <mergeCell ref="D48:F48"/>
    <mergeCell ref="D49:F49"/>
    <mergeCell ref="D50:F50"/>
    <mergeCell ref="D57:F57"/>
    <mergeCell ref="A40:B40"/>
    <mergeCell ref="A42:C42"/>
    <mergeCell ref="A43:C43"/>
    <mergeCell ref="A44:C44"/>
    <mergeCell ref="A45:B45"/>
    <mergeCell ref="D46:F46"/>
    <mergeCell ref="A50:B50"/>
    <mergeCell ref="A51:B51"/>
    <mergeCell ref="A52:B52"/>
    <mergeCell ref="A25:B25"/>
    <mergeCell ref="A27:B27"/>
    <mergeCell ref="A29:C29"/>
    <mergeCell ref="A30:C30"/>
    <mergeCell ref="A17:B17"/>
    <mergeCell ref="A19:B19"/>
    <mergeCell ref="A21:B21"/>
    <mergeCell ref="A22:B22"/>
    <mergeCell ref="A23:B23"/>
    <mergeCell ref="A24:B24"/>
    <mergeCell ref="A16:B16"/>
    <mergeCell ref="A1:G1"/>
    <mergeCell ref="H2:L13"/>
    <mergeCell ref="A15:B15"/>
    <mergeCell ref="A2:G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18" zoomScale="90" zoomScaleNormal="100" zoomScaleSheetLayoutView="90" workbookViewId="0">
      <selection activeCell="I30" sqref="I30"/>
    </sheetView>
  </sheetViews>
  <sheetFormatPr baseColWidth="10" defaultRowHeight="13.2"/>
  <cols>
    <col min="1" max="1" width="16.6640625" style="150" customWidth="1"/>
    <col min="2" max="2" width="19.5546875" style="150" customWidth="1"/>
    <col min="3" max="4" width="11.5546875" style="150"/>
    <col min="5" max="5" width="13.33203125" style="150" bestFit="1" customWidth="1"/>
    <col min="6" max="6" width="14.33203125" style="156" customWidth="1"/>
    <col min="7" max="7" width="13.5546875" style="538" customWidth="1"/>
    <col min="8" max="12" width="11.5546875" style="497"/>
    <col min="13" max="256" width="11.5546875" style="150"/>
    <col min="257" max="257" width="16.6640625" style="150" customWidth="1"/>
    <col min="258" max="258" width="19.5546875" style="150" customWidth="1"/>
    <col min="259" max="260" width="11.5546875" style="150"/>
    <col min="261" max="261" width="13.33203125" style="150" bestFit="1" customWidth="1"/>
    <col min="262" max="262" width="14.33203125" style="150" customWidth="1"/>
    <col min="263" max="263" width="13.5546875" style="150" customWidth="1"/>
    <col min="264" max="512" width="11.5546875" style="150"/>
    <col min="513" max="513" width="16.6640625" style="150" customWidth="1"/>
    <col min="514" max="514" width="19.5546875" style="150" customWidth="1"/>
    <col min="515" max="516" width="11.5546875" style="150"/>
    <col min="517" max="517" width="13.33203125" style="150" bestFit="1" customWidth="1"/>
    <col min="518" max="518" width="14.33203125" style="150" customWidth="1"/>
    <col min="519" max="519" width="13.5546875" style="150" customWidth="1"/>
    <col min="520" max="768" width="11.5546875" style="150"/>
    <col min="769" max="769" width="16.6640625" style="150" customWidth="1"/>
    <col min="770" max="770" width="19.5546875" style="150" customWidth="1"/>
    <col min="771" max="772" width="11.5546875" style="150"/>
    <col min="773" max="773" width="13.33203125" style="150" bestFit="1" customWidth="1"/>
    <col min="774" max="774" width="14.33203125" style="150" customWidth="1"/>
    <col min="775" max="775" width="13.5546875" style="150" customWidth="1"/>
    <col min="776" max="1024" width="11.5546875" style="150"/>
    <col min="1025" max="1025" width="16.6640625" style="150" customWidth="1"/>
    <col min="1026" max="1026" width="19.5546875" style="150" customWidth="1"/>
    <col min="1027" max="1028" width="11.5546875" style="150"/>
    <col min="1029" max="1029" width="13.33203125" style="150" bestFit="1" customWidth="1"/>
    <col min="1030" max="1030" width="14.33203125" style="150" customWidth="1"/>
    <col min="1031" max="1031" width="13.5546875" style="150" customWidth="1"/>
    <col min="1032" max="1280" width="11.5546875" style="150"/>
    <col min="1281" max="1281" width="16.6640625" style="150" customWidth="1"/>
    <col min="1282" max="1282" width="19.5546875" style="150" customWidth="1"/>
    <col min="1283" max="1284" width="11.5546875" style="150"/>
    <col min="1285" max="1285" width="13.33203125" style="150" bestFit="1" customWidth="1"/>
    <col min="1286" max="1286" width="14.33203125" style="150" customWidth="1"/>
    <col min="1287" max="1287" width="13.5546875" style="150" customWidth="1"/>
    <col min="1288" max="1536" width="11.5546875" style="150"/>
    <col min="1537" max="1537" width="16.6640625" style="150" customWidth="1"/>
    <col min="1538" max="1538" width="19.5546875" style="150" customWidth="1"/>
    <col min="1539" max="1540" width="11.5546875" style="150"/>
    <col min="1541" max="1541" width="13.33203125" style="150" bestFit="1" customWidth="1"/>
    <col min="1542" max="1542" width="14.33203125" style="150" customWidth="1"/>
    <col min="1543" max="1543" width="13.5546875" style="150" customWidth="1"/>
    <col min="1544" max="1792" width="11.5546875" style="150"/>
    <col min="1793" max="1793" width="16.6640625" style="150" customWidth="1"/>
    <col min="1794" max="1794" width="19.5546875" style="150" customWidth="1"/>
    <col min="1795" max="1796" width="11.5546875" style="150"/>
    <col min="1797" max="1797" width="13.33203125" style="150" bestFit="1" customWidth="1"/>
    <col min="1798" max="1798" width="14.33203125" style="150" customWidth="1"/>
    <col min="1799" max="1799" width="13.5546875" style="150" customWidth="1"/>
    <col min="1800" max="2048" width="11.5546875" style="150"/>
    <col min="2049" max="2049" width="16.6640625" style="150" customWidth="1"/>
    <col min="2050" max="2050" width="19.5546875" style="150" customWidth="1"/>
    <col min="2051" max="2052" width="11.5546875" style="150"/>
    <col min="2053" max="2053" width="13.33203125" style="150" bestFit="1" customWidth="1"/>
    <col min="2054" max="2054" width="14.33203125" style="150" customWidth="1"/>
    <col min="2055" max="2055" width="13.5546875" style="150" customWidth="1"/>
    <col min="2056" max="2304" width="11.5546875" style="150"/>
    <col min="2305" max="2305" width="16.6640625" style="150" customWidth="1"/>
    <col min="2306" max="2306" width="19.5546875" style="150" customWidth="1"/>
    <col min="2307" max="2308" width="11.5546875" style="150"/>
    <col min="2309" max="2309" width="13.33203125" style="150" bestFit="1" customWidth="1"/>
    <col min="2310" max="2310" width="14.33203125" style="150" customWidth="1"/>
    <col min="2311" max="2311" width="13.5546875" style="150" customWidth="1"/>
    <col min="2312" max="2560" width="11.5546875" style="150"/>
    <col min="2561" max="2561" width="16.6640625" style="150" customWidth="1"/>
    <col min="2562" max="2562" width="19.5546875" style="150" customWidth="1"/>
    <col min="2563" max="2564" width="11.5546875" style="150"/>
    <col min="2565" max="2565" width="13.33203125" style="150" bestFit="1" customWidth="1"/>
    <col min="2566" max="2566" width="14.33203125" style="150" customWidth="1"/>
    <col min="2567" max="2567" width="13.5546875" style="150" customWidth="1"/>
    <col min="2568" max="2816" width="11.5546875" style="150"/>
    <col min="2817" max="2817" width="16.6640625" style="150" customWidth="1"/>
    <col min="2818" max="2818" width="19.5546875" style="150" customWidth="1"/>
    <col min="2819" max="2820" width="11.5546875" style="150"/>
    <col min="2821" max="2821" width="13.33203125" style="150" bestFit="1" customWidth="1"/>
    <col min="2822" max="2822" width="14.33203125" style="150" customWidth="1"/>
    <col min="2823" max="2823" width="13.5546875" style="150" customWidth="1"/>
    <col min="2824" max="3072" width="11.5546875" style="150"/>
    <col min="3073" max="3073" width="16.6640625" style="150" customWidth="1"/>
    <col min="3074" max="3074" width="19.5546875" style="150" customWidth="1"/>
    <col min="3075" max="3076" width="11.5546875" style="150"/>
    <col min="3077" max="3077" width="13.33203125" style="150" bestFit="1" customWidth="1"/>
    <col min="3078" max="3078" width="14.33203125" style="150" customWidth="1"/>
    <col min="3079" max="3079" width="13.5546875" style="150" customWidth="1"/>
    <col min="3080" max="3328" width="11.5546875" style="150"/>
    <col min="3329" max="3329" width="16.6640625" style="150" customWidth="1"/>
    <col min="3330" max="3330" width="19.5546875" style="150" customWidth="1"/>
    <col min="3331" max="3332" width="11.5546875" style="150"/>
    <col min="3333" max="3333" width="13.33203125" style="150" bestFit="1" customWidth="1"/>
    <col min="3334" max="3334" width="14.33203125" style="150" customWidth="1"/>
    <col min="3335" max="3335" width="13.5546875" style="150" customWidth="1"/>
    <col min="3336" max="3584" width="11.5546875" style="150"/>
    <col min="3585" max="3585" width="16.6640625" style="150" customWidth="1"/>
    <col min="3586" max="3586" width="19.5546875" style="150" customWidth="1"/>
    <col min="3587" max="3588" width="11.5546875" style="150"/>
    <col min="3589" max="3589" width="13.33203125" style="150" bestFit="1" customWidth="1"/>
    <col min="3590" max="3590" width="14.33203125" style="150" customWidth="1"/>
    <col min="3591" max="3591" width="13.5546875" style="150" customWidth="1"/>
    <col min="3592" max="3840" width="11.5546875" style="150"/>
    <col min="3841" max="3841" width="16.6640625" style="150" customWidth="1"/>
    <col min="3842" max="3842" width="19.5546875" style="150" customWidth="1"/>
    <col min="3843" max="3844" width="11.5546875" style="150"/>
    <col min="3845" max="3845" width="13.33203125" style="150" bestFit="1" customWidth="1"/>
    <col min="3846" max="3846" width="14.33203125" style="150" customWidth="1"/>
    <col min="3847" max="3847" width="13.5546875" style="150" customWidth="1"/>
    <col min="3848" max="4096" width="11.5546875" style="150"/>
    <col min="4097" max="4097" width="16.6640625" style="150" customWidth="1"/>
    <col min="4098" max="4098" width="19.5546875" style="150" customWidth="1"/>
    <col min="4099" max="4100" width="11.5546875" style="150"/>
    <col min="4101" max="4101" width="13.33203125" style="150" bestFit="1" customWidth="1"/>
    <col min="4102" max="4102" width="14.33203125" style="150" customWidth="1"/>
    <col min="4103" max="4103" width="13.5546875" style="150" customWidth="1"/>
    <col min="4104" max="4352" width="11.5546875" style="150"/>
    <col min="4353" max="4353" width="16.6640625" style="150" customWidth="1"/>
    <col min="4354" max="4354" width="19.5546875" style="150" customWidth="1"/>
    <col min="4355" max="4356" width="11.5546875" style="150"/>
    <col min="4357" max="4357" width="13.33203125" style="150" bestFit="1" customWidth="1"/>
    <col min="4358" max="4358" width="14.33203125" style="150" customWidth="1"/>
    <col min="4359" max="4359" width="13.5546875" style="150" customWidth="1"/>
    <col min="4360" max="4608" width="11.5546875" style="150"/>
    <col min="4609" max="4609" width="16.6640625" style="150" customWidth="1"/>
    <col min="4610" max="4610" width="19.5546875" style="150" customWidth="1"/>
    <col min="4611" max="4612" width="11.5546875" style="150"/>
    <col min="4613" max="4613" width="13.33203125" style="150" bestFit="1" customWidth="1"/>
    <col min="4614" max="4614" width="14.33203125" style="150" customWidth="1"/>
    <col min="4615" max="4615" width="13.5546875" style="150" customWidth="1"/>
    <col min="4616" max="4864" width="11.5546875" style="150"/>
    <col min="4865" max="4865" width="16.6640625" style="150" customWidth="1"/>
    <col min="4866" max="4866" width="19.5546875" style="150" customWidth="1"/>
    <col min="4867" max="4868" width="11.5546875" style="150"/>
    <col min="4869" max="4869" width="13.33203125" style="150" bestFit="1" customWidth="1"/>
    <col min="4870" max="4870" width="14.33203125" style="150" customWidth="1"/>
    <col min="4871" max="4871" width="13.5546875" style="150" customWidth="1"/>
    <col min="4872" max="5120" width="11.5546875" style="150"/>
    <col min="5121" max="5121" width="16.6640625" style="150" customWidth="1"/>
    <col min="5122" max="5122" width="19.5546875" style="150" customWidth="1"/>
    <col min="5123" max="5124" width="11.5546875" style="150"/>
    <col min="5125" max="5125" width="13.33203125" style="150" bestFit="1" customWidth="1"/>
    <col min="5126" max="5126" width="14.33203125" style="150" customWidth="1"/>
    <col min="5127" max="5127" width="13.5546875" style="150" customWidth="1"/>
    <col min="5128" max="5376" width="11.5546875" style="150"/>
    <col min="5377" max="5377" width="16.6640625" style="150" customWidth="1"/>
    <col min="5378" max="5378" width="19.5546875" style="150" customWidth="1"/>
    <col min="5379" max="5380" width="11.5546875" style="150"/>
    <col min="5381" max="5381" width="13.33203125" style="150" bestFit="1" customWidth="1"/>
    <col min="5382" max="5382" width="14.33203125" style="150" customWidth="1"/>
    <col min="5383" max="5383" width="13.5546875" style="150" customWidth="1"/>
    <col min="5384" max="5632" width="11.5546875" style="150"/>
    <col min="5633" max="5633" width="16.6640625" style="150" customWidth="1"/>
    <col min="5634" max="5634" width="19.5546875" style="150" customWidth="1"/>
    <col min="5635" max="5636" width="11.5546875" style="150"/>
    <col min="5637" max="5637" width="13.33203125" style="150" bestFit="1" customWidth="1"/>
    <col min="5638" max="5638" width="14.33203125" style="150" customWidth="1"/>
    <col min="5639" max="5639" width="13.5546875" style="150" customWidth="1"/>
    <col min="5640" max="5888" width="11.5546875" style="150"/>
    <col min="5889" max="5889" width="16.6640625" style="150" customWidth="1"/>
    <col min="5890" max="5890" width="19.5546875" style="150" customWidth="1"/>
    <col min="5891" max="5892" width="11.5546875" style="150"/>
    <col min="5893" max="5893" width="13.33203125" style="150" bestFit="1" customWidth="1"/>
    <col min="5894" max="5894" width="14.33203125" style="150" customWidth="1"/>
    <col min="5895" max="5895" width="13.5546875" style="150" customWidth="1"/>
    <col min="5896" max="6144" width="11.5546875" style="150"/>
    <col min="6145" max="6145" width="16.6640625" style="150" customWidth="1"/>
    <col min="6146" max="6146" width="19.5546875" style="150" customWidth="1"/>
    <col min="6147" max="6148" width="11.5546875" style="150"/>
    <col min="6149" max="6149" width="13.33203125" style="150" bestFit="1" customWidth="1"/>
    <col min="6150" max="6150" width="14.33203125" style="150" customWidth="1"/>
    <col min="6151" max="6151" width="13.5546875" style="150" customWidth="1"/>
    <col min="6152" max="6400" width="11.5546875" style="150"/>
    <col min="6401" max="6401" width="16.6640625" style="150" customWidth="1"/>
    <col min="6402" max="6402" width="19.5546875" style="150" customWidth="1"/>
    <col min="6403" max="6404" width="11.5546875" style="150"/>
    <col min="6405" max="6405" width="13.33203125" style="150" bestFit="1" customWidth="1"/>
    <col min="6406" max="6406" width="14.33203125" style="150" customWidth="1"/>
    <col min="6407" max="6407" width="13.5546875" style="150" customWidth="1"/>
    <col min="6408" max="6656" width="11.5546875" style="150"/>
    <col min="6657" max="6657" width="16.6640625" style="150" customWidth="1"/>
    <col min="6658" max="6658" width="19.5546875" style="150" customWidth="1"/>
    <col min="6659" max="6660" width="11.5546875" style="150"/>
    <col min="6661" max="6661" width="13.33203125" style="150" bestFit="1" customWidth="1"/>
    <col min="6662" max="6662" width="14.33203125" style="150" customWidth="1"/>
    <col min="6663" max="6663" width="13.5546875" style="150" customWidth="1"/>
    <col min="6664" max="6912" width="11.5546875" style="150"/>
    <col min="6913" max="6913" width="16.6640625" style="150" customWidth="1"/>
    <col min="6914" max="6914" width="19.5546875" style="150" customWidth="1"/>
    <col min="6915" max="6916" width="11.5546875" style="150"/>
    <col min="6917" max="6917" width="13.33203125" style="150" bestFit="1" customWidth="1"/>
    <col min="6918" max="6918" width="14.33203125" style="150" customWidth="1"/>
    <col min="6919" max="6919" width="13.5546875" style="150" customWidth="1"/>
    <col min="6920" max="7168" width="11.5546875" style="150"/>
    <col min="7169" max="7169" width="16.6640625" style="150" customWidth="1"/>
    <col min="7170" max="7170" width="19.5546875" style="150" customWidth="1"/>
    <col min="7171" max="7172" width="11.5546875" style="150"/>
    <col min="7173" max="7173" width="13.33203125" style="150" bestFit="1" customWidth="1"/>
    <col min="7174" max="7174" width="14.33203125" style="150" customWidth="1"/>
    <col min="7175" max="7175" width="13.5546875" style="150" customWidth="1"/>
    <col min="7176" max="7424" width="11.5546875" style="150"/>
    <col min="7425" max="7425" width="16.6640625" style="150" customWidth="1"/>
    <col min="7426" max="7426" width="19.5546875" style="150" customWidth="1"/>
    <col min="7427" max="7428" width="11.5546875" style="150"/>
    <col min="7429" max="7429" width="13.33203125" style="150" bestFit="1" customWidth="1"/>
    <col min="7430" max="7430" width="14.33203125" style="150" customWidth="1"/>
    <col min="7431" max="7431" width="13.5546875" style="150" customWidth="1"/>
    <col min="7432" max="7680" width="11.5546875" style="150"/>
    <col min="7681" max="7681" width="16.6640625" style="150" customWidth="1"/>
    <col min="7682" max="7682" width="19.5546875" style="150" customWidth="1"/>
    <col min="7683" max="7684" width="11.5546875" style="150"/>
    <col min="7685" max="7685" width="13.33203125" style="150" bestFit="1" customWidth="1"/>
    <col min="7686" max="7686" width="14.33203125" style="150" customWidth="1"/>
    <col min="7687" max="7687" width="13.5546875" style="150" customWidth="1"/>
    <col min="7688" max="7936" width="11.5546875" style="150"/>
    <col min="7937" max="7937" width="16.6640625" style="150" customWidth="1"/>
    <col min="7938" max="7938" width="19.5546875" style="150" customWidth="1"/>
    <col min="7939" max="7940" width="11.5546875" style="150"/>
    <col min="7941" max="7941" width="13.33203125" style="150" bestFit="1" customWidth="1"/>
    <col min="7942" max="7942" width="14.33203125" style="150" customWidth="1"/>
    <col min="7943" max="7943" width="13.5546875" style="150" customWidth="1"/>
    <col min="7944" max="8192" width="11.5546875" style="150"/>
    <col min="8193" max="8193" width="16.6640625" style="150" customWidth="1"/>
    <col min="8194" max="8194" width="19.5546875" style="150" customWidth="1"/>
    <col min="8195" max="8196" width="11.5546875" style="150"/>
    <col min="8197" max="8197" width="13.33203125" style="150" bestFit="1" customWidth="1"/>
    <col min="8198" max="8198" width="14.33203125" style="150" customWidth="1"/>
    <col min="8199" max="8199" width="13.5546875" style="150" customWidth="1"/>
    <col min="8200" max="8448" width="11.5546875" style="150"/>
    <col min="8449" max="8449" width="16.6640625" style="150" customWidth="1"/>
    <col min="8450" max="8450" width="19.5546875" style="150" customWidth="1"/>
    <col min="8451" max="8452" width="11.5546875" style="150"/>
    <col min="8453" max="8453" width="13.33203125" style="150" bestFit="1" customWidth="1"/>
    <col min="8454" max="8454" width="14.33203125" style="150" customWidth="1"/>
    <col min="8455" max="8455" width="13.5546875" style="150" customWidth="1"/>
    <col min="8456" max="8704" width="11.5546875" style="150"/>
    <col min="8705" max="8705" width="16.6640625" style="150" customWidth="1"/>
    <col min="8706" max="8706" width="19.5546875" style="150" customWidth="1"/>
    <col min="8707" max="8708" width="11.5546875" style="150"/>
    <col min="8709" max="8709" width="13.33203125" style="150" bestFit="1" customWidth="1"/>
    <col min="8710" max="8710" width="14.33203125" style="150" customWidth="1"/>
    <col min="8711" max="8711" width="13.5546875" style="150" customWidth="1"/>
    <col min="8712" max="8960" width="11.5546875" style="150"/>
    <col min="8961" max="8961" width="16.6640625" style="150" customWidth="1"/>
    <col min="8962" max="8962" width="19.5546875" style="150" customWidth="1"/>
    <col min="8963" max="8964" width="11.5546875" style="150"/>
    <col min="8965" max="8965" width="13.33203125" style="150" bestFit="1" customWidth="1"/>
    <col min="8966" max="8966" width="14.33203125" style="150" customWidth="1"/>
    <col min="8967" max="8967" width="13.5546875" style="150" customWidth="1"/>
    <col min="8968" max="9216" width="11.5546875" style="150"/>
    <col min="9217" max="9217" width="16.6640625" style="150" customWidth="1"/>
    <col min="9218" max="9218" width="19.5546875" style="150" customWidth="1"/>
    <col min="9219" max="9220" width="11.5546875" style="150"/>
    <col min="9221" max="9221" width="13.33203125" style="150" bestFit="1" customWidth="1"/>
    <col min="9222" max="9222" width="14.33203125" style="150" customWidth="1"/>
    <col min="9223" max="9223" width="13.5546875" style="150" customWidth="1"/>
    <col min="9224" max="9472" width="11.5546875" style="150"/>
    <col min="9473" max="9473" width="16.6640625" style="150" customWidth="1"/>
    <col min="9474" max="9474" width="19.5546875" style="150" customWidth="1"/>
    <col min="9475" max="9476" width="11.5546875" style="150"/>
    <col min="9477" max="9477" width="13.33203125" style="150" bestFit="1" customWidth="1"/>
    <col min="9478" max="9478" width="14.33203125" style="150" customWidth="1"/>
    <col min="9479" max="9479" width="13.5546875" style="150" customWidth="1"/>
    <col min="9480" max="9728" width="11.5546875" style="150"/>
    <col min="9729" max="9729" width="16.6640625" style="150" customWidth="1"/>
    <col min="9730" max="9730" width="19.5546875" style="150" customWidth="1"/>
    <col min="9731" max="9732" width="11.5546875" style="150"/>
    <col min="9733" max="9733" width="13.33203125" style="150" bestFit="1" customWidth="1"/>
    <col min="9734" max="9734" width="14.33203125" style="150" customWidth="1"/>
    <col min="9735" max="9735" width="13.5546875" style="150" customWidth="1"/>
    <col min="9736" max="9984" width="11.5546875" style="150"/>
    <col min="9985" max="9985" width="16.6640625" style="150" customWidth="1"/>
    <col min="9986" max="9986" width="19.5546875" style="150" customWidth="1"/>
    <col min="9987" max="9988" width="11.5546875" style="150"/>
    <col min="9989" max="9989" width="13.33203125" style="150" bestFit="1" customWidth="1"/>
    <col min="9990" max="9990" width="14.33203125" style="150" customWidth="1"/>
    <col min="9991" max="9991" width="13.5546875" style="150" customWidth="1"/>
    <col min="9992" max="10240" width="11.5546875" style="150"/>
    <col min="10241" max="10241" width="16.6640625" style="150" customWidth="1"/>
    <col min="10242" max="10242" width="19.5546875" style="150" customWidth="1"/>
    <col min="10243" max="10244" width="11.5546875" style="150"/>
    <col min="10245" max="10245" width="13.33203125" style="150" bestFit="1" customWidth="1"/>
    <col min="10246" max="10246" width="14.33203125" style="150" customWidth="1"/>
    <col min="10247" max="10247" width="13.5546875" style="150" customWidth="1"/>
    <col min="10248" max="10496" width="11.5546875" style="150"/>
    <col min="10497" max="10497" width="16.6640625" style="150" customWidth="1"/>
    <col min="10498" max="10498" width="19.5546875" style="150" customWidth="1"/>
    <col min="10499" max="10500" width="11.5546875" style="150"/>
    <col min="10501" max="10501" width="13.33203125" style="150" bestFit="1" customWidth="1"/>
    <col min="10502" max="10502" width="14.33203125" style="150" customWidth="1"/>
    <col min="10503" max="10503" width="13.5546875" style="150" customWidth="1"/>
    <col min="10504" max="10752" width="11.5546875" style="150"/>
    <col min="10753" max="10753" width="16.6640625" style="150" customWidth="1"/>
    <col min="10754" max="10754" width="19.5546875" style="150" customWidth="1"/>
    <col min="10755" max="10756" width="11.5546875" style="150"/>
    <col min="10757" max="10757" width="13.33203125" style="150" bestFit="1" customWidth="1"/>
    <col min="10758" max="10758" width="14.33203125" style="150" customWidth="1"/>
    <col min="10759" max="10759" width="13.5546875" style="150" customWidth="1"/>
    <col min="10760" max="11008" width="11.5546875" style="150"/>
    <col min="11009" max="11009" width="16.6640625" style="150" customWidth="1"/>
    <col min="11010" max="11010" width="19.5546875" style="150" customWidth="1"/>
    <col min="11011" max="11012" width="11.5546875" style="150"/>
    <col min="11013" max="11013" width="13.33203125" style="150" bestFit="1" customWidth="1"/>
    <col min="11014" max="11014" width="14.33203125" style="150" customWidth="1"/>
    <col min="11015" max="11015" width="13.5546875" style="150" customWidth="1"/>
    <col min="11016" max="11264" width="11.5546875" style="150"/>
    <col min="11265" max="11265" width="16.6640625" style="150" customWidth="1"/>
    <col min="11266" max="11266" width="19.5546875" style="150" customWidth="1"/>
    <col min="11267" max="11268" width="11.5546875" style="150"/>
    <col min="11269" max="11269" width="13.33203125" style="150" bestFit="1" customWidth="1"/>
    <col min="11270" max="11270" width="14.33203125" style="150" customWidth="1"/>
    <col min="11271" max="11271" width="13.5546875" style="150" customWidth="1"/>
    <col min="11272" max="11520" width="11.5546875" style="150"/>
    <col min="11521" max="11521" width="16.6640625" style="150" customWidth="1"/>
    <col min="11522" max="11522" width="19.5546875" style="150" customWidth="1"/>
    <col min="11523" max="11524" width="11.5546875" style="150"/>
    <col min="11525" max="11525" width="13.33203125" style="150" bestFit="1" customWidth="1"/>
    <col min="11526" max="11526" width="14.33203125" style="150" customWidth="1"/>
    <col min="11527" max="11527" width="13.5546875" style="150" customWidth="1"/>
    <col min="11528" max="11776" width="11.5546875" style="150"/>
    <col min="11777" max="11777" width="16.6640625" style="150" customWidth="1"/>
    <col min="11778" max="11778" width="19.5546875" style="150" customWidth="1"/>
    <col min="11779" max="11780" width="11.5546875" style="150"/>
    <col min="11781" max="11781" width="13.33203125" style="150" bestFit="1" customWidth="1"/>
    <col min="11782" max="11782" width="14.33203125" style="150" customWidth="1"/>
    <col min="11783" max="11783" width="13.5546875" style="150" customWidth="1"/>
    <col min="11784" max="12032" width="11.5546875" style="150"/>
    <col min="12033" max="12033" width="16.6640625" style="150" customWidth="1"/>
    <col min="12034" max="12034" width="19.5546875" style="150" customWidth="1"/>
    <col min="12035" max="12036" width="11.5546875" style="150"/>
    <col min="12037" max="12037" width="13.33203125" style="150" bestFit="1" customWidth="1"/>
    <col min="12038" max="12038" width="14.33203125" style="150" customWidth="1"/>
    <col min="12039" max="12039" width="13.5546875" style="150" customWidth="1"/>
    <col min="12040" max="12288" width="11.5546875" style="150"/>
    <col min="12289" max="12289" width="16.6640625" style="150" customWidth="1"/>
    <col min="12290" max="12290" width="19.5546875" style="150" customWidth="1"/>
    <col min="12291" max="12292" width="11.5546875" style="150"/>
    <col min="12293" max="12293" width="13.33203125" style="150" bestFit="1" customWidth="1"/>
    <col min="12294" max="12294" width="14.33203125" style="150" customWidth="1"/>
    <col min="12295" max="12295" width="13.5546875" style="150" customWidth="1"/>
    <col min="12296" max="12544" width="11.5546875" style="150"/>
    <col min="12545" max="12545" width="16.6640625" style="150" customWidth="1"/>
    <col min="12546" max="12546" width="19.5546875" style="150" customWidth="1"/>
    <col min="12547" max="12548" width="11.5546875" style="150"/>
    <col min="12549" max="12549" width="13.33203125" style="150" bestFit="1" customWidth="1"/>
    <col min="12550" max="12550" width="14.33203125" style="150" customWidth="1"/>
    <col min="12551" max="12551" width="13.5546875" style="150" customWidth="1"/>
    <col min="12552" max="12800" width="11.5546875" style="150"/>
    <col min="12801" max="12801" width="16.6640625" style="150" customWidth="1"/>
    <col min="12802" max="12802" width="19.5546875" style="150" customWidth="1"/>
    <col min="12803" max="12804" width="11.5546875" style="150"/>
    <col min="12805" max="12805" width="13.33203125" style="150" bestFit="1" customWidth="1"/>
    <col min="12806" max="12806" width="14.33203125" style="150" customWidth="1"/>
    <col min="12807" max="12807" width="13.5546875" style="150" customWidth="1"/>
    <col min="12808" max="13056" width="11.5546875" style="150"/>
    <col min="13057" max="13057" width="16.6640625" style="150" customWidth="1"/>
    <col min="13058" max="13058" width="19.5546875" style="150" customWidth="1"/>
    <col min="13059" max="13060" width="11.5546875" style="150"/>
    <col min="13061" max="13061" width="13.33203125" style="150" bestFit="1" customWidth="1"/>
    <col min="13062" max="13062" width="14.33203125" style="150" customWidth="1"/>
    <col min="13063" max="13063" width="13.5546875" style="150" customWidth="1"/>
    <col min="13064" max="13312" width="11.5546875" style="150"/>
    <col min="13313" max="13313" width="16.6640625" style="150" customWidth="1"/>
    <col min="13314" max="13314" width="19.5546875" style="150" customWidth="1"/>
    <col min="13315" max="13316" width="11.5546875" style="150"/>
    <col min="13317" max="13317" width="13.33203125" style="150" bestFit="1" customWidth="1"/>
    <col min="13318" max="13318" width="14.33203125" style="150" customWidth="1"/>
    <col min="13319" max="13319" width="13.5546875" style="150" customWidth="1"/>
    <col min="13320" max="13568" width="11.5546875" style="150"/>
    <col min="13569" max="13569" width="16.6640625" style="150" customWidth="1"/>
    <col min="13570" max="13570" width="19.5546875" style="150" customWidth="1"/>
    <col min="13571" max="13572" width="11.5546875" style="150"/>
    <col min="13573" max="13573" width="13.33203125" style="150" bestFit="1" customWidth="1"/>
    <col min="13574" max="13574" width="14.33203125" style="150" customWidth="1"/>
    <col min="13575" max="13575" width="13.5546875" style="150" customWidth="1"/>
    <col min="13576" max="13824" width="11.5546875" style="150"/>
    <col min="13825" max="13825" width="16.6640625" style="150" customWidth="1"/>
    <col min="13826" max="13826" width="19.5546875" style="150" customWidth="1"/>
    <col min="13827" max="13828" width="11.5546875" style="150"/>
    <col min="13829" max="13829" width="13.33203125" style="150" bestFit="1" customWidth="1"/>
    <col min="13830" max="13830" width="14.33203125" style="150" customWidth="1"/>
    <col min="13831" max="13831" width="13.5546875" style="150" customWidth="1"/>
    <col min="13832" max="14080" width="11.5546875" style="150"/>
    <col min="14081" max="14081" width="16.6640625" style="150" customWidth="1"/>
    <col min="14082" max="14082" width="19.5546875" style="150" customWidth="1"/>
    <col min="14083" max="14084" width="11.5546875" style="150"/>
    <col min="14085" max="14085" width="13.33203125" style="150" bestFit="1" customWidth="1"/>
    <col min="14086" max="14086" width="14.33203125" style="150" customWidth="1"/>
    <col min="14087" max="14087" width="13.5546875" style="150" customWidth="1"/>
    <col min="14088" max="14336" width="11.5546875" style="150"/>
    <col min="14337" max="14337" width="16.6640625" style="150" customWidth="1"/>
    <col min="14338" max="14338" width="19.5546875" style="150" customWidth="1"/>
    <col min="14339" max="14340" width="11.5546875" style="150"/>
    <col min="14341" max="14341" width="13.33203125" style="150" bestFit="1" customWidth="1"/>
    <col min="14342" max="14342" width="14.33203125" style="150" customWidth="1"/>
    <col min="14343" max="14343" width="13.5546875" style="150" customWidth="1"/>
    <col min="14344" max="14592" width="11.5546875" style="150"/>
    <col min="14593" max="14593" width="16.6640625" style="150" customWidth="1"/>
    <col min="14594" max="14594" width="19.5546875" style="150" customWidth="1"/>
    <col min="14595" max="14596" width="11.5546875" style="150"/>
    <col min="14597" max="14597" width="13.33203125" style="150" bestFit="1" customWidth="1"/>
    <col min="14598" max="14598" width="14.33203125" style="150" customWidth="1"/>
    <col min="14599" max="14599" width="13.5546875" style="150" customWidth="1"/>
    <col min="14600" max="14848" width="11.5546875" style="150"/>
    <col min="14849" max="14849" width="16.6640625" style="150" customWidth="1"/>
    <col min="14850" max="14850" width="19.5546875" style="150" customWidth="1"/>
    <col min="14851" max="14852" width="11.5546875" style="150"/>
    <col min="14853" max="14853" width="13.33203125" style="150" bestFit="1" customWidth="1"/>
    <col min="14854" max="14854" width="14.33203125" style="150" customWidth="1"/>
    <col min="14855" max="14855" width="13.5546875" style="150" customWidth="1"/>
    <col min="14856" max="15104" width="11.5546875" style="150"/>
    <col min="15105" max="15105" width="16.6640625" style="150" customWidth="1"/>
    <col min="15106" max="15106" width="19.5546875" style="150" customWidth="1"/>
    <col min="15107" max="15108" width="11.5546875" style="150"/>
    <col min="15109" max="15109" width="13.33203125" style="150" bestFit="1" customWidth="1"/>
    <col min="15110" max="15110" width="14.33203125" style="150" customWidth="1"/>
    <col min="15111" max="15111" width="13.5546875" style="150" customWidth="1"/>
    <col min="15112" max="15360" width="11.5546875" style="150"/>
    <col min="15361" max="15361" width="16.6640625" style="150" customWidth="1"/>
    <col min="15362" max="15362" width="19.5546875" style="150" customWidth="1"/>
    <col min="15363" max="15364" width="11.5546875" style="150"/>
    <col min="15365" max="15365" width="13.33203125" style="150" bestFit="1" customWidth="1"/>
    <col min="15366" max="15366" width="14.33203125" style="150" customWidth="1"/>
    <col min="15367" max="15367" width="13.5546875" style="150" customWidth="1"/>
    <col min="15368" max="15616" width="11.5546875" style="150"/>
    <col min="15617" max="15617" width="16.6640625" style="150" customWidth="1"/>
    <col min="15618" max="15618" width="19.5546875" style="150" customWidth="1"/>
    <col min="15619" max="15620" width="11.5546875" style="150"/>
    <col min="15621" max="15621" width="13.33203125" style="150" bestFit="1" customWidth="1"/>
    <col min="15622" max="15622" width="14.33203125" style="150" customWidth="1"/>
    <col min="15623" max="15623" width="13.5546875" style="150" customWidth="1"/>
    <col min="15624" max="15872" width="11.5546875" style="150"/>
    <col min="15873" max="15873" width="16.6640625" style="150" customWidth="1"/>
    <col min="15874" max="15874" width="19.5546875" style="150" customWidth="1"/>
    <col min="15875" max="15876" width="11.5546875" style="150"/>
    <col min="15877" max="15877" width="13.33203125" style="150" bestFit="1" customWidth="1"/>
    <col min="15878" max="15878" width="14.33203125" style="150" customWidth="1"/>
    <col min="15879" max="15879" width="13.5546875" style="150" customWidth="1"/>
    <col min="15880" max="16128" width="11.5546875" style="150"/>
    <col min="16129" max="16129" width="16.6640625" style="150" customWidth="1"/>
    <col min="16130" max="16130" width="19.5546875" style="150" customWidth="1"/>
    <col min="16131" max="16132" width="11.5546875" style="150"/>
    <col min="16133" max="16133" width="13.33203125" style="150" bestFit="1" customWidth="1"/>
    <col min="16134" max="16134" width="14.33203125" style="150" customWidth="1"/>
    <col min="16135" max="16135" width="13.5546875" style="150" customWidth="1"/>
    <col min="16136" max="16384" width="11.5546875" style="150"/>
  </cols>
  <sheetData>
    <row r="1" spans="1:13" ht="14.4" thickBot="1">
      <c r="A1" s="706"/>
      <c r="B1" s="706"/>
      <c r="C1" s="706"/>
      <c r="D1" s="706"/>
      <c r="E1" s="706"/>
      <c r="F1" s="706"/>
      <c r="G1" s="706"/>
    </row>
    <row r="2" spans="1:13" s="151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707" t="s">
        <v>0</v>
      </c>
      <c r="I2" s="708"/>
      <c r="J2" s="708"/>
      <c r="K2" s="708"/>
      <c r="L2" s="709"/>
    </row>
    <row r="3" spans="1:13" s="151" customFormat="1" ht="13.8">
      <c r="A3" s="312"/>
      <c r="B3" s="313"/>
      <c r="C3" s="313"/>
      <c r="D3" s="313"/>
      <c r="E3" s="313"/>
      <c r="F3" s="313"/>
      <c r="G3" s="313"/>
      <c r="H3" s="710"/>
      <c r="I3" s="711"/>
      <c r="J3" s="711"/>
      <c r="K3" s="711"/>
      <c r="L3" s="712"/>
    </row>
    <row r="4" spans="1:13" s="151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710"/>
      <c r="I4" s="711"/>
      <c r="J4" s="711"/>
      <c r="K4" s="711"/>
      <c r="L4" s="712"/>
      <c r="M4" s="157"/>
    </row>
    <row r="5" spans="1:13" s="151" customFormat="1" ht="14.25" customHeight="1">
      <c r="A5" s="294"/>
      <c r="B5" s="295"/>
      <c r="C5" s="295"/>
      <c r="D5" s="295"/>
      <c r="E5" s="295"/>
      <c r="F5" s="295"/>
      <c r="G5" s="419"/>
      <c r="H5" s="710"/>
      <c r="I5" s="711"/>
      <c r="J5" s="711"/>
      <c r="K5" s="711"/>
      <c r="L5" s="712"/>
    </row>
    <row r="6" spans="1:13" s="151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710"/>
      <c r="I6" s="711"/>
      <c r="J6" s="711"/>
      <c r="K6" s="711"/>
      <c r="L6" s="712"/>
    </row>
    <row r="7" spans="1:13" s="151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710"/>
      <c r="I7" s="711"/>
      <c r="J7" s="711"/>
      <c r="K7" s="711"/>
      <c r="L7" s="712"/>
    </row>
    <row r="8" spans="1:13" s="151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710"/>
      <c r="I8" s="711"/>
      <c r="J8" s="711"/>
      <c r="K8" s="711"/>
      <c r="L8" s="712"/>
    </row>
    <row r="9" spans="1:13" s="151" customFormat="1" ht="13.8">
      <c r="A9" s="302"/>
      <c r="B9" s="302"/>
      <c r="C9" s="302"/>
      <c r="D9" s="302"/>
      <c r="E9" s="303"/>
      <c r="F9" s="304" t="s">
        <v>90</v>
      </c>
      <c r="G9" s="304">
        <f>'Presupuesto '!A82</f>
        <v>79</v>
      </c>
      <c r="H9" s="710"/>
      <c r="I9" s="711"/>
      <c r="J9" s="711"/>
      <c r="K9" s="711"/>
      <c r="L9" s="712"/>
    </row>
    <row r="10" spans="1:13" s="151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'!C82</f>
        <v>m</v>
      </c>
      <c r="H10" s="710"/>
      <c r="I10" s="711"/>
      <c r="J10" s="711"/>
      <c r="K10" s="711"/>
      <c r="L10" s="712"/>
    </row>
    <row r="11" spans="1:13" s="151" customFormat="1" ht="13.8">
      <c r="A11" s="305" t="s">
        <v>2</v>
      </c>
      <c r="B11" s="301"/>
      <c r="C11" s="301"/>
      <c r="D11" s="298"/>
      <c r="E11" s="299"/>
      <c r="F11" s="306"/>
      <c r="G11" s="307"/>
      <c r="H11" s="710"/>
      <c r="I11" s="711"/>
      <c r="J11" s="711"/>
      <c r="K11" s="711"/>
      <c r="L11" s="712"/>
    </row>
    <row r="12" spans="1:13" s="151" customFormat="1" ht="13.8">
      <c r="A12" s="644" t="str">
        <f>'Presupuesto '!B82</f>
        <v>Canalizacion con tuberia PVC tipo TDP 3X110MM color naranja</v>
      </c>
      <c r="B12" s="644"/>
      <c r="C12" s="644"/>
      <c r="D12" s="644"/>
      <c r="E12" s="308"/>
      <c r="F12" s="309"/>
      <c r="G12" s="310"/>
      <c r="H12" s="710"/>
      <c r="I12" s="711"/>
      <c r="J12" s="711"/>
      <c r="K12" s="711"/>
      <c r="L12" s="712"/>
    </row>
    <row r="13" spans="1:13" s="152" customFormat="1" ht="12" thickBot="1">
      <c r="A13" s="86"/>
      <c r="B13" s="85"/>
      <c r="C13" s="87"/>
      <c r="D13" s="87"/>
      <c r="E13" s="87"/>
      <c r="F13" s="87"/>
      <c r="G13" s="18"/>
      <c r="H13" s="713"/>
      <c r="I13" s="714"/>
      <c r="J13" s="714"/>
      <c r="K13" s="714"/>
      <c r="L13" s="715"/>
    </row>
    <row r="14" spans="1:13" s="152" customFormat="1" ht="15.6">
      <c r="A14" s="88" t="s">
        <v>3</v>
      </c>
      <c r="B14" s="89"/>
      <c r="C14" s="90"/>
      <c r="D14" s="90"/>
      <c r="E14" s="90"/>
      <c r="F14" s="90"/>
      <c r="G14" s="91"/>
      <c r="H14" s="498"/>
      <c r="I14" s="499"/>
      <c r="J14" s="499"/>
      <c r="K14" s="499"/>
      <c r="L14" s="500"/>
    </row>
    <row r="15" spans="1:13" s="152" customFormat="1" ht="62.4">
      <c r="A15" s="692" t="s">
        <v>4</v>
      </c>
      <c r="B15" s="693"/>
      <c r="C15" s="19" t="s">
        <v>5</v>
      </c>
      <c r="D15" s="20" t="s">
        <v>6</v>
      </c>
      <c r="E15" s="21" t="s">
        <v>7</v>
      </c>
      <c r="F15" s="20" t="s">
        <v>8</v>
      </c>
      <c r="G15" s="21" t="s">
        <v>9</v>
      </c>
      <c r="H15" s="501" t="s">
        <v>10</v>
      </c>
      <c r="I15" s="502" t="s">
        <v>11</v>
      </c>
      <c r="J15" s="503" t="s">
        <v>12</v>
      </c>
      <c r="K15" s="502" t="s">
        <v>13</v>
      </c>
      <c r="L15" s="504" t="s">
        <v>14</v>
      </c>
    </row>
    <row r="16" spans="1:13" s="152" customFormat="1" ht="15.6">
      <c r="A16" s="716"/>
      <c r="B16" s="717"/>
      <c r="C16" s="22" t="s">
        <v>15</v>
      </c>
      <c r="D16" s="22" t="s">
        <v>16</v>
      </c>
      <c r="E16" s="23" t="s">
        <v>17</v>
      </c>
      <c r="F16" s="24" t="s">
        <v>18</v>
      </c>
      <c r="G16" s="23" t="s">
        <v>19</v>
      </c>
      <c r="H16" s="505"/>
      <c r="I16" s="506"/>
      <c r="J16" s="507"/>
      <c r="K16" s="508"/>
      <c r="L16" s="509"/>
    </row>
    <row r="17" spans="1:12" s="153" customFormat="1" ht="15.6">
      <c r="A17" s="679" t="s">
        <v>20</v>
      </c>
      <c r="B17" s="680"/>
      <c r="C17" s="25" t="s">
        <v>21</v>
      </c>
      <c r="D17" s="25"/>
      <c r="E17" s="26" t="str">
        <f>IF(D17&gt;0,ROUND(D17*C17,2),"")</f>
        <v/>
      </c>
      <c r="F17" s="27"/>
      <c r="G17" s="28">
        <f>G26*0.05</f>
        <v>0.26186000000000004</v>
      </c>
      <c r="H17" s="510">
        <f>+G17/G$46</f>
        <v>1.7875549693973539E-2</v>
      </c>
      <c r="I17" s="434">
        <f>'BASE DE DATOS'!D16</f>
        <v>429211210</v>
      </c>
      <c r="J17" s="523" t="s">
        <v>22</v>
      </c>
      <c r="K17" s="508">
        <v>100</v>
      </c>
      <c r="L17" s="511">
        <f>+H17*K17</f>
        <v>1.787554969397354</v>
      </c>
    </row>
    <row r="18" spans="1:12" s="153" customFormat="1" ht="15.6">
      <c r="A18" s="256"/>
      <c r="B18" s="257"/>
      <c r="C18" s="25"/>
      <c r="D18" s="25"/>
      <c r="E18" s="26"/>
      <c r="F18" s="27"/>
      <c r="G18" s="28"/>
      <c r="H18" s="510"/>
      <c r="I18" s="524"/>
      <c r="J18" s="523"/>
      <c r="K18" s="508"/>
      <c r="L18" s="511"/>
    </row>
    <row r="19" spans="1:12" s="152" customFormat="1" ht="15.6">
      <c r="A19" s="679" t="s">
        <v>23</v>
      </c>
      <c r="B19" s="680"/>
      <c r="C19" s="25"/>
      <c r="D19" s="29"/>
      <c r="E19" s="29"/>
      <c r="F19" s="30"/>
      <c r="G19" s="512">
        <f>SUM(G17:G17)</f>
        <v>0.26186000000000004</v>
      </c>
      <c r="H19" s="513">
        <f>SUM(H17:H17)</f>
        <v>1.7875549693973539E-2</v>
      </c>
      <c r="I19" s="517"/>
      <c r="J19" s="518"/>
      <c r="K19" s="519"/>
      <c r="L19" s="514">
        <f>SUM(L17:L17)</f>
        <v>1.787554969397354</v>
      </c>
    </row>
    <row r="20" spans="1:12" s="152" customFormat="1" ht="15.6">
      <c r="A20" s="92" t="s">
        <v>24</v>
      </c>
      <c r="B20" s="93"/>
      <c r="C20" s="94"/>
      <c r="D20" s="94"/>
      <c r="E20" s="94"/>
      <c r="F20" s="94"/>
      <c r="G20" s="95"/>
      <c r="H20" s="515"/>
      <c r="I20" s="544"/>
      <c r="J20" s="544"/>
      <c r="K20" s="544"/>
      <c r="L20" s="516"/>
    </row>
    <row r="21" spans="1:12" s="152" customFormat="1" ht="15.6">
      <c r="A21" s="692" t="s">
        <v>4</v>
      </c>
      <c r="B21" s="693"/>
      <c r="C21" s="20" t="s">
        <v>5</v>
      </c>
      <c r="D21" s="20" t="s">
        <v>25</v>
      </c>
      <c r="E21" s="21" t="s">
        <v>7</v>
      </c>
      <c r="F21" s="20" t="s">
        <v>8</v>
      </c>
      <c r="G21" s="21" t="s">
        <v>9</v>
      </c>
      <c r="H21" s="515"/>
      <c r="I21" s="544"/>
      <c r="J21" s="544"/>
      <c r="K21" s="544"/>
      <c r="L21" s="516"/>
    </row>
    <row r="22" spans="1:12" s="152" customFormat="1" ht="15.6">
      <c r="A22" s="718"/>
      <c r="B22" s="719"/>
      <c r="C22" s="22" t="s">
        <v>15</v>
      </c>
      <c r="D22" s="22" t="s">
        <v>16</v>
      </c>
      <c r="E22" s="23" t="s">
        <v>17</v>
      </c>
      <c r="F22" s="24" t="s">
        <v>18</v>
      </c>
      <c r="G22" s="23" t="s">
        <v>19</v>
      </c>
      <c r="H22" s="505"/>
      <c r="I22" s="506"/>
      <c r="J22" s="507"/>
      <c r="K22" s="508"/>
      <c r="L22" s="509"/>
    </row>
    <row r="23" spans="1:12" s="152" customFormat="1" ht="15.6">
      <c r="A23" s="597" t="str">
        <f>'BASE DE DATOS'!F23</f>
        <v>Peón  (Est. Ocp.E2)</v>
      </c>
      <c r="B23" s="598"/>
      <c r="C23" s="145">
        <v>2</v>
      </c>
      <c r="D23" s="145">
        <f>'BASE DE DATOS'!G23</f>
        <v>3.62</v>
      </c>
      <c r="E23" s="146">
        <f>IF(D23&gt;0,ROUND(D23*C23,2),"")</f>
        <v>7.24</v>
      </c>
      <c r="F23" s="53">
        <v>0.4</v>
      </c>
      <c r="G23" s="28">
        <f>E23*F23</f>
        <v>2.8960000000000004</v>
      </c>
      <c r="H23" s="505">
        <f>+G23/G$46</f>
        <v>0.19769186555314813</v>
      </c>
      <c r="I23" s="434">
        <f>'BASE DE DATOS'!I13</f>
        <v>547900412</v>
      </c>
      <c r="J23" s="435" t="s">
        <v>22</v>
      </c>
      <c r="K23" s="431">
        <v>100</v>
      </c>
      <c r="L23" s="509">
        <f>+H23*K23</f>
        <v>19.769186555314814</v>
      </c>
    </row>
    <row r="24" spans="1:12" s="152" customFormat="1" ht="12.75" customHeight="1">
      <c r="A24" s="597" t="str">
        <f>'BASE DE DATOS'!F13</f>
        <v>Albañil (Est. Ocp.D2)</v>
      </c>
      <c r="B24" s="598"/>
      <c r="C24" s="145">
        <v>1</v>
      </c>
      <c r="D24" s="145">
        <f>'BASE DE DATOS'!G13</f>
        <v>3.66</v>
      </c>
      <c r="E24" s="146">
        <f>IF(D24&gt;0,ROUND(D24*C24,2),"")</f>
        <v>3.66</v>
      </c>
      <c r="F24" s="53">
        <v>0.4</v>
      </c>
      <c r="G24" s="28">
        <f>E24*F24</f>
        <v>1.4640000000000002</v>
      </c>
      <c r="H24" s="505">
        <f>+G24/G$46</f>
        <v>9.9938153028248919E-2</v>
      </c>
      <c r="I24" s="434">
        <f>'BASE DE DATOS'!I13</f>
        <v>547900412</v>
      </c>
      <c r="J24" s="435" t="s">
        <v>22</v>
      </c>
      <c r="K24" s="431">
        <v>100</v>
      </c>
      <c r="L24" s="509">
        <f>+H24*K24</f>
        <v>9.9938153028248919</v>
      </c>
    </row>
    <row r="25" spans="1:12" s="153" customFormat="1" ht="15.6">
      <c r="A25" s="597" t="str">
        <f>'BASE DE DATOS'!F20</f>
        <v>Maestro de obra (Est. Ocp.C1)</v>
      </c>
      <c r="B25" s="652"/>
      <c r="C25" s="145">
        <v>1</v>
      </c>
      <c r="D25" s="145">
        <f>'BASE DE DATOS'!G19</f>
        <v>4.08</v>
      </c>
      <c r="E25" s="146">
        <f>IF(D25&gt;0,ROUND(D25*C25,2),"")</f>
        <v>4.08</v>
      </c>
      <c r="F25" s="53">
        <v>0.215</v>
      </c>
      <c r="G25" s="28">
        <f>E25*F25</f>
        <v>0.87719999999999998</v>
      </c>
      <c r="H25" s="505">
        <f>+G25/G$46</f>
        <v>5.9880975298073728E-2</v>
      </c>
      <c r="I25" s="434">
        <f>'BASE DE DATOS'!I13</f>
        <v>547900412</v>
      </c>
      <c r="J25" s="435" t="s">
        <v>22</v>
      </c>
      <c r="K25" s="431">
        <v>100</v>
      </c>
      <c r="L25" s="509">
        <f>+H25*K25</f>
        <v>5.9880975298073729</v>
      </c>
    </row>
    <row r="26" spans="1:12" s="152" customFormat="1" ht="12.75" customHeight="1">
      <c r="A26" s="690" t="s">
        <v>26</v>
      </c>
      <c r="B26" s="691"/>
      <c r="C26" s="25"/>
      <c r="D26" s="29"/>
      <c r="E26" s="29"/>
      <c r="F26" s="30"/>
      <c r="G26" s="512">
        <f>SUM(G23:G25)</f>
        <v>5.2372000000000005</v>
      </c>
      <c r="H26" s="513">
        <f>SUM(H23:H25)</f>
        <v>0.35751099387947077</v>
      </c>
      <c r="I26" s="517"/>
      <c r="J26" s="518"/>
      <c r="K26" s="519"/>
      <c r="L26" s="514">
        <f>SUM(L23:L25)</f>
        <v>35.751099387947079</v>
      </c>
    </row>
    <row r="27" spans="1:12" s="152" customFormat="1" ht="12.75" customHeight="1">
      <c r="A27" s="96" t="s">
        <v>27</v>
      </c>
      <c r="B27" s="93"/>
      <c r="C27" s="94"/>
      <c r="D27" s="94"/>
      <c r="E27" s="94"/>
      <c r="F27" s="94"/>
      <c r="G27" s="95"/>
      <c r="H27" s="520"/>
      <c r="I27" s="506"/>
      <c r="J27" s="507"/>
      <c r="K27" s="508"/>
      <c r="L27" s="521"/>
    </row>
    <row r="28" spans="1:12" s="152" customFormat="1" ht="12.75" customHeight="1">
      <c r="A28" s="692" t="s">
        <v>4</v>
      </c>
      <c r="B28" s="693"/>
      <c r="C28" s="694"/>
      <c r="D28" s="20" t="s">
        <v>28</v>
      </c>
      <c r="E28" s="21" t="s">
        <v>5</v>
      </c>
      <c r="F28" s="20" t="s">
        <v>29</v>
      </c>
      <c r="G28" s="21" t="s">
        <v>9</v>
      </c>
      <c r="H28" s="520"/>
      <c r="I28" s="522"/>
      <c r="J28" s="508"/>
      <c r="K28" s="522"/>
      <c r="L28" s="521"/>
    </row>
    <row r="29" spans="1:12" s="152" customFormat="1" ht="12.75" customHeight="1">
      <c r="A29" s="695"/>
      <c r="B29" s="696"/>
      <c r="C29" s="697"/>
      <c r="D29" s="97"/>
      <c r="E29" s="22" t="s">
        <v>15</v>
      </c>
      <c r="F29" s="22" t="s">
        <v>16</v>
      </c>
      <c r="G29" s="23" t="s">
        <v>17</v>
      </c>
      <c r="H29" s="505"/>
      <c r="I29" s="522"/>
      <c r="J29" s="507"/>
      <c r="K29" s="508"/>
      <c r="L29" s="509"/>
    </row>
    <row r="30" spans="1:12" s="152" customFormat="1" ht="15.6">
      <c r="A30" s="646" t="s">
        <v>301</v>
      </c>
      <c r="B30" s="647"/>
      <c r="C30" s="648"/>
      <c r="D30" s="264" t="s">
        <v>103</v>
      </c>
      <c r="E30" s="265">
        <v>0.5</v>
      </c>
      <c r="F30" s="265">
        <v>17</v>
      </c>
      <c r="G30" s="490">
        <f>+E30*F30</f>
        <v>8.5</v>
      </c>
      <c r="H30" s="505">
        <f>+G30/G$46</f>
        <v>0.58024200870226483</v>
      </c>
      <c r="I30" s="524">
        <v>363206020</v>
      </c>
      <c r="J30" s="523" t="s">
        <v>324</v>
      </c>
      <c r="K30" s="508">
        <v>40</v>
      </c>
      <c r="L30" s="509">
        <f>+H30*K30</f>
        <v>23.209680348090593</v>
      </c>
    </row>
    <row r="31" spans="1:12" s="152" customFormat="1" ht="12.75" customHeight="1">
      <c r="A31" s="646" t="s">
        <v>302</v>
      </c>
      <c r="B31" s="647"/>
      <c r="C31" s="648"/>
      <c r="D31" s="264" t="s">
        <v>43</v>
      </c>
      <c r="E31" s="265">
        <v>0.05</v>
      </c>
      <c r="F31" s="265">
        <v>13</v>
      </c>
      <c r="G31" s="490">
        <f>+E31*F31</f>
        <v>0.65</v>
      </c>
      <c r="H31" s="505">
        <f>+G31/G$46</f>
        <v>4.4371447724290844E-2</v>
      </c>
      <c r="I31" s="524">
        <v>153100117</v>
      </c>
      <c r="J31" s="523" t="s">
        <v>22</v>
      </c>
      <c r="K31" s="508">
        <v>100</v>
      </c>
      <c r="L31" s="509">
        <f>+H31*K31</f>
        <v>4.4371447724290842</v>
      </c>
    </row>
    <row r="32" spans="1:12" s="152" customFormat="1" ht="12.75" customHeight="1">
      <c r="A32" s="646" t="s">
        <v>303</v>
      </c>
      <c r="B32" s="647"/>
      <c r="C32" s="648"/>
      <c r="D32" s="264" t="s">
        <v>103</v>
      </c>
      <c r="E32" s="265">
        <v>0.5</v>
      </c>
      <c r="F32" s="265">
        <v>0.5</v>
      </c>
      <c r="G32" s="490">
        <f>+E32*F32</f>
        <v>0.25</v>
      </c>
      <c r="H32" s="505">
        <f>+G32/G$46</f>
        <v>1.7065941432419553E-2</v>
      </c>
      <c r="I32" s="524">
        <v>363206019</v>
      </c>
      <c r="J32" s="523" t="s">
        <v>324</v>
      </c>
      <c r="K32" s="508">
        <v>40</v>
      </c>
      <c r="L32" s="509">
        <f>+H32*K32</f>
        <v>0.68263765729678205</v>
      </c>
    </row>
    <row r="33" spans="1:13" s="152" customFormat="1" ht="12.75" customHeight="1">
      <c r="A33" s="256"/>
      <c r="B33" s="257"/>
      <c r="C33" s="258"/>
      <c r="D33" s="100"/>
      <c r="E33" s="101"/>
      <c r="F33" s="102"/>
      <c r="G33" s="28"/>
      <c r="H33" s="505"/>
      <c r="I33" s="524"/>
      <c r="J33" s="523"/>
      <c r="K33" s="508"/>
      <c r="L33" s="509"/>
    </row>
    <row r="34" spans="1:13" s="152" customFormat="1" ht="12.75" customHeight="1">
      <c r="A34" s="286"/>
      <c r="B34" s="287"/>
      <c r="C34" s="288"/>
      <c r="D34" s="100"/>
      <c r="E34" s="101"/>
      <c r="F34" s="102"/>
      <c r="G34" s="28"/>
      <c r="H34" s="505"/>
      <c r="I34" s="524"/>
      <c r="J34" s="523"/>
      <c r="K34" s="508"/>
      <c r="L34" s="509"/>
    </row>
    <row r="35" spans="1:13" s="152" customFormat="1" ht="12.75" customHeight="1">
      <c r="A35" s="286"/>
      <c r="B35" s="287"/>
      <c r="C35" s="288"/>
      <c r="D35" s="100"/>
      <c r="E35" s="101"/>
      <c r="F35" s="102"/>
      <c r="G35" s="28"/>
      <c r="H35" s="505"/>
      <c r="I35" s="524"/>
      <c r="J35" s="523"/>
      <c r="K35" s="508"/>
      <c r="L35" s="509"/>
    </row>
    <row r="36" spans="1:13" s="152" customFormat="1" ht="12.75" customHeight="1">
      <c r="A36" s="286"/>
      <c r="B36" s="287"/>
      <c r="C36" s="288"/>
      <c r="D36" s="100"/>
      <c r="E36" s="101"/>
      <c r="F36" s="102"/>
      <c r="G36" s="28"/>
      <c r="H36" s="505"/>
      <c r="I36" s="524"/>
      <c r="J36" s="523"/>
      <c r="K36" s="508"/>
      <c r="L36" s="509"/>
    </row>
    <row r="37" spans="1:13" s="152" customFormat="1" ht="12.75" customHeight="1">
      <c r="A37" s="286"/>
      <c r="B37" s="287"/>
      <c r="C37" s="288"/>
      <c r="D37" s="100"/>
      <c r="E37" s="101"/>
      <c r="F37" s="102"/>
      <c r="G37" s="28"/>
      <c r="H37" s="505"/>
      <c r="I37" s="524"/>
      <c r="J37" s="523"/>
      <c r="K37" s="508"/>
      <c r="L37" s="509"/>
    </row>
    <row r="38" spans="1:13" s="152" customFormat="1" ht="12.75" customHeight="1">
      <c r="A38" s="286"/>
      <c r="B38" s="287"/>
      <c r="C38" s="288"/>
      <c r="D38" s="100"/>
      <c r="E38" s="101"/>
      <c r="F38" s="102"/>
      <c r="G38" s="28"/>
      <c r="H38" s="505"/>
      <c r="I38" s="524"/>
      <c r="J38" s="523"/>
      <c r="K38" s="508"/>
      <c r="L38" s="509"/>
    </row>
    <row r="39" spans="1:13" s="152" customFormat="1" ht="12.75" customHeight="1">
      <c r="A39" s="286"/>
      <c r="B39" s="287"/>
      <c r="C39" s="288"/>
      <c r="D39" s="100"/>
      <c r="E39" s="101"/>
      <c r="F39" s="102"/>
      <c r="G39" s="28"/>
      <c r="H39" s="505"/>
      <c r="I39" s="524"/>
      <c r="J39" s="523"/>
      <c r="K39" s="508"/>
      <c r="L39" s="509"/>
    </row>
    <row r="40" spans="1:13" s="153" customFormat="1" ht="15.6">
      <c r="A40" s="704" t="s">
        <v>31</v>
      </c>
      <c r="B40" s="705"/>
      <c r="C40" s="103"/>
      <c r="D40" s="104"/>
      <c r="E40" s="104"/>
      <c r="F40" s="105"/>
      <c r="G40" s="512">
        <f>SUM(G30:G31)</f>
        <v>9.15</v>
      </c>
      <c r="H40" s="513">
        <f>SUM(H30:H31)</f>
        <v>0.62461345642655564</v>
      </c>
      <c r="I40" s="517"/>
      <c r="J40" s="518"/>
      <c r="K40" s="519"/>
      <c r="L40" s="514">
        <f>SUM(L30:L32)</f>
        <v>28.32946277781646</v>
      </c>
      <c r="M40" s="152"/>
    </row>
    <row r="41" spans="1:13" s="152" customFormat="1" ht="12.75" customHeight="1">
      <c r="A41" s="96" t="s">
        <v>32</v>
      </c>
      <c r="B41" s="93"/>
      <c r="C41" s="94"/>
      <c r="D41" s="94"/>
      <c r="E41" s="94"/>
      <c r="F41" s="94"/>
      <c r="G41" s="95"/>
      <c r="H41" s="520"/>
      <c r="I41" s="506"/>
      <c r="J41" s="507"/>
      <c r="K41" s="508"/>
      <c r="L41" s="521"/>
      <c r="M41" s="153"/>
    </row>
    <row r="42" spans="1:13" s="152" customFormat="1" ht="12.75" customHeight="1">
      <c r="A42" s="692" t="s">
        <v>4</v>
      </c>
      <c r="B42" s="693"/>
      <c r="C42" s="694"/>
      <c r="D42" s="20" t="s">
        <v>28</v>
      </c>
      <c r="E42" s="21" t="s">
        <v>5</v>
      </c>
      <c r="F42" s="20" t="s">
        <v>6</v>
      </c>
      <c r="G42" s="21" t="s">
        <v>9</v>
      </c>
      <c r="H42" s="520"/>
      <c r="I42" s="506"/>
      <c r="J42" s="507"/>
      <c r="K42" s="508"/>
      <c r="L42" s="521"/>
    </row>
    <row r="43" spans="1:13" s="152" customFormat="1" ht="12.75" customHeight="1">
      <c r="A43" s="695"/>
      <c r="B43" s="696"/>
      <c r="C43" s="697"/>
      <c r="D43" s="97"/>
      <c r="E43" s="22" t="s">
        <v>15</v>
      </c>
      <c r="F43" s="22" t="s">
        <v>16</v>
      </c>
      <c r="G43" s="23" t="s">
        <v>17</v>
      </c>
      <c r="H43" s="520"/>
      <c r="I43" s="522"/>
      <c r="J43" s="507"/>
      <c r="K43" s="522"/>
      <c r="L43" s="521"/>
    </row>
    <row r="44" spans="1:13" s="152" customFormat="1" ht="15.6">
      <c r="A44" s="679"/>
      <c r="B44" s="680"/>
      <c r="C44" s="681"/>
      <c r="D44" s="100"/>
      <c r="E44" s="18"/>
      <c r="F44" s="128"/>
      <c r="G44" s="28"/>
      <c r="H44" s="505"/>
      <c r="I44" s="506"/>
      <c r="J44" s="507"/>
      <c r="K44" s="508"/>
      <c r="L44" s="509"/>
    </row>
    <row r="45" spans="1:13" s="152" customFormat="1" ht="12.75" customHeight="1" thickBot="1">
      <c r="A45" s="677" t="s">
        <v>33</v>
      </c>
      <c r="B45" s="678"/>
      <c r="C45" s="106"/>
      <c r="D45" s="29"/>
      <c r="E45" s="29"/>
      <c r="F45" s="25"/>
      <c r="G45" s="525">
        <f>+G44</f>
        <v>0</v>
      </c>
      <c r="H45" s="513">
        <f>+H44</f>
        <v>0</v>
      </c>
      <c r="I45" s="526"/>
      <c r="J45" s="518"/>
      <c r="K45" s="526"/>
      <c r="L45" s="514">
        <f>+L44</f>
        <v>0</v>
      </c>
    </row>
    <row r="46" spans="1:13" s="153" customFormat="1" ht="16.2" thickBot="1">
      <c r="A46" s="107"/>
      <c r="B46" s="108"/>
      <c r="C46" s="108"/>
      <c r="D46" s="683" t="s">
        <v>34</v>
      </c>
      <c r="E46" s="684"/>
      <c r="F46" s="684"/>
      <c r="G46" s="61">
        <f>+G45+G40+G26+G19</f>
        <v>14.64906</v>
      </c>
      <c r="H46" s="527">
        <f>+H45+H40+H26+H19</f>
        <v>1</v>
      </c>
      <c r="I46" s="528"/>
      <c r="J46" s="529"/>
      <c r="K46" s="528"/>
      <c r="L46" s="565">
        <f>+L45+L40+L26+L19</f>
        <v>65.868117135160887</v>
      </c>
      <c r="M46" s="152"/>
    </row>
    <row r="47" spans="1:13" s="152" customFormat="1" ht="12.75" customHeight="1">
      <c r="A47" s="107"/>
      <c r="B47" s="108"/>
      <c r="C47" s="108"/>
      <c r="D47" s="685" t="s">
        <v>35</v>
      </c>
      <c r="E47" s="686"/>
      <c r="F47" s="109">
        <f>+Datos!C5</f>
        <v>0.23</v>
      </c>
      <c r="G47" s="110">
        <f>+F47*G46</f>
        <v>3.3692838000000003</v>
      </c>
      <c r="H47" s="114"/>
      <c r="I47" s="114"/>
      <c r="J47" s="114"/>
      <c r="K47" s="114"/>
      <c r="L47" s="530"/>
      <c r="M47" s="153"/>
    </row>
    <row r="48" spans="1:13" s="152" customFormat="1" ht="13.5" customHeight="1">
      <c r="A48" s="111"/>
      <c r="B48" s="17"/>
      <c r="C48" s="112"/>
      <c r="D48" s="685" t="s">
        <v>36</v>
      </c>
      <c r="E48" s="686"/>
      <c r="F48" s="686"/>
      <c r="G48" s="110">
        <v>0</v>
      </c>
      <c r="H48" s="114"/>
      <c r="I48" s="114"/>
      <c r="J48" s="114"/>
      <c r="K48" s="114"/>
      <c r="L48" s="530"/>
    </row>
    <row r="49" spans="1:13" s="152" customFormat="1" ht="12.75" customHeight="1">
      <c r="A49" s="86"/>
      <c r="B49" s="108"/>
      <c r="C49" s="85"/>
      <c r="D49" s="685" t="s">
        <v>37</v>
      </c>
      <c r="E49" s="686"/>
      <c r="F49" s="686"/>
      <c r="G49" s="113">
        <f>+G46+G47</f>
        <v>18.0183438</v>
      </c>
      <c r="H49" s="114"/>
      <c r="I49" s="114"/>
      <c r="J49" s="114"/>
      <c r="K49" s="114"/>
      <c r="L49" s="530"/>
    </row>
    <row r="50" spans="1:13" s="152" customFormat="1" ht="12.75" customHeight="1" thickBot="1">
      <c r="A50" s="606" t="str">
        <f>'BASE DE DATOS'!D6</f>
        <v>ING. LIZARDO SEGURA M.</v>
      </c>
      <c r="B50" s="607"/>
      <c r="C50" s="114"/>
      <c r="D50" s="687" t="s">
        <v>38</v>
      </c>
      <c r="E50" s="688"/>
      <c r="F50" s="688"/>
      <c r="G50" s="66">
        <f>ROUND((G49),2)</f>
        <v>18.02</v>
      </c>
      <c r="H50" s="114"/>
      <c r="I50" s="114"/>
      <c r="J50" s="114"/>
      <c r="K50" s="114"/>
      <c r="L50" s="530"/>
    </row>
    <row r="51" spans="1:13" s="152" customFormat="1">
      <c r="A51" s="608" t="str">
        <f>'BASE DE DATOS'!F6</f>
        <v>TEC. DE PLANIFICACIÓN</v>
      </c>
      <c r="B51" s="609"/>
      <c r="C51" s="114"/>
      <c r="D51" s="114"/>
      <c r="E51" s="114"/>
      <c r="F51" s="115"/>
      <c r="G51" s="115"/>
      <c r="H51" s="85"/>
      <c r="I51" s="85"/>
      <c r="J51" s="85"/>
      <c r="K51" s="85"/>
      <c r="L51" s="531"/>
    </row>
    <row r="52" spans="1:13" s="152" customFormat="1">
      <c r="A52" s="608" t="str">
        <f>'BASE DE DATOS'!D7</f>
        <v>ESMERALDAS  - MARZO/2021</v>
      </c>
      <c r="B52" s="609"/>
      <c r="C52" s="316"/>
      <c r="D52" s="316"/>
      <c r="E52" s="316"/>
      <c r="F52" s="316"/>
      <c r="G52" s="316"/>
      <c r="H52" s="85"/>
      <c r="I52" s="85"/>
      <c r="J52" s="85"/>
      <c r="K52" s="85"/>
      <c r="L52" s="531"/>
    </row>
    <row r="53" spans="1:13">
      <c r="A53" s="116"/>
      <c r="B53" s="117"/>
      <c r="C53" s="118"/>
      <c r="D53" s="118"/>
      <c r="E53" s="118"/>
      <c r="F53" s="119"/>
      <c r="G53" s="119"/>
      <c r="H53" s="85"/>
      <c r="I53" s="85"/>
      <c r="J53" s="532"/>
      <c r="K53" s="85"/>
      <c r="L53" s="531"/>
      <c r="M53" s="152"/>
    </row>
    <row r="54" spans="1:13">
      <c r="A54" s="170"/>
      <c r="B54" s="120"/>
      <c r="C54" s="120"/>
      <c r="D54" s="121"/>
      <c r="E54" s="121"/>
      <c r="F54" s="121"/>
      <c r="G54" s="121"/>
      <c r="H54" s="114"/>
      <c r="I54" s="114"/>
      <c r="J54" s="533"/>
      <c r="K54" s="114"/>
      <c r="L54" s="530"/>
    </row>
    <row r="55" spans="1:13">
      <c r="A55" s="122"/>
      <c r="B55" s="117"/>
      <c r="C55" s="117"/>
      <c r="D55" s="117"/>
      <c r="E55" s="117"/>
      <c r="F55" s="123"/>
      <c r="G55" s="119"/>
      <c r="H55" s="114"/>
      <c r="I55" s="114"/>
      <c r="J55" s="533"/>
      <c r="K55" s="114"/>
      <c r="L55" s="530"/>
    </row>
    <row r="56" spans="1:13">
      <c r="A56" s="116"/>
      <c r="B56" s="118"/>
      <c r="C56" s="124"/>
      <c r="D56" s="124"/>
      <c r="E56" s="124"/>
      <c r="F56" s="124"/>
      <c r="G56" s="124"/>
      <c r="H56" s="114"/>
      <c r="I56" s="114"/>
      <c r="J56" s="533"/>
      <c r="K56" s="114"/>
      <c r="L56" s="530"/>
    </row>
    <row r="57" spans="1:13" ht="13.8" thickBot="1">
      <c r="A57" s="125"/>
      <c r="B57" s="126"/>
      <c r="C57" s="127"/>
      <c r="D57" s="689"/>
      <c r="E57" s="689"/>
      <c r="F57" s="689"/>
      <c r="G57" s="127"/>
      <c r="H57" s="534"/>
      <c r="I57" s="534"/>
      <c r="J57" s="535"/>
      <c r="K57" s="534"/>
      <c r="L57" s="536"/>
    </row>
    <row r="58" spans="1:13" ht="13.8">
      <c r="A58" s="154"/>
      <c r="B58" s="154"/>
      <c r="C58" s="155"/>
      <c r="D58" s="682"/>
      <c r="E58" s="682"/>
      <c r="F58" s="682"/>
      <c r="G58" s="537">
        <v>18.02</v>
      </c>
      <c r="H58" s="114"/>
      <c r="I58" s="114"/>
      <c r="J58" s="114"/>
      <c r="K58" s="114"/>
    </row>
    <row r="59" spans="1:13">
      <c r="D59" s="682"/>
      <c r="E59" s="682"/>
      <c r="F59" s="682"/>
      <c r="H59" s="114"/>
      <c r="I59" s="114"/>
      <c r="J59" s="114"/>
      <c r="K59" s="114"/>
    </row>
    <row r="60" spans="1:13">
      <c r="H60" s="114"/>
      <c r="I60" s="114"/>
      <c r="J60" s="114"/>
      <c r="K60" s="114"/>
    </row>
    <row r="61" spans="1:13">
      <c r="H61" s="114"/>
      <c r="I61" s="114"/>
      <c r="J61" s="114"/>
      <c r="K61" s="114"/>
    </row>
    <row r="62" spans="1:13">
      <c r="H62" s="114"/>
      <c r="I62" s="114"/>
      <c r="J62" s="114"/>
      <c r="K62" s="114"/>
    </row>
  </sheetData>
  <mergeCells count="36">
    <mergeCell ref="D59:F59"/>
    <mergeCell ref="A32:C32"/>
    <mergeCell ref="D47:E47"/>
    <mergeCell ref="D48:F48"/>
    <mergeCell ref="D49:F49"/>
    <mergeCell ref="D50:F50"/>
    <mergeCell ref="D57:F57"/>
    <mergeCell ref="A40:B40"/>
    <mergeCell ref="A42:C42"/>
    <mergeCell ref="A43:C43"/>
    <mergeCell ref="A44:C44"/>
    <mergeCell ref="A45:B45"/>
    <mergeCell ref="D46:F46"/>
    <mergeCell ref="A50:B50"/>
    <mergeCell ref="A51:B51"/>
    <mergeCell ref="A26:B26"/>
    <mergeCell ref="A28:C28"/>
    <mergeCell ref="A29:C29"/>
    <mergeCell ref="A30:C30"/>
    <mergeCell ref="D58:F58"/>
    <mergeCell ref="A52:B52"/>
    <mergeCell ref="A31:C31"/>
    <mergeCell ref="A16:B16"/>
    <mergeCell ref="A1:G1"/>
    <mergeCell ref="H2:L13"/>
    <mergeCell ref="A15:B15"/>
    <mergeCell ref="A2:G2"/>
    <mergeCell ref="A4:G4"/>
    <mergeCell ref="A12:D12"/>
    <mergeCell ref="A24:B24"/>
    <mergeCell ref="A25:B25"/>
    <mergeCell ref="A17:B17"/>
    <mergeCell ref="A19:B19"/>
    <mergeCell ref="A21:B21"/>
    <mergeCell ref="A22:B22"/>
    <mergeCell ref="A23:B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19" zoomScale="90" zoomScaleNormal="100" zoomScaleSheetLayoutView="90" workbookViewId="0">
      <selection activeCell="I31" sqref="I31:I32"/>
    </sheetView>
  </sheetViews>
  <sheetFormatPr baseColWidth="10" defaultRowHeight="13.2"/>
  <cols>
    <col min="1" max="1" width="18.33203125" style="150" customWidth="1"/>
    <col min="2" max="2" width="19.5546875" style="150" customWidth="1"/>
    <col min="3" max="4" width="11.5546875" style="150"/>
    <col min="5" max="5" width="13.33203125" style="150" bestFit="1" customWidth="1"/>
    <col min="6" max="6" width="14.33203125" style="156" customWidth="1"/>
    <col min="7" max="7" width="13.5546875" style="538" customWidth="1"/>
    <col min="8" max="12" width="11.5546875" style="497"/>
    <col min="13" max="256" width="11.5546875" style="150"/>
    <col min="257" max="257" width="16.6640625" style="150" customWidth="1"/>
    <col min="258" max="258" width="19.5546875" style="150" customWidth="1"/>
    <col min="259" max="260" width="11.5546875" style="150"/>
    <col min="261" max="261" width="13.33203125" style="150" bestFit="1" customWidth="1"/>
    <col min="262" max="262" width="14.33203125" style="150" customWidth="1"/>
    <col min="263" max="263" width="13.5546875" style="150" customWidth="1"/>
    <col min="264" max="512" width="11.5546875" style="150"/>
    <col min="513" max="513" width="16.6640625" style="150" customWidth="1"/>
    <col min="514" max="514" width="19.5546875" style="150" customWidth="1"/>
    <col min="515" max="516" width="11.5546875" style="150"/>
    <col min="517" max="517" width="13.33203125" style="150" bestFit="1" customWidth="1"/>
    <col min="518" max="518" width="14.33203125" style="150" customWidth="1"/>
    <col min="519" max="519" width="13.5546875" style="150" customWidth="1"/>
    <col min="520" max="768" width="11.5546875" style="150"/>
    <col min="769" max="769" width="16.6640625" style="150" customWidth="1"/>
    <col min="770" max="770" width="19.5546875" style="150" customWidth="1"/>
    <col min="771" max="772" width="11.5546875" style="150"/>
    <col min="773" max="773" width="13.33203125" style="150" bestFit="1" customWidth="1"/>
    <col min="774" max="774" width="14.33203125" style="150" customWidth="1"/>
    <col min="775" max="775" width="13.5546875" style="150" customWidth="1"/>
    <col min="776" max="1024" width="11.5546875" style="150"/>
    <col min="1025" max="1025" width="16.6640625" style="150" customWidth="1"/>
    <col min="1026" max="1026" width="19.5546875" style="150" customWidth="1"/>
    <col min="1027" max="1028" width="11.5546875" style="150"/>
    <col min="1029" max="1029" width="13.33203125" style="150" bestFit="1" customWidth="1"/>
    <col min="1030" max="1030" width="14.33203125" style="150" customWidth="1"/>
    <col min="1031" max="1031" width="13.5546875" style="150" customWidth="1"/>
    <col min="1032" max="1280" width="11.5546875" style="150"/>
    <col min="1281" max="1281" width="16.6640625" style="150" customWidth="1"/>
    <col min="1282" max="1282" width="19.5546875" style="150" customWidth="1"/>
    <col min="1283" max="1284" width="11.5546875" style="150"/>
    <col min="1285" max="1285" width="13.33203125" style="150" bestFit="1" customWidth="1"/>
    <col min="1286" max="1286" width="14.33203125" style="150" customWidth="1"/>
    <col min="1287" max="1287" width="13.5546875" style="150" customWidth="1"/>
    <col min="1288" max="1536" width="11.5546875" style="150"/>
    <col min="1537" max="1537" width="16.6640625" style="150" customWidth="1"/>
    <col min="1538" max="1538" width="19.5546875" style="150" customWidth="1"/>
    <col min="1539" max="1540" width="11.5546875" style="150"/>
    <col min="1541" max="1541" width="13.33203125" style="150" bestFit="1" customWidth="1"/>
    <col min="1542" max="1542" width="14.33203125" style="150" customWidth="1"/>
    <col min="1543" max="1543" width="13.5546875" style="150" customWidth="1"/>
    <col min="1544" max="1792" width="11.5546875" style="150"/>
    <col min="1793" max="1793" width="16.6640625" style="150" customWidth="1"/>
    <col min="1794" max="1794" width="19.5546875" style="150" customWidth="1"/>
    <col min="1795" max="1796" width="11.5546875" style="150"/>
    <col min="1797" max="1797" width="13.33203125" style="150" bestFit="1" customWidth="1"/>
    <col min="1798" max="1798" width="14.33203125" style="150" customWidth="1"/>
    <col min="1799" max="1799" width="13.5546875" style="150" customWidth="1"/>
    <col min="1800" max="2048" width="11.5546875" style="150"/>
    <col min="2049" max="2049" width="16.6640625" style="150" customWidth="1"/>
    <col min="2050" max="2050" width="19.5546875" style="150" customWidth="1"/>
    <col min="2051" max="2052" width="11.5546875" style="150"/>
    <col min="2053" max="2053" width="13.33203125" style="150" bestFit="1" customWidth="1"/>
    <col min="2054" max="2054" width="14.33203125" style="150" customWidth="1"/>
    <col min="2055" max="2055" width="13.5546875" style="150" customWidth="1"/>
    <col min="2056" max="2304" width="11.5546875" style="150"/>
    <col min="2305" max="2305" width="16.6640625" style="150" customWidth="1"/>
    <col min="2306" max="2306" width="19.5546875" style="150" customWidth="1"/>
    <col min="2307" max="2308" width="11.5546875" style="150"/>
    <col min="2309" max="2309" width="13.33203125" style="150" bestFit="1" customWidth="1"/>
    <col min="2310" max="2310" width="14.33203125" style="150" customWidth="1"/>
    <col min="2311" max="2311" width="13.5546875" style="150" customWidth="1"/>
    <col min="2312" max="2560" width="11.5546875" style="150"/>
    <col min="2561" max="2561" width="16.6640625" style="150" customWidth="1"/>
    <col min="2562" max="2562" width="19.5546875" style="150" customWidth="1"/>
    <col min="2563" max="2564" width="11.5546875" style="150"/>
    <col min="2565" max="2565" width="13.33203125" style="150" bestFit="1" customWidth="1"/>
    <col min="2566" max="2566" width="14.33203125" style="150" customWidth="1"/>
    <col min="2567" max="2567" width="13.5546875" style="150" customWidth="1"/>
    <col min="2568" max="2816" width="11.5546875" style="150"/>
    <col min="2817" max="2817" width="16.6640625" style="150" customWidth="1"/>
    <col min="2818" max="2818" width="19.5546875" style="150" customWidth="1"/>
    <col min="2819" max="2820" width="11.5546875" style="150"/>
    <col min="2821" max="2821" width="13.33203125" style="150" bestFit="1" customWidth="1"/>
    <col min="2822" max="2822" width="14.33203125" style="150" customWidth="1"/>
    <col min="2823" max="2823" width="13.5546875" style="150" customWidth="1"/>
    <col min="2824" max="3072" width="11.5546875" style="150"/>
    <col min="3073" max="3073" width="16.6640625" style="150" customWidth="1"/>
    <col min="3074" max="3074" width="19.5546875" style="150" customWidth="1"/>
    <col min="3075" max="3076" width="11.5546875" style="150"/>
    <col min="3077" max="3077" width="13.33203125" style="150" bestFit="1" customWidth="1"/>
    <col min="3078" max="3078" width="14.33203125" style="150" customWidth="1"/>
    <col min="3079" max="3079" width="13.5546875" style="150" customWidth="1"/>
    <col min="3080" max="3328" width="11.5546875" style="150"/>
    <col min="3329" max="3329" width="16.6640625" style="150" customWidth="1"/>
    <col min="3330" max="3330" width="19.5546875" style="150" customWidth="1"/>
    <col min="3331" max="3332" width="11.5546875" style="150"/>
    <col min="3333" max="3333" width="13.33203125" style="150" bestFit="1" customWidth="1"/>
    <col min="3334" max="3334" width="14.33203125" style="150" customWidth="1"/>
    <col min="3335" max="3335" width="13.5546875" style="150" customWidth="1"/>
    <col min="3336" max="3584" width="11.5546875" style="150"/>
    <col min="3585" max="3585" width="16.6640625" style="150" customWidth="1"/>
    <col min="3586" max="3586" width="19.5546875" style="150" customWidth="1"/>
    <col min="3587" max="3588" width="11.5546875" style="150"/>
    <col min="3589" max="3589" width="13.33203125" style="150" bestFit="1" customWidth="1"/>
    <col min="3590" max="3590" width="14.33203125" style="150" customWidth="1"/>
    <col min="3591" max="3591" width="13.5546875" style="150" customWidth="1"/>
    <col min="3592" max="3840" width="11.5546875" style="150"/>
    <col min="3841" max="3841" width="16.6640625" style="150" customWidth="1"/>
    <col min="3842" max="3842" width="19.5546875" style="150" customWidth="1"/>
    <col min="3843" max="3844" width="11.5546875" style="150"/>
    <col min="3845" max="3845" width="13.33203125" style="150" bestFit="1" customWidth="1"/>
    <col min="3846" max="3846" width="14.33203125" style="150" customWidth="1"/>
    <col min="3847" max="3847" width="13.5546875" style="150" customWidth="1"/>
    <col min="3848" max="4096" width="11.5546875" style="150"/>
    <col min="4097" max="4097" width="16.6640625" style="150" customWidth="1"/>
    <col min="4098" max="4098" width="19.5546875" style="150" customWidth="1"/>
    <col min="4099" max="4100" width="11.5546875" style="150"/>
    <col min="4101" max="4101" width="13.33203125" style="150" bestFit="1" customWidth="1"/>
    <col min="4102" max="4102" width="14.33203125" style="150" customWidth="1"/>
    <col min="4103" max="4103" width="13.5546875" style="150" customWidth="1"/>
    <col min="4104" max="4352" width="11.5546875" style="150"/>
    <col min="4353" max="4353" width="16.6640625" style="150" customWidth="1"/>
    <col min="4354" max="4354" width="19.5546875" style="150" customWidth="1"/>
    <col min="4355" max="4356" width="11.5546875" style="150"/>
    <col min="4357" max="4357" width="13.33203125" style="150" bestFit="1" customWidth="1"/>
    <col min="4358" max="4358" width="14.33203125" style="150" customWidth="1"/>
    <col min="4359" max="4359" width="13.5546875" style="150" customWidth="1"/>
    <col min="4360" max="4608" width="11.5546875" style="150"/>
    <col min="4609" max="4609" width="16.6640625" style="150" customWidth="1"/>
    <col min="4610" max="4610" width="19.5546875" style="150" customWidth="1"/>
    <col min="4611" max="4612" width="11.5546875" style="150"/>
    <col min="4613" max="4613" width="13.33203125" style="150" bestFit="1" customWidth="1"/>
    <col min="4614" max="4614" width="14.33203125" style="150" customWidth="1"/>
    <col min="4615" max="4615" width="13.5546875" style="150" customWidth="1"/>
    <col min="4616" max="4864" width="11.5546875" style="150"/>
    <col min="4865" max="4865" width="16.6640625" style="150" customWidth="1"/>
    <col min="4866" max="4866" width="19.5546875" style="150" customWidth="1"/>
    <col min="4867" max="4868" width="11.5546875" style="150"/>
    <col min="4869" max="4869" width="13.33203125" style="150" bestFit="1" customWidth="1"/>
    <col min="4870" max="4870" width="14.33203125" style="150" customWidth="1"/>
    <col min="4871" max="4871" width="13.5546875" style="150" customWidth="1"/>
    <col min="4872" max="5120" width="11.5546875" style="150"/>
    <col min="5121" max="5121" width="16.6640625" style="150" customWidth="1"/>
    <col min="5122" max="5122" width="19.5546875" style="150" customWidth="1"/>
    <col min="5123" max="5124" width="11.5546875" style="150"/>
    <col min="5125" max="5125" width="13.33203125" style="150" bestFit="1" customWidth="1"/>
    <col min="5126" max="5126" width="14.33203125" style="150" customWidth="1"/>
    <col min="5127" max="5127" width="13.5546875" style="150" customWidth="1"/>
    <col min="5128" max="5376" width="11.5546875" style="150"/>
    <col min="5377" max="5377" width="16.6640625" style="150" customWidth="1"/>
    <col min="5378" max="5378" width="19.5546875" style="150" customWidth="1"/>
    <col min="5379" max="5380" width="11.5546875" style="150"/>
    <col min="5381" max="5381" width="13.33203125" style="150" bestFit="1" customWidth="1"/>
    <col min="5382" max="5382" width="14.33203125" style="150" customWidth="1"/>
    <col min="5383" max="5383" width="13.5546875" style="150" customWidth="1"/>
    <col min="5384" max="5632" width="11.5546875" style="150"/>
    <col min="5633" max="5633" width="16.6640625" style="150" customWidth="1"/>
    <col min="5634" max="5634" width="19.5546875" style="150" customWidth="1"/>
    <col min="5635" max="5636" width="11.5546875" style="150"/>
    <col min="5637" max="5637" width="13.33203125" style="150" bestFit="1" customWidth="1"/>
    <col min="5638" max="5638" width="14.33203125" style="150" customWidth="1"/>
    <col min="5639" max="5639" width="13.5546875" style="150" customWidth="1"/>
    <col min="5640" max="5888" width="11.5546875" style="150"/>
    <col min="5889" max="5889" width="16.6640625" style="150" customWidth="1"/>
    <col min="5890" max="5890" width="19.5546875" style="150" customWidth="1"/>
    <col min="5891" max="5892" width="11.5546875" style="150"/>
    <col min="5893" max="5893" width="13.33203125" style="150" bestFit="1" customWidth="1"/>
    <col min="5894" max="5894" width="14.33203125" style="150" customWidth="1"/>
    <col min="5895" max="5895" width="13.5546875" style="150" customWidth="1"/>
    <col min="5896" max="6144" width="11.5546875" style="150"/>
    <col min="6145" max="6145" width="16.6640625" style="150" customWidth="1"/>
    <col min="6146" max="6146" width="19.5546875" style="150" customWidth="1"/>
    <col min="6147" max="6148" width="11.5546875" style="150"/>
    <col min="6149" max="6149" width="13.33203125" style="150" bestFit="1" customWidth="1"/>
    <col min="6150" max="6150" width="14.33203125" style="150" customWidth="1"/>
    <col min="6151" max="6151" width="13.5546875" style="150" customWidth="1"/>
    <col min="6152" max="6400" width="11.5546875" style="150"/>
    <col min="6401" max="6401" width="16.6640625" style="150" customWidth="1"/>
    <col min="6402" max="6402" width="19.5546875" style="150" customWidth="1"/>
    <col min="6403" max="6404" width="11.5546875" style="150"/>
    <col min="6405" max="6405" width="13.33203125" style="150" bestFit="1" customWidth="1"/>
    <col min="6406" max="6406" width="14.33203125" style="150" customWidth="1"/>
    <col min="6407" max="6407" width="13.5546875" style="150" customWidth="1"/>
    <col min="6408" max="6656" width="11.5546875" style="150"/>
    <col min="6657" max="6657" width="16.6640625" style="150" customWidth="1"/>
    <col min="6658" max="6658" width="19.5546875" style="150" customWidth="1"/>
    <col min="6659" max="6660" width="11.5546875" style="150"/>
    <col min="6661" max="6661" width="13.33203125" style="150" bestFit="1" customWidth="1"/>
    <col min="6662" max="6662" width="14.33203125" style="150" customWidth="1"/>
    <col min="6663" max="6663" width="13.5546875" style="150" customWidth="1"/>
    <col min="6664" max="6912" width="11.5546875" style="150"/>
    <col min="6913" max="6913" width="16.6640625" style="150" customWidth="1"/>
    <col min="6914" max="6914" width="19.5546875" style="150" customWidth="1"/>
    <col min="6915" max="6916" width="11.5546875" style="150"/>
    <col min="6917" max="6917" width="13.33203125" style="150" bestFit="1" customWidth="1"/>
    <col min="6918" max="6918" width="14.33203125" style="150" customWidth="1"/>
    <col min="6919" max="6919" width="13.5546875" style="150" customWidth="1"/>
    <col min="6920" max="7168" width="11.5546875" style="150"/>
    <col min="7169" max="7169" width="16.6640625" style="150" customWidth="1"/>
    <col min="7170" max="7170" width="19.5546875" style="150" customWidth="1"/>
    <col min="7171" max="7172" width="11.5546875" style="150"/>
    <col min="7173" max="7173" width="13.33203125" style="150" bestFit="1" customWidth="1"/>
    <col min="7174" max="7174" width="14.33203125" style="150" customWidth="1"/>
    <col min="7175" max="7175" width="13.5546875" style="150" customWidth="1"/>
    <col min="7176" max="7424" width="11.5546875" style="150"/>
    <col min="7425" max="7425" width="16.6640625" style="150" customWidth="1"/>
    <col min="7426" max="7426" width="19.5546875" style="150" customWidth="1"/>
    <col min="7427" max="7428" width="11.5546875" style="150"/>
    <col min="7429" max="7429" width="13.33203125" style="150" bestFit="1" customWidth="1"/>
    <col min="7430" max="7430" width="14.33203125" style="150" customWidth="1"/>
    <col min="7431" max="7431" width="13.5546875" style="150" customWidth="1"/>
    <col min="7432" max="7680" width="11.5546875" style="150"/>
    <col min="7681" max="7681" width="16.6640625" style="150" customWidth="1"/>
    <col min="7682" max="7682" width="19.5546875" style="150" customWidth="1"/>
    <col min="7683" max="7684" width="11.5546875" style="150"/>
    <col min="7685" max="7685" width="13.33203125" style="150" bestFit="1" customWidth="1"/>
    <col min="7686" max="7686" width="14.33203125" style="150" customWidth="1"/>
    <col min="7687" max="7687" width="13.5546875" style="150" customWidth="1"/>
    <col min="7688" max="7936" width="11.5546875" style="150"/>
    <col min="7937" max="7937" width="16.6640625" style="150" customWidth="1"/>
    <col min="7938" max="7938" width="19.5546875" style="150" customWidth="1"/>
    <col min="7939" max="7940" width="11.5546875" style="150"/>
    <col min="7941" max="7941" width="13.33203125" style="150" bestFit="1" customWidth="1"/>
    <col min="7942" max="7942" width="14.33203125" style="150" customWidth="1"/>
    <col min="7943" max="7943" width="13.5546875" style="150" customWidth="1"/>
    <col min="7944" max="8192" width="11.5546875" style="150"/>
    <col min="8193" max="8193" width="16.6640625" style="150" customWidth="1"/>
    <col min="8194" max="8194" width="19.5546875" style="150" customWidth="1"/>
    <col min="8195" max="8196" width="11.5546875" style="150"/>
    <col min="8197" max="8197" width="13.33203125" style="150" bestFit="1" customWidth="1"/>
    <col min="8198" max="8198" width="14.33203125" style="150" customWidth="1"/>
    <col min="8199" max="8199" width="13.5546875" style="150" customWidth="1"/>
    <col min="8200" max="8448" width="11.5546875" style="150"/>
    <col min="8449" max="8449" width="16.6640625" style="150" customWidth="1"/>
    <col min="8450" max="8450" width="19.5546875" style="150" customWidth="1"/>
    <col min="8451" max="8452" width="11.5546875" style="150"/>
    <col min="8453" max="8453" width="13.33203125" style="150" bestFit="1" customWidth="1"/>
    <col min="8454" max="8454" width="14.33203125" style="150" customWidth="1"/>
    <col min="8455" max="8455" width="13.5546875" style="150" customWidth="1"/>
    <col min="8456" max="8704" width="11.5546875" style="150"/>
    <col min="8705" max="8705" width="16.6640625" style="150" customWidth="1"/>
    <col min="8706" max="8706" width="19.5546875" style="150" customWidth="1"/>
    <col min="8707" max="8708" width="11.5546875" style="150"/>
    <col min="8709" max="8709" width="13.33203125" style="150" bestFit="1" customWidth="1"/>
    <col min="8710" max="8710" width="14.33203125" style="150" customWidth="1"/>
    <col min="8711" max="8711" width="13.5546875" style="150" customWidth="1"/>
    <col min="8712" max="8960" width="11.5546875" style="150"/>
    <col min="8961" max="8961" width="16.6640625" style="150" customWidth="1"/>
    <col min="8962" max="8962" width="19.5546875" style="150" customWidth="1"/>
    <col min="8963" max="8964" width="11.5546875" style="150"/>
    <col min="8965" max="8965" width="13.33203125" style="150" bestFit="1" customWidth="1"/>
    <col min="8966" max="8966" width="14.33203125" style="150" customWidth="1"/>
    <col min="8967" max="8967" width="13.5546875" style="150" customWidth="1"/>
    <col min="8968" max="9216" width="11.5546875" style="150"/>
    <col min="9217" max="9217" width="16.6640625" style="150" customWidth="1"/>
    <col min="9218" max="9218" width="19.5546875" style="150" customWidth="1"/>
    <col min="9219" max="9220" width="11.5546875" style="150"/>
    <col min="9221" max="9221" width="13.33203125" style="150" bestFit="1" customWidth="1"/>
    <col min="9222" max="9222" width="14.33203125" style="150" customWidth="1"/>
    <col min="9223" max="9223" width="13.5546875" style="150" customWidth="1"/>
    <col min="9224" max="9472" width="11.5546875" style="150"/>
    <col min="9473" max="9473" width="16.6640625" style="150" customWidth="1"/>
    <col min="9474" max="9474" width="19.5546875" style="150" customWidth="1"/>
    <col min="9475" max="9476" width="11.5546875" style="150"/>
    <col min="9477" max="9477" width="13.33203125" style="150" bestFit="1" customWidth="1"/>
    <col min="9478" max="9478" width="14.33203125" style="150" customWidth="1"/>
    <col min="9479" max="9479" width="13.5546875" style="150" customWidth="1"/>
    <col min="9480" max="9728" width="11.5546875" style="150"/>
    <col min="9729" max="9729" width="16.6640625" style="150" customWidth="1"/>
    <col min="9730" max="9730" width="19.5546875" style="150" customWidth="1"/>
    <col min="9731" max="9732" width="11.5546875" style="150"/>
    <col min="9733" max="9733" width="13.33203125" style="150" bestFit="1" customWidth="1"/>
    <col min="9734" max="9734" width="14.33203125" style="150" customWidth="1"/>
    <col min="9735" max="9735" width="13.5546875" style="150" customWidth="1"/>
    <col min="9736" max="9984" width="11.5546875" style="150"/>
    <col min="9985" max="9985" width="16.6640625" style="150" customWidth="1"/>
    <col min="9986" max="9986" width="19.5546875" style="150" customWidth="1"/>
    <col min="9987" max="9988" width="11.5546875" style="150"/>
    <col min="9989" max="9989" width="13.33203125" style="150" bestFit="1" customWidth="1"/>
    <col min="9990" max="9990" width="14.33203125" style="150" customWidth="1"/>
    <col min="9991" max="9991" width="13.5546875" style="150" customWidth="1"/>
    <col min="9992" max="10240" width="11.5546875" style="150"/>
    <col min="10241" max="10241" width="16.6640625" style="150" customWidth="1"/>
    <col min="10242" max="10242" width="19.5546875" style="150" customWidth="1"/>
    <col min="10243" max="10244" width="11.5546875" style="150"/>
    <col min="10245" max="10245" width="13.33203125" style="150" bestFit="1" customWidth="1"/>
    <col min="10246" max="10246" width="14.33203125" style="150" customWidth="1"/>
    <col min="10247" max="10247" width="13.5546875" style="150" customWidth="1"/>
    <col min="10248" max="10496" width="11.5546875" style="150"/>
    <col min="10497" max="10497" width="16.6640625" style="150" customWidth="1"/>
    <col min="10498" max="10498" width="19.5546875" style="150" customWidth="1"/>
    <col min="10499" max="10500" width="11.5546875" style="150"/>
    <col min="10501" max="10501" width="13.33203125" style="150" bestFit="1" customWidth="1"/>
    <col min="10502" max="10502" width="14.33203125" style="150" customWidth="1"/>
    <col min="10503" max="10503" width="13.5546875" style="150" customWidth="1"/>
    <col min="10504" max="10752" width="11.5546875" style="150"/>
    <col min="10753" max="10753" width="16.6640625" style="150" customWidth="1"/>
    <col min="10754" max="10754" width="19.5546875" style="150" customWidth="1"/>
    <col min="10755" max="10756" width="11.5546875" style="150"/>
    <col min="10757" max="10757" width="13.33203125" style="150" bestFit="1" customWidth="1"/>
    <col min="10758" max="10758" width="14.33203125" style="150" customWidth="1"/>
    <col min="10759" max="10759" width="13.5546875" style="150" customWidth="1"/>
    <col min="10760" max="11008" width="11.5546875" style="150"/>
    <col min="11009" max="11009" width="16.6640625" style="150" customWidth="1"/>
    <col min="11010" max="11010" width="19.5546875" style="150" customWidth="1"/>
    <col min="11011" max="11012" width="11.5546875" style="150"/>
    <col min="11013" max="11013" width="13.33203125" style="150" bestFit="1" customWidth="1"/>
    <col min="11014" max="11014" width="14.33203125" style="150" customWidth="1"/>
    <col min="11015" max="11015" width="13.5546875" style="150" customWidth="1"/>
    <col min="11016" max="11264" width="11.5546875" style="150"/>
    <col min="11265" max="11265" width="16.6640625" style="150" customWidth="1"/>
    <col min="11266" max="11266" width="19.5546875" style="150" customWidth="1"/>
    <col min="11267" max="11268" width="11.5546875" style="150"/>
    <col min="11269" max="11269" width="13.33203125" style="150" bestFit="1" customWidth="1"/>
    <col min="11270" max="11270" width="14.33203125" style="150" customWidth="1"/>
    <col min="11271" max="11271" width="13.5546875" style="150" customWidth="1"/>
    <col min="11272" max="11520" width="11.5546875" style="150"/>
    <col min="11521" max="11521" width="16.6640625" style="150" customWidth="1"/>
    <col min="11522" max="11522" width="19.5546875" style="150" customWidth="1"/>
    <col min="11523" max="11524" width="11.5546875" style="150"/>
    <col min="11525" max="11525" width="13.33203125" style="150" bestFit="1" customWidth="1"/>
    <col min="11526" max="11526" width="14.33203125" style="150" customWidth="1"/>
    <col min="11527" max="11527" width="13.5546875" style="150" customWidth="1"/>
    <col min="11528" max="11776" width="11.5546875" style="150"/>
    <col min="11777" max="11777" width="16.6640625" style="150" customWidth="1"/>
    <col min="11778" max="11778" width="19.5546875" style="150" customWidth="1"/>
    <col min="11779" max="11780" width="11.5546875" style="150"/>
    <col min="11781" max="11781" width="13.33203125" style="150" bestFit="1" customWidth="1"/>
    <col min="11782" max="11782" width="14.33203125" style="150" customWidth="1"/>
    <col min="11783" max="11783" width="13.5546875" style="150" customWidth="1"/>
    <col min="11784" max="12032" width="11.5546875" style="150"/>
    <col min="12033" max="12033" width="16.6640625" style="150" customWidth="1"/>
    <col min="12034" max="12034" width="19.5546875" style="150" customWidth="1"/>
    <col min="12035" max="12036" width="11.5546875" style="150"/>
    <col min="12037" max="12037" width="13.33203125" style="150" bestFit="1" customWidth="1"/>
    <col min="12038" max="12038" width="14.33203125" style="150" customWidth="1"/>
    <col min="12039" max="12039" width="13.5546875" style="150" customWidth="1"/>
    <col min="12040" max="12288" width="11.5546875" style="150"/>
    <col min="12289" max="12289" width="16.6640625" style="150" customWidth="1"/>
    <col min="12290" max="12290" width="19.5546875" style="150" customWidth="1"/>
    <col min="12291" max="12292" width="11.5546875" style="150"/>
    <col min="12293" max="12293" width="13.33203125" style="150" bestFit="1" customWidth="1"/>
    <col min="12294" max="12294" width="14.33203125" style="150" customWidth="1"/>
    <col min="12295" max="12295" width="13.5546875" style="150" customWidth="1"/>
    <col min="12296" max="12544" width="11.5546875" style="150"/>
    <col min="12545" max="12545" width="16.6640625" style="150" customWidth="1"/>
    <col min="12546" max="12546" width="19.5546875" style="150" customWidth="1"/>
    <col min="12547" max="12548" width="11.5546875" style="150"/>
    <col min="12549" max="12549" width="13.33203125" style="150" bestFit="1" customWidth="1"/>
    <col min="12550" max="12550" width="14.33203125" style="150" customWidth="1"/>
    <col min="12551" max="12551" width="13.5546875" style="150" customWidth="1"/>
    <col min="12552" max="12800" width="11.5546875" style="150"/>
    <col min="12801" max="12801" width="16.6640625" style="150" customWidth="1"/>
    <col min="12802" max="12802" width="19.5546875" style="150" customWidth="1"/>
    <col min="12803" max="12804" width="11.5546875" style="150"/>
    <col min="12805" max="12805" width="13.33203125" style="150" bestFit="1" customWidth="1"/>
    <col min="12806" max="12806" width="14.33203125" style="150" customWidth="1"/>
    <col min="12807" max="12807" width="13.5546875" style="150" customWidth="1"/>
    <col min="12808" max="13056" width="11.5546875" style="150"/>
    <col min="13057" max="13057" width="16.6640625" style="150" customWidth="1"/>
    <col min="13058" max="13058" width="19.5546875" style="150" customWidth="1"/>
    <col min="13059" max="13060" width="11.5546875" style="150"/>
    <col min="13061" max="13061" width="13.33203125" style="150" bestFit="1" customWidth="1"/>
    <col min="13062" max="13062" width="14.33203125" style="150" customWidth="1"/>
    <col min="13063" max="13063" width="13.5546875" style="150" customWidth="1"/>
    <col min="13064" max="13312" width="11.5546875" style="150"/>
    <col min="13313" max="13313" width="16.6640625" style="150" customWidth="1"/>
    <col min="13314" max="13314" width="19.5546875" style="150" customWidth="1"/>
    <col min="13315" max="13316" width="11.5546875" style="150"/>
    <col min="13317" max="13317" width="13.33203125" style="150" bestFit="1" customWidth="1"/>
    <col min="13318" max="13318" width="14.33203125" style="150" customWidth="1"/>
    <col min="13319" max="13319" width="13.5546875" style="150" customWidth="1"/>
    <col min="13320" max="13568" width="11.5546875" style="150"/>
    <col min="13569" max="13569" width="16.6640625" style="150" customWidth="1"/>
    <col min="13570" max="13570" width="19.5546875" style="150" customWidth="1"/>
    <col min="13571" max="13572" width="11.5546875" style="150"/>
    <col min="13573" max="13573" width="13.33203125" style="150" bestFit="1" customWidth="1"/>
    <col min="13574" max="13574" width="14.33203125" style="150" customWidth="1"/>
    <col min="13575" max="13575" width="13.5546875" style="150" customWidth="1"/>
    <col min="13576" max="13824" width="11.5546875" style="150"/>
    <col min="13825" max="13825" width="16.6640625" style="150" customWidth="1"/>
    <col min="13826" max="13826" width="19.5546875" style="150" customWidth="1"/>
    <col min="13827" max="13828" width="11.5546875" style="150"/>
    <col min="13829" max="13829" width="13.33203125" style="150" bestFit="1" customWidth="1"/>
    <col min="13830" max="13830" width="14.33203125" style="150" customWidth="1"/>
    <col min="13831" max="13831" width="13.5546875" style="150" customWidth="1"/>
    <col min="13832" max="14080" width="11.5546875" style="150"/>
    <col min="14081" max="14081" width="16.6640625" style="150" customWidth="1"/>
    <col min="14082" max="14082" width="19.5546875" style="150" customWidth="1"/>
    <col min="14083" max="14084" width="11.5546875" style="150"/>
    <col min="14085" max="14085" width="13.33203125" style="150" bestFit="1" customWidth="1"/>
    <col min="14086" max="14086" width="14.33203125" style="150" customWidth="1"/>
    <col min="14087" max="14087" width="13.5546875" style="150" customWidth="1"/>
    <col min="14088" max="14336" width="11.5546875" style="150"/>
    <col min="14337" max="14337" width="16.6640625" style="150" customWidth="1"/>
    <col min="14338" max="14338" width="19.5546875" style="150" customWidth="1"/>
    <col min="14339" max="14340" width="11.5546875" style="150"/>
    <col min="14341" max="14341" width="13.33203125" style="150" bestFit="1" customWidth="1"/>
    <col min="14342" max="14342" width="14.33203125" style="150" customWidth="1"/>
    <col min="14343" max="14343" width="13.5546875" style="150" customWidth="1"/>
    <col min="14344" max="14592" width="11.5546875" style="150"/>
    <col min="14593" max="14593" width="16.6640625" style="150" customWidth="1"/>
    <col min="14594" max="14594" width="19.5546875" style="150" customWidth="1"/>
    <col min="14595" max="14596" width="11.5546875" style="150"/>
    <col min="14597" max="14597" width="13.33203125" style="150" bestFit="1" customWidth="1"/>
    <col min="14598" max="14598" width="14.33203125" style="150" customWidth="1"/>
    <col min="14599" max="14599" width="13.5546875" style="150" customWidth="1"/>
    <col min="14600" max="14848" width="11.5546875" style="150"/>
    <col min="14849" max="14849" width="16.6640625" style="150" customWidth="1"/>
    <col min="14850" max="14850" width="19.5546875" style="150" customWidth="1"/>
    <col min="14851" max="14852" width="11.5546875" style="150"/>
    <col min="14853" max="14853" width="13.33203125" style="150" bestFit="1" customWidth="1"/>
    <col min="14854" max="14854" width="14.33203125" style="150" customWidth="1"/>
    <col min="14855" max="14855" width="13.5546875" style="150" customWidth="1"/>
    <col min="14856" max="15104" width="11.5546875" style="150"/>
    <col min="15105" max="15105" width="16.6640625" style="150" customWidth="1"/>
    <col min="15106" max="15106" width="19.5546875" style="150" customWidth="1"/>
    <col min="15107" max="15108" width="11.5546875" style="150"/>
    <col min="15109" max="15109" width="13.33203125" style="150" bestFit="1" customWidth="1"/>
    <col min="15110" max="15110" width="14.33203125" style="150" customWidth="1"/>
    <col min="15111" max="15111" width="13.5546875" style="150" customWidth="1"/>
    <col min="15112" max="15360" width="11.5546875" style="150"/>
    <col min="15361" max="15361" width="16.6640625" style="150" customWidth="1"/>
    <col min="15362" max="15362" width="19.5546875" style="150" customWidth="1"/>
    <col min="15363" max="15364" width="11.5546875" style="150"/>
    <col min="15365" max="15365" width="13.33203125" style="150" bestFit="1" customWidth="1"/>
    <col min="15366" max="15366" width="14.33203125" style="150" customWidth="1"/>
    <col min="15367" max="15367" width="13.5546875" style="150" customWidth="1"/>
    <col min="15368" max="15616" width="11.5546875" style="150"/>
    <col min="15617" max="15617" width="16.6640625" style="150" customWidth="1"/>
    <col min="15618" max="15618" width="19.5546875" style="150" customWidth="1"/>
    <col min="15619" max="15620" width="11.5546875" style="150"/>
    <col min="15621" max="15621" width="13.33203125" style="150" bestFit="1" customWidth="1"/>
    <col min="15622" max="15622" width="14.33203125" style="150" customWidth="1"/>
    <col min="15623" max="15623" width="13.5546875" style="150" customWidth="1"/>
    <col min="15624" max="15872" width="11.5546875" style="150"/>
    <col min="15873" max="15873" width="16.6640625" style="150" customWidth="1"/>
    <col min="15874" max="15874" width="19.5546875" style="150" customWidth="1"/>
    <col min="15875" max="15876" width="11.5546875" style="150"/>
    <col min="15877" max="15877" width="13.33203125" style="150" bestFit="1" customWidth="1"/>
    <col min="15878" max="15878" width="14.33203125" style="150" customWidth="1"/>
    <col min="15879" max="15879" width="13.5546875" style="150" customWidth="1"/>
    <col min="15880" max="16128" width="11.5546875" style="150"/>
    <col min="16129" max="16129" width="16.6640625" style="150" customWidth="1"/>
    <col min="16130" max="16130" width="19.5546875" style="150" customWidth="1"/>
    <col min="16131" max="16132" width="11.5546875" style="150"/>
    <col min="16133" max="16133" width="13.33203125" style="150" bestFit="1" customWidth="1"/>
    <col min="16134" max="16134" width="14.33203125" style="150" customWidth="1"/>
    <col min="16135" max="16135" width="13.5546875" style="150" customWidth="1"/>
    <col min="16136" max="16384" width="11.5546875" style="150"/>
  </cols>
  <sheetData>
    <row r="1" spans="1:13" ht="14.4" thickBot="1">
      <c r="A1" s="706"/>
      <c r="B1" s="706"/>
      <c r="C1" s="706"/>
      <c r="D1" s="706"/>
      <c r="E1" s="706"/>
      <c r="F1" s="706"/>
      <c r="G1" s="706"/>
    </row>
    <row r="2" spans="1:13" s="151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707" t="s">
        <v>0</v>
      </c>
      <c r="I2" s="708"/>
      <c r="J2" s="708"/>
      <c r="K2" s="708"/>
      <c r="L2" s="709"/>
    </row>
    <row r="3" spans="1:13" s="151" customFormat="1" ht="13.8">
      <c r="A3" s="312"/>
      <c r="B3" s="313"/>
      <c r="C3" s="313"/>
      <c r="D3" s="313"/>
      <c r="E3" s="313"/>
      <c r="F3" s="313"/>
      <c r="G3" s="313"/>
      <c r="H3" s="710"/>
      <c r="I3" s="711"/>
      <c r="J3" s="711"/>
      <c r="K3" s="711"/>
      <c r="L3" s="712"/>
    </row>
    <row r="4" spans="1:13" s="151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710"/>
      <c r="I4" s="711"/>
      <c r="J4" s="711"/>
      <c r="K4" s="711"/>
      <c r="L4" s="712"/>
      <c r="M4" s="157"/>
    </row>
    <row r="5" spans="1:13" s="151" customFormat="1" ht="14.25" customHeight="1">
      <c r="A5" s="294"/>
      <c r="B5" s="295"/>
      <c r="C5" s="295"/>
      <c r="D5" s="295"/>
      <c r="E5" s="295"/>
      <c r="F5" s="295"/>
      <c r="G5" s="419"/>
      <c r="H5" s="710"/>
      <c r="I5" s="711"/>
      <c r="J5" s="711"/>
      <c r="K5" s="711"/>
      <c r="L5" s="712"/>
    </row>
    <row r="6" spans="1:13" s="151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710"/>
      <c r="I6" s="711"/>
      <c r="J6" s="711"/>
      <c r="K6" s="711"/>
      <c r="L6" s="712"/>
    </row>
    <row r="7" spans="1:13" s="151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710"/>
      <c r="I7" s="711"/>
      <c r="J7" s="711"/>
      <c r="K7" s="711"/>
      <c r="L7" s="712"/>
    </row>
    <row r="8" spans="1:13" s="151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710"/>
      <c r="I8" s="711"/>
      <c r="J8" s="711"/>
      <c r="K8" s="711"/>
      <c r="L8" s="712"/>
    </row>
    <row r="9" spans="1:13" s="151" customFormat="1" ht="13.8">
      <c r="A9" s="302"/>
      <c r="B9" s="302"/>
      <c r="C9" s="302"/>
      <c r="D9" s="302"/>
      <c r="E9" s="303"/>
      <c r="F9" s="304" t="s">
        <v>90</v>
      </c>
      <c r="G9" s="304">
        <f>'Presupuesto '!A81</f>
        <v>78</v>
      </c>
      <c r="H9" s="710"/>
      <c r="I9" s="711"/>
      <c r="J9" s="711"/>
      <c r="K9" s="711"/>
      <c r="L9" s="712"/>
    </row>
    <row r="10" spans="1:13" s="151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'!C81</f>
        <v>m</v>
      </c>
      <c r="H10" s="710"/>
      <c r="I10" s="711"/>
      <c r="J10" s="711"/>
      <c r="K10" s="711"/>
      <c r="L10" s="712"/>
    </row>
    <row r="11" spans="1:13" s="151" customFormat="1" ht="13.8">
      <c r="A11" s="305" t="s">
        <v>2</v>
      </c>
      <c r="B11" s="301"/>
      <c r="C11" s="301"/>
      <c r="D11" s="298"/>
      <c r="E11" s="299"/>
      <c r="F11" s="306"/>
      <c r="G11" s="307"/>
      <c r="H11" s="710"/>
      <c r="I11" s="711"/>
      <c r="J11" s="711"/>
      <c r="K11" s="711"/>
      <c r="L11" s="712"/>
    </row>
    <row r="12" spans="1:13" s="151" customFormat="1" ht="13.8">
      <c r="A12" s="644" t="str">
        <f>'Presupuesto '!B81</f>
        <v>Canalizacion con tuberia PVC tipo TDP 2X160MM+2X110MM color naranja</v>
      </c>
      <c r="B12" s="644"/>
      <c r="C12" s="644"/>
      <c r="D12" s="644"/>
      <c r="E12" s="308"/>
      <c r="F12" s="309"/>
      <c r="G12" s="310"/>
      <c r="H12" s="710"/>
      <c r="I12" s="711"/>
      <c r="J12" s="711"/>
      <c r="K12" s="711"/>
      <c r="L12" s="712"/>
    </row>
    <row r="13" spans="1:13" s="152" customFormat="1" ht="12" thickBot="1">
      <c r="A13" s="86"/>
      <c r="B13" s="85"/>
      <c r="C13" s="87"/>
      <c r="D13" s="87"/>
      <c r="E13" s="87"/>
      <c r="F13" s="87"/>
      <c r="G13" s="18"/>
      <c r="H13" s="713"/>
      <c r="I13" s="714"/>
      <c r="J13" s="714"/>
      <c r="K13" s="714"/>
      <c r="L13" s="715"/>
    </row>
    <row r="14" spans="1:13" s="152" customFormat="1" ht="15.6">
      <c r="A14" s="88" t="s">
        <v>3</v>
      </c>
      <c r="B14" s="89"/>
      <c r="C14" s="90"/>
      <c r="D14" s="90"/>
      <c r="E14" s="90"/>
      <c r="F14" s="90"/>
      <c r="G14" s="91"/>
      <c r="H14" s="498"/>
      <c r="I14" s="499"/>
      <c r="J14" s="499"/>
      <c r="K14" s="499"/>
      <c r="L14" s="500"/>
    </row>
    <row r="15" spans="1:13" s="152" customFormat="1" ht="62.4">
      <c r="A15" s="692" t="s">
        <v>4</v>
      </c>
      <c r="B15" s="693"/>
      <c r="C15" s="19" t="s">
        <v>5</v>
      </c>
      <c r="D15" s="20" t="s">
        <v>6</v>
      </c>
      <c r="E15" s="21" t="s">
        <v>7</v>
      </c>
      <c r="F15" s="20" t="s">
        <v>8</v>
      </c>
      <c r="G15" s="21" t="s">
        <v>9</v>
      </c>
      <c r="H15" s="501" t="s">
        <v>10</v>
      </c>
      <c r="I15" s="502" t="s">
        <v>11</v>
      </c>
      <c r="J15" s="503" t="s">
        <v>12</v>
      </c>
      <c r="K15" s="502" t="s">
        <v>13</v>
      </c>
      <c r="L15" s="504" t="s">
        <v>14</v>
      </c>
    </row>
    <row r="16" spans="1:13" s="152" customFormat="1" ht="15.6">
      <c r="A16" s="716"/>
      <c r="B16" s="717"/>
      <c r="C16" s="22" t="s">
        <v>15</v>
      </c>
      <c r="D16" s="22" t="s">
        <v>16</v>
      </c>
      <c r="E16" s="23" t="s">
        <v>17</v>
      </c>
      <c r="F16" s="24" t="s">
        <v>18</v>
      </c>
      <c r="G16" s="23" t="s">
        <v>19</v>
      </c>
      <c r="H16" s="505"/>
      <c r="I16" s="506"/>
      <c r="J16" s="507"/>
      <c r="K16" s="508"/>
      <c r="L16" s="509"/>
    </row>
    <row r="17" spans="1:12" s="153" customFormat="1" ht="15.6">
      <c r="A17" s="679" t="s">
        <v>20</v>
      </c>
      <c r="B17" s="680"/>
      <c r="C17" s="25" t="s">
        <v>21</v>
      </c>
      <c r="D17" s="25"/>
      <c r="E17" s="26" t="str">
        <f>IF(D17&gt;0,ROUND(D17*C17,2),"")</f>
        <v/>
      </c>
      <c r="F17" s="27"/>
      <c r="G17" s="28">
        <f>G26*0.05</f>
        <v>0.23738000000000004</v>
      </c>
      <c r="H17" s="510">
        <f>+G17/G$46</f>
        <v>1.1812018821206499E-2</v>
      </c>
      <c r="I17" s="434">
        <f>'BASE DE DATOS'!D16</f>
        <v>429211210</v>
      </c>
      <c r="J17" s="523" t="s">
        <v>22</v>
      </c>
      <c r="K17" s="508">
        <v>100</v>
      </c>
      <c r="L17" s="511">
        <f>+H17*K17</f>
        <v>1.18120188212065</v>
      </c>
    </row>
    <row r="18" spans="1:12" s="153" customFormat="1" ht="15.6">
      <c r="A18" s="256"/>
      <c r="B18" s="257"/>
      <c r="C18" s="25"/>
      <c r="D18" s="25"/>
      <c r="E18" s="26"/>
      <c r="F18" s="27"/>
      <c r="G18" s="28"/>
      <c r="H18" s="510"/>
      <c r="I18" s="524"/>
      <c r="J18" s="523"/>
      <c r="K18" s="508"/>
      <c r="L18" s="511"/>
    </row>
    <row r="19" spans="1:12" s="152" customFormat="1" ht="15.6">
      <c r="A19" s="679" t="s">
        <v>23</v>
      </c>
      <c r="B19" s="680"/>
      <c r="C19" s="25"/>
      <c r="D19" s="29"/>
      <c r="E19" s="29"/>
      <c r="F19" s="30"/>
      <c r="G19" s="512">
        <f>SUM(G17:G17)</f>
        <v>0.23738000000000004</v>
      </c>
      <c r="H19" s="513">
        <f>SUM(H17:H17)</f>
        <v>1.1812018821206499E-2</v>
      </c>
      <c r="I19" s="517"/>
      <c r="J19" s="518"/>
      <c r="K19" s="519"/>
      <c r="L19" s="514">
        <f>SUM(L17:L17)</f>
        <v>1.18120188212065</v>
      </c>
    </row>
    <row r="20" spans="1:12" s="152" customFormat="1" ht="15.6">
      <c r="A20" s="92" t="s">
        <v>24</v>
      </c>
      <c r="B20" s="93"/>
      <c r="C20" s="94"/>
      <c r="D20" s="94"/>
      <c r="E20" s="94"/>
      <c r="F20" s="94"/>
      <c r="G20" s="95"/>
      <c r="H20" s="515"/>
      <c r="I20" s="544"/>
      <c r="J20" s="544"/>
      <c r="K20" s="544"/>
      <c r="L20" s="516"/>
    </row>
    <row r="21" spans="1:12" s="152" customFormat="1" ht="15.6">
      <c r="A21" s="692" t="s">
        <v>4</v>
      </c>
      <c r="B21" s="693"/>
      <c r="C21" s="20" t="s">
        <v>5</v>
      </c>
      <c r="D21" s="20" t="s">
        <v>25</v>
      </c>
      <c r="E21" s="21" t="s">
        <v>7</v>
      </c>
      <c r="F21" s="20" t="s">
        <v>8</v>
      </c>
      <c r="G21" s="21" t="s">
        <v>9</v>
      </c>
      <c r="H21" s="515"/>
      <c r="I21" s="544"/>
      <c r="J21" s="544"/>
      <c r="K21" s="544"/>
      <c r="L21" s="516"/>
    </row>
    <row r="22" spans="1:12" s="152" customFormat="1" ht="15.6">
      <c r="A22" s="718"/>
      <c r="B22" s="719"/>
      <c r="C22" s="22" t="s">
        <v>15</v>
      </c>
      <c r="D22" s="22" t="s">
        <v>16</v>
      </c>
      <c r="E22" s="23" t="s">
        <v>17</v>
      </c>
      <c r="F22" s="24" t="s">
        <v>18</v>
      </c>
      <c r="G22" s="23" t="s">
        <v>19</v>
      </c>
      <c r="H22" s="505"/>
      <c r="I22" s="506"/>
      <c r="J22" s="507"/>
      <c r="K22" s="508"/>
      <c r="L22" s="509"/>
    </row>
    <row r="23" spans="1:12" s="152" customFormat="1" ht="15.6">
      <c r="A23" s="597" t="str">
        <f>'BASE DE DATOS'!F23</f>
        <v>Peón  (Est. Ocp.E2)</v>
      </c>
      <c r="B23" s="598"/>
      <c r="C23" s="145">
        <v>2</v>
      </c>
      <c r="D23" s="145">
        <f>'BASE DE DATOS'!G23</f>
        <v>3.62</v>
      </c>
      <c r="E23" s="146">
        <f>IF(D23&gt;0,ROUND(D23*C23,2),"")</f>
        <v>7.24</v>
      </c>
      <c r="F23" s="147">
        <v>0.4</v>
      </c>
      <c r="G23" s="28">
        <f>E23*F23</f>
        <v>2.8960000000000004</v>
      </c>
      <c r="H23" s="505">
        <f>+G23/G$46</f>
        <v>0.14410483826023263</v>
      </c>
      <c r="I23" s="434">
        <f>'BASE DE DATOS'!I13</f>
        <v>547900412</v>
      </c>
      <c r="J23" s="435" t="s">
        <v>22</v>
      </c>
      <c r="K23" s="431">
        <v>100</v>
      </c>
      <c r="L23" s="509">
        <f>+H23*K23</f>
        <v>14.410483826023263</v>
      </c>
    </row>
    <row r="24" spans="1:12" s="152" customFormat="1" ht="12.75" customHeight="1">
      <c r="A24" s="597" t="str">
        <f>'BASE DE DATOS'!F13</f>
        <v>Albañil (Est. Ocp.D2)</v>
      </c>
      <c r="B24" s="598"/>
      <c r="C24" s="145">
        <v>1</v>
      </c>
      <c r="D24" s="145">
        <f>'BASE DE DATOS'!G13</f>
        <v>3.66</v>
      </c>
      <c r="E24" s="146">
        <f>IF(D24&gt;0,ROUND(D24*C24,2),"")</f>
        <v>3.66</v>
      </c>
      <c r="F24" s="147">
        <v>0.4</v>
      </c>
      <c r="G24" s="28">
        <f>E24*F24</f>
        <v>1.4640000000000002</v>
      </c>
      <c r="H24" s="505">
        <f>+G24/G$46</f>
        <v>7.2848578457520921E-2</v>
      </c>
      <c r="I24" s="434">
        <f>'BASE DE DATOS'!I13</f>
        <v>547900412</v>
      </c>
      <c r="J24" s="435" t="s">
        <v>22</v>
      </c>
      <c r="K24" s="431">
        <v>100</v>
      </c>
      <c r="L24" s="509">
        <f>+H24*K24</f>
        <v>7.2848578457520921</v>
      </c>
    </row>
    <row r="25" spans="1:12" s="153" customFormat="1" ht="15.6">
      <c r="A25" s="597" t="str">
        <f>'BASE DE DATOS'!F20</f>
        <v>Maestro de obra (Est. Ocp.C1)</v>
      </c>
      <c r="B25" s="652"/>
      <c r="C25" s="145">
        <v>1</v>
      </c>
      <c r="D25" s="145">
        <f>'BASE DE DATOS'!G19</f>
        <v>4.08</v>
      </c>
      <c r="E25" s="146">
        <f>IF(D25&gt;0,ROUND(D25*C25,2),"")</f>
        <v>4.08</v>
      </c>
      <c r="F25" s="147">
        <v>9.5000000000000001E-2</v>
      </c>
      <c r="G25" s="28">
        <f>E25*F25</f>
        <v>0.3876</v>
      </c>
      <c r="H25" s="505">
        <f>+G25/G$46</f>
        <v>1.9286959706376436E-2</v>
      </c>
      <c r="I25" s="434">
        <f>'BASE DE DATOS'!I13</f>
        <v>547900412</v>
      </c>
      <c r="J25" s="435" t="s">
        <v>22</v>
      </c>
      <c r="K25" s="431">
        <v>100</v>
      </c>
      <c r="L25" s="509">
        <f>+H25*K25</f>
        <v>1.9286959706376436</v>
      </c>
    </row>
    <row r="26" spans="1:12" s="152" customFormat="1" ht="12.75" customHeight="1">
      <c r="A26" s="690" t="s">
        <v>26</v>
      </c>
      <c r="B26" s="691"/>
      <c r="C26" s="25"/>
      <c r="D26" s="29"/>
      <c r="E26" s="29"/>
      <c r="F26" s="30"/>
      <c r="G26" s="512">
        <f>SUM(G23:G25)</f>
        <v>4.7476000000000003</v>
      </c>
      <c r="H26" s="513">
        <f>SUM(H23:H25)</f>
        <v>0.23624037642412998</v>
      </c>
      <c r="I26" s="434"/>
      <c r="J26" s="518"/>
      <c r="K26" s="519"/>
      <c r="L26" s="514">
        <f>SUM(L23:L25)</f>
        <v>23.624037642413001</v>
      </c>
    </row>
    <row r="27" spans="1:12" s="152" customFormat="1" ht="12.75" customHeight="1">
      <c r="A27" s="96" t="s">
        <v>27</v>
      </c>
      <c r="B27" s="93"/>
      <c r="C27" s="94"/>
      <c r="D27" s="94"/>
      <c r="E27" s="94"/>
      <c r="F27" s="94"/>
      <c r="G27" s="95"/>
      <c r="H27" s="520"/>
      <c r="I27" s="506"/>
      <c r="J27" s="507"/>
      <c r="K27" s="508"/>
      <c r="L27" s="521"/>
    </row>
    <row r="28" spans="1:12" s="152" customFormat="1" ht="12.75" customHeight="1">
      <c r="A28" s="692" t="s">
        <v>4</v>
      </c>
      <c r="B28" s="693"/>
      <c r="C28" s="694"/>
      <c r="D28" s="20" t="s">
        <v>28</v>
      </c>
      <c r="E28" s="21" t="s">
        <v>5</v>
      </c>
      <c r="F28" s="20" t="s">
        <v>29</v>
      </c>
      <c r="G28" s="21" t="s">
        <v>9</v>
      </c>
      <c r="H28" s="520"/>
      <c r="I28" s="522"/>
      <c r="J28" s="508"/>
      <c r="K28" s="522"/>
      <c r="L28" s="521"/>
    </row>
    <row r="29" spans="1:12" s="152" customFormat="1" ht="12.75" customHeight="1">
      <c r="A29" s="695"/>
      <c r="B29" s="696"/>
      <c r="C29" s="697"/>
      <c r="D29" s="97"/>
      <c r="E29" s="22" t="s">
        <v>15</v>
      </c>
      <c r="F29" s="22" t="s">
        <v>16</v>
      </c>
      <c r="G29" s="23" t="s">
        <v>17</v>
      </c>
      <c r="H29" s="505"/>
      <c r="I29" s="522"/>
      <c r="J29" s="507"/>
      <c r="K29" s="508"/>
      <c r="L29" s="509"/>
    </row>
    <row r="30" spans="1:12" s="152" customFormat="1" ht="15.6">
      <c r="A30" s="646" t="s">
        <v>301</v>
      </c>
      <c r="B30" s="647"/>
      <c r="C30" s="648"/>
      <c r="D30" s="264" t="s">
        <v>44</v>
      </c>
      <c r="E30" s="265">
        <v>0.33</v>
      </c>
      <c r="F30" s="265">
        <v>17</v>
      </c>
      <c r="G30" s="490">
        <f>+E30*F30</f>
        <v>5.61</v>
      </c>
      <c r="H30" s="505">
        <f>+G30/G$46</f>
        <v>0.27915336417123793</v>
      </c>
      <c r="I30" s="524">
        <v>363206020</v>
      </c>
      <c r="J30" s="523" t="s">
        <v>324</v>
      </c>
      <c r="K30" s="508">
        <v>40</v>
      </c>
      <c r="L30" s="509">
        <f>+H30*K30</f>
        <v>11.166134566849518</v>
      </c>
    </row>
    <row r="31" spans="1:12" s="152" customFormat="1" ht="12.75" customHeight="1">
      <c r="A31" s="646" t="s">
        <v>304</v>
      </c>
      <c r="B31" s="647"/>
      <c r="C31" s="648"/>
      <c r="D31" s="264" t="s">
        <v>44</v>
      </c>
      <c r="E31" s="265">
        <v>0.33</v>
      </c>
      <c r="F31" s="265">
        <v>24.55</v>
      </c>
      <c r="G31" s="490">
        <f t="shared" ref="G31:G33" si="0">+E31*F31</f>
        <v>8.1015000000000015</v>
      </c>
      <c r="H31" s="505">
        <f>+G31/G$46</f>
        <v>0.40313029943552303</v>
      </c>
      <c r="I31" s="524">
        <v>363206020</v>
      </c>
      <c r="J31" s="523" t="s">
        <v>324</v>
      </c>
      <c r="K31" s="508">
        <v>40</v>
      </c>
      <c r="L31" s="509">
        <f>+H31*K31</f>
        <v>16.125211977420921</v>
      </c>
    </row>
    <row r="32" spans="1:12" s="152" customFormat="1" ht="12.75" customHeight="1">
      <c r="A32" s="646" t="s">
        <v>302</v>
      </c>
      <c r="B32" s="647"/>
      <c r="C32" s="648"/>
      <c r="D32" s="264" t="s">
        <v>43</v>
      </c>
      <c r="E32" s="265">
        <v>0.05</v>
      </c>
      <c r="F32" s="265">
        <v>13</v>
      </c>
      <c r="G32" s="490">
        <f t="shared" si="0"/>
        <v>0.65</v>
      </c>
      <c r="H32" s="505">
        <f>+G32/G$46</f>
        <v>3.2343972675811877E-2</v>
      </c>
      <c r="I32" s="524">
        <v>153100117</v>
      </c>
      <c r="J32" s="523" t="s">
        <v>22</v>
      </c>
      <c r="K32" s="508">
        <v>100</v>
      </c>
      <c r="L32" s="509">
        <f>+H32*K32</f>
        <v>3.2343972675811878</v>
      </c>
    </row>
    <row r="33" spans="1:13" s="152" customFormat="1" ht="12.75" customHeight="1">
      <c r="A33" s="646" t="s">
        <v>303</v>
      </c>
      <c r="B33" s="647"/>
      <c r="C33" s="648"/>
      <c r="D33" s="100" t="s">
        <v>44</v>
      </c>
      <c r="E33" s="267">
        <v>1.5</v>
      </c>
      <c r="F33" s="268">
        <v>0.5</v>
      </c>
      <c r="G33" s="490">
        <f t="shared" si="0"/>
        <v>0.75</v>
      </c>
      <c r="H33" s="505">
        <f>+G33/G$46</f>
        <v>3.7319968472090626E-2</v>
      </c>
      <c r="I33" s="524">
        <v>363206020</v>
      </c>
      <c r="J33" s="523" t="s">
        <v>324</v>
      </c>
      <c r="K33" s="508">
        <v>40</v>
      </c>
      <c r="L33" s="509">
        <f>+H33*K33</f>
        <v>1.492798738883625</v>
      </c>
    </row>
    <row r="34" spans="1:13" s="152" customFormat="1" ht="12.75" customHeight="1">
      <c r="A34" s="279"/>
      <c r="B34" s="279"/>
      <c r="C34" s="280"/>
      <c r="D34" s="100"/>
      <c r="E34" s="267"/>
      <c r="F34" s="268"/>
      <c r="G34" s="545"/>
      <c r="H34" s="505"/>
      <c r="I34" s="524"/>
      <c r="J34" s="523"/>
      <c r="K34" s="508"/>
      <c r="L34" s="509"/>
    </row>
    <row r="35" spans="1:13" s="152" customFormat="1" ht="12.75" customHeight="1">
      <c r="A35" s="279"/>
      <c r="B35" s="279"/>
      <c r="C35" s="280"/>
      <c r="D35" s="100"/>
      <c r="E35" s="267"/>
      <c r="F35" s="268"/>
      <c r="G35" s="545"/>
      <c r="H35" s="505"/>
      <c r="I35" s="524"/>
      <c r="J35" s="523"/>
      <c r="K35" s="508"/>
      <c r="L35" s="509"/>
    </row>
    <row r="36" spans="1:13" s="152" customFormat="1" ht="12.75" customHeight="1">
      <c r="A36" s="279"/>
      <c r="B36" s="279"/>
      <c r="C36" s="280"/>
      <c r="D36" s="100"/>
      <c r="E36" s="267"/>
      <c r="F36" s="268"/>
      <c r="G36" s="545"/>
      <c r="H36" s="505"/>
      <c r="I36" s="524"/>
      <c r="J36" s="523"/>
      <c r="K36" s="508"/>
      <c r="L36" s="509"/>
    </row>
    <row r="37" spans="1:13" s="152" customFormat="1" ht="12.75" customHeight="1">
      <c r="A37" s="279"/>
      <c r="B37" s="279"/>
      <c r="C37" s="280"/>
      <c r="D37" s="100"/>
      <c r="E37" s="267"/>
      <c r="F37" s="268"/>
      <c r="G37" s="545"/>
      <c r="H37" s="505"/>
      <c r="I37" s="524"/>
      <c r="J37" s="523"/>
      <c r="K37" s="508"/>
      <c r="L37" s="509"/>
    </row>
    <row r="38" spans="1:13" s="152" customFormat="1" ht="12.75" customHeight="1">
      <c r="A38" s="279"/>
      <c r="B38" s="279"/>
      <c r="C38" s="280"/>
      <c r="D38" s="100"/>
      <c r="E38" s="267"/>
      <c r="F38" s="268"/>
      <c r="G38" s="545"/>
      <c r="H38" s="505"/>
      <c r="I38" s="524"/>
      <c r="J38" s="523"/>
      <c r="K38" s="508"/>
      <c r="L38" s="509"/>
    </row>
    <row r="39" spans="1:13" s="152" customFormat="1" ht="12.75" customHeight="1">
      <c r="A39" s="279"/>
      <c r="B39" s="279"/>
      <c r="C39" s="280"/>
      <c r="D39" s="100"/>
      <c r="E39" s="267"/>
      <c r="F39" s="268"/>
      <c r="G39" s="545"/>
      <c r="H39" s="505"/>
      <c r="I39" s="524"/>
      <c r="J39" s="523"/>
      <c r="K39" s="508"/>
      <c r="L39" s="509"/>
    </row>
    <row r="40" spans="1:13" s="153" customFormat="1" ht="15.6">
      <c r="A40" s="704" t="s">
        <v>31</v>
      </c>
      <c r="B40" s="705"/>
      <c r="C40" s="103"/>
      <c r="D40" s="104"/>
      <c r="E40" s="104"/>
      <c r="F40" s="105"/>
      <c r="G40" s="512">
        <f>SUM(G30:G33)</f>
        <v>15.111500000000001</v>
      </c>
      <c r="H40" s="513">
        <f>SUM(H30:H33)</f>
        <v>0.75194760475466349</v>
      </c>
      <c r="I40" s="517"/>
      <c r="J40" s="518"/>
      <c r="K40" s="519"/>
      <c r="L40" s="513">
        <f>SUM(L30:L33)</f>
        <v>32.018542550735248</v>
      </c>
      <c r="M40" s="152"/>
    </row>
    <row r="41" spans="1:13" s="152" customFormat="1" ht="12.75" customHeight="1">
      <c r="A41" s="96" t="s">
        <v>32</v>
      </c>
      <c r="B41" s="93"/>
      <c r="C41" s="94"/>
      <c r="D41" s="94"/>
      <c r="E41" s="94"/>
      <c r="F41" s="94"/>
      <c r="G41" s="95"/>
      <c r="H41" s="520"/>
      <c r="I41" s="506"/>
      <c r="J41" s="507"/>
      <c r="K41" s="508"/>
      <c r="L41" s="521"/>
      <c r="M41" s="153"/>
    </row>
    <row r="42" spans="1:13" s="152" customFormat="1" ht="12.75" customHeight="1">
      <c r="A42" s="692" t="s">
        <v>4</v>
      </c>
      <c r="B42" s="693"/>
      <c r="C42" s="694"/>
      <c r="D42" s="20" t="s">
        <v>28</v>
      </c>
      <c r="E42" s="21" t="s">
        <v>5</v>
      </c>
      <c r="F42" s="20" t="s">
        <v>6</v>
      </c>
      <c r="G42" s="21" t="s">
        <v>9</v>
      </c>
      <c r="H42" s="520"/>
      <c r="I42" s="506"/>
      <c r="J42" s="507"/>
      <c r="K42" s="508"/>
      <c r="L42" s="521"/>
    </row>
    <row r="43" spans="1:13" s="152" customFormat="1" ht="12.75" customHeight="1">
      <c r="A43" s="695"/>
      <c r="B43" s="696"/>
      <c r="C43" s="697"/>
      <c r="D43" s="97"/>
      <c r="E43" s="22" t="s">
        <v>15</v>
      </c>
      <c r="F43" s="22" t="s">
        <v>16</v>
      </c>
      <c r="G43" s="23" t="s">
        <v>17</v>
      </c>
      <c r="H43" s="520"/>
      <c r="I43" s="522"/>
      <c r="J43" s="507"/>
      <c r="K43" s="522"/>
      <c r="L43" s="521"/>
    </row>
    <row r="44" spans="1:13" s="152" customFormat="1" ht="15.6">
      <c r="A44" s="679"/>
      <c r="B44" s="680"/>
      <c r="C44" s="681"/>
      <c r="D44" s="100"/>
      <c r="E44" s="18"/>
      <c r="F44" s="128"/>
      <c r="G44" s="28"/>
      <c r="H44" s="505"/>
      <c r="I44" s="506"/>
      <c r="J44" s="507"/>
      <c r="K44" s="508"/>
      <c r="L44" s="509"/>
    </row>
    <row r="45" spans="1:13" s="152" customFormat="1" ht="12.75" customHeight="1" thickBot="1">
      <c r="A45" s="677" t="s">
        <v>33</v>
      </c>
      <c r="B45" s="678"/>
      <c r="C45" s="106"/>
      <c r="D45" s="29"/>
      <c r="E45" s="29"/>
      <c r="F45" s="25"/>
      <c r="G45" s="525">
        <f>+G44</f>
        <v>0</v>
      </c>
      <c r="H45" s="513"/>
      <c r="I45" s="526"/>
      <c r="J45" s="518"/>
      <c r="K45" s="526"/>
      <c r="L45" s="514"/>
    </row>
    <row r="46" spans="1:13" s="153" customFormat="1" ht="16.2" thickBot="1">
      <c r="A46" s="107"/>
      <c r="B46" s="108"/>
      <c r="C46" s="108"/>
      <c r="D46" s="683" t="s">
        <v>34</v>
      </c>
      <c r="E46" s="684"/>
      <c r="F46" s="684"/>
      <c r="G46" s="61">
        <f>+G45+G40+G26+G19</f>
        <v>20.096480000000003</v>
      </c>
      <c r="H46" s="546">
        <v>1</v>
      </c>
      <c r="I46" s="528"/>
      <c r="J46" s="529"/>
      <c r="K46" s="528"/>
      <c r="L46" s="565">
        <f>+L45+L40+L26+L19</f>
        <v>56.823782075268895</v>
      </c>
      <c r="M46" s="152"/>
    </row>
    <row r="47" spans="1:13" s="152" customFormat="1" ht="12.75" customHeight="1">
      <c r="A47" s="107"/>
      <c r="B47" s="108"/>
      <c r="C47" s="108"/>
      <c r="D47" s="685" t="s">
        <v>35</v>
      </c>
      <c r="E47" s="686"/>
      <c r="F47" s="109">
        <f>+Datos!C5</f>
        <v>0.23</v>
      </c>
      <c r="G47" s="110">
        <f>+F47*G46</f>
        <v>4.6221904000000009</v>
      </c>
      <c r="H47" s="114"/>
      <c r="I47" s="114"/>
      <c r="J47" s="114"/>
      <c r="K47" s="114"/>
      <c r="L47" s="530"/>
      <c r="M47" s="153"/>
    </row>
    <row r="48" spans="1:13" s="152" customFormat="1" ht="13.5" customHeight="1">
      <c r="A48" s="111"/>
      <c r="B48" s="17"/>
      <c r="C48" s="112"/>
      <c r="D48" s="685" t="s">
        <v>36</v>
      </c>
      <c r="E48" s="686"/>
      <c r="F48" s="686"/>
      <c r="G48" s="110">
        <v>0</v>
      </c>
      <c r="H48" s="114"/>
      <c r="I48" s="114"/>
      <c r="J48" s="114"/>
      <c r="K48" s="114"/>
      <c r="L48" s="530"/>
    </row>
    <row r="49" spans="1:13" s="152" customFormat="1" ht="12.75" customHeight="1">
      <c r="A49" s="86"/>
      <c r="B49" s="108"/>
      <c r="C49" s="85"/>
      <c r="D49" s="685" t="s">
        <v>37</v>
      </c>
      <c r="E49" s="686"/>
      <c r="F49" s="686"/>
      <c r="G49" s="113">
        <f>+G46+G47</f>
        <v>24.718670400000004</v>
      </c>
      <c r="H49" s="114"/>
      <c r="I49" s="114"/>
      <c r="J49" s="114"/>
      <c r="K49" s="114"/>
      <c r="L49" s="530"/>
    </row>
    <row r="50" spans="1:13" s="152" customFormat="1" ht="12.75" customHeight="1" thickBot="1">
      <c r="A50" s="606" t="str">
        <f>'BASE DE DATOS'!D6</f>
        <v>ING. LIZARDO SEGURA M.</v>
      </c>
      <c r="B50" s="607"/>
      <c r="C50" s="114"/>
      <c r="D50" s="687" t="s">
        <v>38</v>
      </c>
      <c r="E50" s="688"/>
      <c r="F50" s="688"/>
      <c r="G50" s="66">
        <f>ROUND((G49),2)</f>
        <v>24.72</v>
      </c>
      <c r="H50" s="114"/>
      <c r="I50" s="114"/>
      <c r="J50" s="114"/>
      <c r="K50" s="114"/>
      <c r="L50" s="530"/>
    </row>
    <row r="51" spans="1:13" s="152" customFormat="1">
      <c r="A51" s="608" t="str">
        <f>'BASE DE DATOS'!F6</f>
        <v>TEC. DE PLANIFICACIÓN</v>
      </c>
      <c r="B51" s="609"/>
      <c r="C51" s="114"/>
      <c r="D51" s="114"/>
      <c r="E51" s="114"/>
      <c r="F51" s="115"/>
      <c r="G51" s="115"/>
      <c r="H51" s="85"/>
      <c r="I51" s="85"/>
      <c r="J51" s="85"/>
      <c r="K51" s="85"/>
      <c r="L51" s="531"/>
    </row>
    <row r="52" spans="1:13" s="152" customFormat="1">
      <c r="A52" s="608" t="str">
        <f>'BASE DE DATOS'!D7</f>
        <v>ESMERALDAS  - MARZO/2021</v>
      </c>
      <c r="B52" s="609"/>
      <c r="C52" s="316"/>
      <c r="D52" s="316"/>
      <c r="E52" s="316"/>
      <c r="F52" s="316"/>
      <c r="G52" s="316"/>
      <c r="H52" s="85"/>
      <c r="I52" s="85"/>
      <c r="J52" s="85"/>
      <c r="K52" s="85"/>
      <c r="L52" s="531"/>
    </row>
    <row r="53" spans="1:13">
      <c r="A53" s="116"/>
      <c r="B53" s="117"/>
      <c r="C53" s="118"/>
      <c r="D53" s="118"/>
      <c r="E53" s="118"/>
      <c r="F53" s="119"/>
      <c r="G53" s="119"/>
      <c r="H53" s="85"/>
      <c r="I53" s="85"/>
      <c r="J53" s="532"/>
      <c r="K53" s="85"/>
      <c r="L53" s="531"/>
      <c r="M53" s="152"/>
    </row>
    <row r="54" spans="1:13">
      <c r="A54" s="170"/>
      <c r="B54" s="120"/>
      <c r="C54" s="120"/>
      <c r="D54" s="121"/>
      <c r="E54" s="121"/>
      <c r="F54" s="121"/>
      <c r="G54" s="121"/>
      <c r="H54" s="114"/>
      <c r="I54" s="114"/>
      <c r="J54" s="533"/>
      <c r="K54" s="114"/>
      <c r="L54" s="530"/>
    </row>
    <row r="55" spans="1:13">
      <c r="A55" s="122"/>
      <c r="B55" s="117"/>
      <c r="C55" s="117"/>
      <c r="D55" s="117"/>
      <c r="E55" s="117"/>
      <c r="F55" s="123"/>
      <c r="G55" s="119"/>
      <c r="H55" s="114"/>
      <c r="I55" s="114"/>
      <c r="J55" s="533"/>
      <c r="K55" s="114"/>
      <c r="L55" s="530"/>
    </row>
    <row r="56" spans="1:13">
      <c r="A56" s="116"/>
      <c r="B56" s="118"/>
      <c r="C56" s="124"/>
      <c r="D56" s="124"/>
      <c r="E56" s="124"/>
      <c r="F56" s="124"/>
      <c r="G56" s="124"/>
      <c r="H56" s="114"/>
      <c r="I56" s="114"/>
      <c r="J56" s="533"/>
      <c r="K56" s="114"/>
      <c r="L56" s="530"/>
    </row>
    <row r="57" spans="1:13" ht="13.8" thickBot="1">
      <c r="A57" s="125"/>
      <c r="B57" s="126"/>
      <c r="C57" s="127"/>
      <c r="D57" s="689"/>
      <c r="E57" s="689"/>
      <c r="F57" s="689"/>
      <c r="G57" s="127"/>
      <c r="H57" s="534"/>
      <c r="I57" s="534"/>
      <c r="J57" s="535"/>
      <c r="K57" s="534"/>
      <c r="L57" s="536"/>
    </row>
    <row r="58" spans="1:13" ht="13.8">
      <c r="A58" s="154"/>
      <c r="B58" s="154"/>
      <c r="C58" s="155"/>
      <c r="D58" s="682"/>
      <c r="E58" s="682"/>
      <c r="F58" s="682"/>
      <c r="G58" s="537">
        <v>24.72</v>
      </c>
      <c r="H58" s="114"/>
      <c r="I58" s="114"/>
      <c r="J58" s="114"/>
      <c r="K58" s="114"/>
    </row>
    <row r="59" spans="1:13">
      <c r="D59" s="682"/>
      <c r="E59" s="682"/>
      <c r="F59" s="682"/>
      <c r="H59" s="114"/>
      <c r="I59" s="114"/>
      <c r="J59" s="114"/>
      <c r="K59" s="114"/>
    </row>
    <row r="60" spans="1:13">
      <c r="H60" s="114"/>
      <c r="I60" s="114"/>
      <c r="J60" s="114"/>
      <c r="K60" s="114"/>
    </row>
    <row r="61" spans="1:13">
      <c r="H61" s="114"/>
      <c r="I61" s="114"/>
      <c r="J61" s="114"/>
      <c r="K61" s="114"/>
    </row>
    <row r="62" spans="1:13">
      <c r="H62" s="114"/>
      <c r="I62" s="114"/>
      <c r="J62" s="114"/>
      <c r="K62" s="114"/>
    </row>
  </sheetData>
  <mergeCells count="37">
    <mergeCell ref="A30:C30"/>
    <mergeCell ref="D58:F58"/>
    <mergeCell ref="D59:F59"/>
    <mergeCell ref="A32:C32"/>
    <mergeCell ref="A33:C33"/>
    <mergeCell ref="D47:E47"/>
    <mergeCell ref="D48:F48"/>
    <mergeCell ref="D49:F49"/>
    <mergeCell ref="D50:F50"/>
    <mergeCell ref="D57:F57"/>
    <mergeCell ref="A40:B40"/>
    <mergeCell ref="A42:C42"/>
    <mergeCell ref="A43:C43"/>
    <mergeCell ref="A44:C44"/>
    <mergeCell ref="A45:B45"/>
    <mergeCell ref="D46:F46"/>
    <mergeCell ref="H2:L13"/>
    <mergeCell ref="A15:B15"/>
    <mergeCell ref="A2:G2"/>
    <mergeCell ref="A4:G4"/>
    <mergeCell ref="A12:D12"/>
    <mergeCell ref="A50:B50"/>
    <mergeCell ref="A51:B51"/>
    <mergeCell ref="A52:B52"/>
    <mergeCell ref="A16:B16"/>
    <mergeCell ref="A1:G1"/>
    <mergeCell ref="A31:C31"/>
    <mergeCell ref="A17:B17"/>
    <mergeCell ref="A19:B19"/>
    <mergeCell ref="A21:B21"/>
    <mergeCell ref="A22:B22"/>
    <mergeCell ref="A23:B23"/>
    <mergeCell ref="A24:B24"/>
    <mergeCell ref="A25:B25"/>
    <mergeCell ref="A26:B26"/>
    <mergeCell ref="A28:C28"/>
    <mergeCell ref="A29:C2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2"/>
  <sheetViews>
    <sheetView view="pageBreakPreview" topLeftCell="A19" zoomScale="90" zoomScaleNormal="100" zoomScaleSheetLayoutView="90" workbookViewId="0">
      <selection activeCell="L46" sqref="L46"/>
    </sheetView>
  </sheetViews>
  <sheetFormatPr baseColWidth="10" defaultRowHeight="13.2"/>
  <cols>
    <col min="1" max="1" width="22.4414062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246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'!A83</f>
        <v>80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'!C83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'!B83</f>
        <v>Jumper para conexión a tierra de bandeja portacable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13.95" customHeight="1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G28*0.05</f>
        <v>9.3100000000000016E-2</v>
      </c>
      <c r="H17" s="433">
        <f>+G17/G$46</f>
        <v>3.4933023151101278E-2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3.4933023151101277</v>
      </c>
    </row>
    <row r="18" spans="1:12" s="137" customFormat="1" ht="15.6">
      <c r="A18" s="261"/>
      <c r="B18" s="262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SUM(G17:G18)</f>
        <v>9.3100000000000016E-2</v>
      </c>
      <c r="H19" s="437">
        <f>SUM(H17:H17)</f>
        <v>3.4933023151101278E-2</v>
      </c>
      <c r="I19" s="438"/>
      <c r="J19" s="439"/>
      <c r="K19" s="440"/>
      <c r="L19" s="447">
        <f>SUM(L17:L17)</f>
        <v>3.4933023151101277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0.2</v>
      </c>
      <c r="G23" s="42">
        <f>E23*F23</f>
        <v>0.72400000000000009</v>
      </c>
      <c r="H23" s="433">
        <f>+G23/G$46</f>
        <v>0.27165960001500883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27.165960001500881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0.2</v>
      </c>
      <c r="G24" s="42">
        <f>E24*F24</f>
        <v>0.7320000000000001</v>
      </c>
      <c r="H24" s="433">
        <f>+G24/G$46</f>
        <v>0.27466136355108628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27.466136355108627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0.1</v>
      </c>
      <c r="G25" s="42">
        <f>E25*F25</f>
        <v>0.40599999999999997</v>
      </c>
      <c r="H25" s="433">
        <f>+G25/G$46</f>
        <v>0.15233949945593034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15.233949945593034</v>
      </c>
    </row>
    <row r="26" spans="1:12" s="137" customFormat="1" ht="15.6">
      <c r="A26" s="259"/>
      <c r="B26" s="260"/>
      <c r="C26" s="145"/>
      <c r="D26" s="145"/>
      <c r="E26" s="146"/>
      <c r="F26" s="147"/>
      <c r="G26" s="42"/>
      <c r="H26" s="433"/>
      <c r="I26" s="434"/>
      <c r="J26" s="435"/>
      <c r="K26" s="431"/>
      <c r="L26" s="436"/>
    </row>
    <row r="27" spans="1:12" s="137" customFormat="1" ht="15.6">
      <c r="A27" s="259"/>
      <c r="B27" s="260"/>
      <c r="C27" s="145"/>
      <c r="D27" s="145"/>
      <c r="E27" s="146"/>
      <c r="F27" s="147"/>
      <c r="G27" s="42"/>
      <c r="H27" s="433"/>
      <c r="I27" s="434"/>
      <c r="J27" s="435"/>
      <c r="K27" s="431"/>
      <c r="L27" s="436"/>
    </row>
    <row r="28" spans="1:12" s="136" customFormat="1" ht="12.75" customHeight="1">
      <c r="A28" s="597" t="s">
        <v>26</v>
      </c>
      <c r="B28" s="598"/>
      <c r="C28" s="145"/>
      <c r="D28" s="148"/>
      <c r="E28" s="148"/>
      <c r="F28" s="149"/>
      <c r="G28" s="129">
        <f>SUM(G23:G26)</f>
        <v>1.8620000000000001</v>
      </c>
      <c r="H28" s="437">
        <f>SUM(H23:H25)</f>
        <v>0.69866046302202545</v>
      </c>
      <c r="I28" s="429"/>
      <c r="J28" s="430"/>
      <c r="K28" s="431"/>
      <c r="L28" s="447">
        <f>SUM(L23:L25)</f>
        <v>69.866046302202548</v>
      </c>
    </row>
    <row r="29" spans="1:12" s="136" customFormat="1" ht="12.75" customHeight="1">
      <c r="A29" s="47" t="s">
        <v>27</v>
      </c>
      <c r="B29" s="44"/>
      <c r="C29" s="45"/>
      <c r="D29" s="45"/>
      <c r="E29" s="45"/>
      <c r="F29" s="45"/>
      <c r="G29" s="46"/>
      <c r="H29" s="444"/>
      <c r="I29" s="429"/>
      <c r="J29" s="430"/>
      <c r="K29" s="431"/>
      <c r="L29" s="445"/>
    </row>
    <row r="30" spans="1:12" s="136" customFormat="1" ht="12.75" customHeight="1">
      <c r="A30" s="610" t="s">
        <v>4</v>
      </c>
      <c r="B30" s="611"/>
      <c r="C30" s="612"/>
      <c r="D30" s="143" t="s">
        <v>28</v>
      </c>
      <c r="E30" s="144" t="s">
        <v>5</v>
      </c>
      <c r="F30" s="143" t="s">
        <v>29</v>
      </c>
      <c r="G30" s="144" t="s">
        <v>9</v>
      </c>
      <c r="H30" s="444"/>
      <c r="I30" s="446"/>
      <c r="J30" s="431"/>
      <c r="K30" s="446"/>
      <c r="L30" s="445"/>
    </row>
    <row r="31" spans="1:12" s="136" customFormat="1" ht="12.75" customHeight="1">
      <c r="A31" s="613"/>
      <c r="B31" s="614"/>
      <c r="C31" s="615"/>
      <c r="D31" s="48"/>
      <c r="E31" s="39" t="s">
        <v>15</v>
      </c>
      <c r="F31" s="39" t="s">
        <v>16</v>
      </c>
      <c r="G31" s="40" t="s">
        <v>17</v>
      </c>
      <c r="H31" s="428"/>
      <c r="I31" s="446"/>
      <c r="J31" s="430"/>
      <c r="K31" s="431"/>
      <c r="L31" s="432"/>
    </row>
    <row r="32" spans="1:12" s="136" customFormat="1" ht="15.6">
      <c r="A32" s="616" t="s">
        <v>312</v>
      </c>
      <c r="B32" s="617"/>
      <c r="C32" s="618"/>
      <c r="D32" s="49" t="s">
        <v>28</v>
      </c>
      <c r="E32" s="50">
        <v>1</v>
      </c>
      <c r="F32" s="50">
        <v>0.71</v>
      </c>
      <c r="G32" s="42">
        <f>E32*F32</f>
        <v>0.71</v>
      </c>
      <c r="H32" s="433">
        <f>+G32/G$46</f>
        <v>0.26640651382687325</v>
      </c>
      <c r="I32" s="434">
        <v>463400120</v>
      </c>
      <c r="J32" s="435" t="s">
        <v>324</v>
      </c>
      <c r="K32" s="431">
        <v>40</v>
      </c>
      <c r="L32" s="436">
        <f>+H32*K32</f>
        <v>10.656260553074929</v>
      </c>
    </row>
    <row r="33" spans="1:12" s="136" customFormat="1" ht="15.6">
      <c r="A33" s="274"/>
      <c r="B33" s="275"/>
      <c r="C33" s="276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2" s="136" customFormat="1" ht="15.6">
      <c r="A34" s="274"/>
      <c r="B34" s="275"/>
      <c r="C34" s="276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2" s="136" customFormat="1" ht="15.6">
      <c r="A35" s="274"/>
      <c r="B35" s="275"/>
      <c r="C35" s="276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2" s="136" customFormat="1" ht="15.6">
      <c r="A36" s="274"/>
      <c r="B36" s="275"/>
      <c r="C36" s="276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2" s="136" customFormat="1" ht="15.6">
      <c r="A37" s="274"/>
      <c r="B37" s="275"/>
      <c r="C37" s="276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2" s="136" customFormat="1" ht="15.6">
      <c r="A38" s="274"/>
      <c r="B38" s="275"/>
      <c r="C38" s="276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2" s="136" customFormat="1" ht="15.6">
      <c r="A39" s="274"/>
      <c r="B39" s="275"/>
      <c r="C39" s="276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+G32</f>
        <v>0.71</v>
      </c>
      <c r="H40" s="437">
        <f>+H32</f>
        <v>0.26640651382687325</v>
      </c>
      <c r="I40" s="429"/>
      <c r="J40" s="430"/>
      <c r="K40" s="431"/>
      <c r="L40" s="447">
        <f>+L32</f>
        <v>10.656260553074929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30"/>
      <c r="E45" s="130"/>
      <c r="F45" s="131"/>
      <c r="G45" s="129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29">
        <f>+G45+G40+G28+G19</f>
        <v>2.6651000000000002</v>
      </c>
      <c r="H46" s="449">
        <f>+H45+H40+H28+H19</f>
        <v>0.99999999999999989</v>
      </c>
      <c r="I46" s="450"/>
      <c r="J46" s="451"/>
      <c r="K46" s="450"/>
      <c r="L46" s="563">
        <f>+L45+L40+L28+L19</f>
        <v>84.015609170387606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0.6129730000000001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3.2780730000000005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3.28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3.28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34">
    <mergeCell ref="A24:B24"/>
    <mergeCell ref="A1:G1"/>
    <mergeCell ref="H2:L13"/>
    <mergeCell ref="A15:B15"/>
    <mergeCell ref="A16:B16"/>
    <mergeCell ref="A17:B17"/>
    <mergeCell ref="A19:B19"/>
    <mergeCell ref="A21:B21"/>
    <mergeCell ref="A22:B22"/>
    <mergeCell ref="A23:B23"/>
    <mergeCell ref="A2:G2"/>
    <mergeCell ref="A4:G4"/>
    <mergeCell ref="A12:D12"/>
    <mergeCell ref="A50:B50"/>
    <mergeCell ref="A51:B51"/>
    <mergeCell ref="A52:B52"/>
    <mergeCell ref="D47:E47"/>
    <mergeCell ref="A25:B25"/>
    <mergeCell ref="A28:B28"/>
    <mergeCell ref="A30:C30"/>
    <mergeCell ref="A31:C31"/>
    <mergeCell ref="A32:C32"/>
    <mergeCell ref="A40:B40"/>
    <mergeCell ref="A42:C42"/>
    <mergeCell ref="A43:C43"/>
    <mergeCell ref="A44:C44"/>
    <mergeCell ref="A45:B45"/>
    <mergeCell ref="D46:F46"/>
    <mergeCell ref="D59:F59"/>
    <mergeCell ref="D48:F48"/>
    <mergeCell ref="D49:F49"/>
    <mergeCell ref="D50:F50"/>
    <mergeCell ref="D57:F57"/>
    <mergeCell ref="D58:F5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2"/>
  <sheetViews>
    <sheetView view="pageBreakPreview" topLeftCell="A19" zoomScale="90" zoomScaleNormal="100" zoomScaleSheetLayoutView="90" workbookViewId="0">
      <selection activeCell="L46" sqref="L46"/>
    </sheetView>
  </sheetViews>
  <sheetFormatPr baseColWidth="10" defaultRowHeight="13.2"/>
  <cols>
    <col min="1" max="1" width="22.4414062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246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'!A84</f>
        <v>81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'!C84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'!B84</f>
        <v>Banco de capacitores de 220 V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13.95" customHeight="1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G28*0.05</f>
        <v>27.930000000000003</v>
      </c>
      <c r="H17" s="433">
        <f>+G17/G$46</f>
        <v>7.3810587181323533E-3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0.73810587181323528</v>
      </c>
    </row>
    <row r="18" spans="1:12" s="137" customFormat="1" ht="15.6">
      <c r="A18" s="261"/>
      <c r="B18" s="262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SUM(G17:G18)</f>
        <v>27.930000000000003</v>
      </c>
      <c r="H19" s="437">
        <f>SUM(H17:H17)</f>
        <v>7.3810587181323533E-3</v>
      </c>
      <c r="I19" s="438"/>
      <c r="J19" s="439"/>
      <c r="K19" s="440"/>
      <c r="L19" s="447">
        <f>SUM(L17:L17)</f>
        <v>0.73810587181323528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2</v>
      </c>
      <c r="D23" s="145">
        <f>'BASE DE DATOS'!G14</f>
        <v>3.62</v>
      </c>
      <c r="E23" s="146">
        <f>IF(D23&gt;0,ROUND(D23*C23,2),"")</f>
        <v>7.24</v>
      </c>
      <c r="F23" s="147">
        <v>30</v>
      </c>
      <c r="G23" s="42">
        <f>E23*F23</f>
        <v>217.20000000000002</v>
      </c>
      <c r="H23" s="433">
        <f>+G23/G$46</f>
        <v>5.7399425477205404E-2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5.7399425477205401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2</v>
      </c>
      <c r="D24" s="145">
        <f>'BASE DE DATOS'!G17</f>
        <v>3.66</v>
      </c>
      <c r="E24" s="146">
        <f>IF(D24&gt;0,ROUND(D24*C24,2),"")</f>
        <v>7.32</v>
      </c>
      <c r="F24" s="147">
        <f>F23</f>
        <v>30</v>
      </c>
      <c r="G24" s="42">
        <f>E24*F24</f>
        <v>219.60000000000002</v>
      </c>
      <c r="H24" s="433">
        <f>+G24/G$46</f>
        <v>5.8033673272533642E-2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5.8033673272533646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30</v>
      </c>
      <c r="G25" s="42">
        <f>E25*F25</f>
        <v>121.79999999999998</v>
      </c>
      <c r="H25" s="433">
        <f>+G25/G$46</f>
        <v>3.2188075612907999E-2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3.2188075612908</v>
      </c>
    </row>
    <row r="26" spans="1:12" s="137" customFormat="1" ht="15.6">
      <c r="A26" s="259"/>
      <c r="B26" s="260"/>
      <c r="C26" s="145"/>
      <c r="D26" s="145"/>
      <c r="E26" s="146"/>
      <c r="F26" s="147"/>
      <c r="G26" s="42"/>
      <c r="H26" s="433"/>
      <c r="I26" s="434"/>
      <c r="J26" s="435"/>
      <c r="K26" s="431"/>
      <c r="L26" s="436"/>
    </row>
    <row r="27" spans="1:12" s="137" customFormat="1" ht="15.6">
      <c r="A27" s="259"/>
      <c r="B27" s="260"/>
      <c r="C27" s="145"/>
      <c r="D27" s="145"/>
      <c r="E27" s="146"/>
      <c r="F27" s="147"/>
      <c r="G27" s="42"/>
      <c r="H27" s="433"/>
      <c r="I27" s="434"/>
      <c r="J27" s="435"/>
      <c r="K27" s="431"/>
      <c r="L27" s="436"/>
    </row>
    <row r="28" spans="1:12" s="136" customFormat="1" ht="12.75" customHeight="1">
      <c r="A28" s="597" t="s">
        <v>26</v>
      </c>
      <c r="B28" s="598"/>
      <c r="C28" s="145"/>
      <c r="D28" s="148"/>
      <c r="E28" s="148"/>
      <c r="F28" s="149"/>
      <c r="G28" s="129">
        <f>SUM(G23:G26)</f>
        <v>558.6</v>
      </c>
      <c r="H28" s="437">
        <f>SUM(H23:H25)</f>
        <v>0.14762117436264705</v>
      </c>
      <c r="I28" s="429"/>
      <c r="J28" s="430"/>
      <c r="K28" s="431"/>
      <c r="L28" s="447">
        <f>SUM(L23:L25)</f>
        <v>14.762117436264704</v>
      </c>
    </row>
    <row r="29" spans="1:12" s="136" customFormat="1" ht="12.75" customHeight="1">
      <c r="A29" s="47" t="s">
        <v>27</v>
      </c>
      <c r="B29" s="44"/>
      <c r="C29" s="45"/>
      <c r="D29" s="45"/>
      <c r="E29" s="45"/>
      <c r="F29" s="45"/>
      <c r="G29" s="46"/>
      <c r="H29" s="444"/>
      <c r="I29" s="429"/>
      <c r="J29" s="430"/>
      <c r="K29" s="431"/>
      <c r="L29" s="445"/>
    </row>
    <row r="30" spans="1:12" s="136" customFormat="1" ht="12.75" customHeight="1">
      <c r="A30" s="610" t="s">
        <v>4</v>
      </c>
      <c r="B30" s="611"/>
      <c r="C30" s="612"/>
      <c r="D30" s="143" t="s">
        <v>28</v>
      </c>
      <c r="E30" s="144" t="s">
        <v>5</v>
      </c>
      <c r="F30" s="143" t="s">
        <v>29</v>
      </c>
      <c r="G30" s="144" t="s">
        <v>9</v>
      </c>
      <c r="H30" s="444"/>
      <c r="I30" s="446"/>
      <c r="J30" s="431"/>
      <c r="K30" s="446"/>
      <c r="L30" s="445"/>
    </row>
    <row r="31" spans="1:12" s="136" customFormat="1" ht="12.75" customHeight="1">
      <c r="A31" s="613"/>
      <c r="B31" s="614"/>
      <c r="C31" s="615"/>
      <c r="D31" s="48"/>
      <c r="E31" s="39" t="s">
        <v>15</v>
      </c>
      <c r="F31" s="39" t="s">
        <v>16</v>
      </c>
      <c r="G31" s="40" t="s">
        <v>17</v>
      </c>
      <c r="H31" s="428"/>
      <c r="I31" s="446"/>
      <c r="J31" s="430"/>
      <c r="K31" s="431"/>
      <c r="L31" s="432"/>
    </row>
    <row r="32" spans="1:12" s="136" customFormat="1" ht="15.6">
      <c r="A32" s="616" t="s">
        <v>317</v>
      </c>
      <c r="B32" s="617"/>
      <c r="C32" s="618"/>
      <c r="D32" s="49" t="s">
        <v>28</v>
      </c>
      <c r="E32" s="50">
        <v>1</v>
      </c>
      <c r="F32" s="50">
        <v>3197.48</v>
      </c>
      <c r="G32" s="42">
        <f>E32*F32</f>
        <v>3197.48</v>
      </c>
      <c r="H32" s="433">
        <f>+G32/G$46</f>
        <v>0.84499776691922068</v>
      </c>
      <c r="I32" s="434">
        <v>471100000</v>
      </c>
      <c r="J32" s="435" t="s">
        <v>30</v>
      </c>
      <c r="K32" s="431">
        <v>0</v>
      </c>
      <c r="L32" s="436">
        <f>+H32*K32</f>
        <v>0</v>
      </c>
    </row>
    <row r="33" spans="1:12" s="136" customFormat="1" ht="15.6">
      <c r="A33" s="274"/>
      <c r="B33" s="275"/>
      <c r="C33" s="276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2" s="136" customFormat="1" ht="15.6">
      <c r="A34" s="274"/>
      <c r="B34" s="275"/>
      <c r="C34" s="276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2" s="136" customFormat="1" ht="15.6">
      <c r="A35" s="274"/>
      <c r="B35" s="275"/>
      <c r="C35" s="276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2" s="136" customFormat="1" ht="15.6">
      <c r="A36" s="274"/>
      <c r="B36" s="275"/>
      <c r="C36" s="276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2" s="136" customFormat="1" ht="15.6">
      <c r="A37" s="274"/>
      <c r="B37" s="275"/>
      <c r="C37" s="276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2" s="136" customFormat="1" ht="15.6">
      <c r="A38" s="274"/>
      <c r="B38" s="275"/>
      <c r="C38" s="276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2" s="136" customFormat="1" ht="15.6">
      <c r="A39" s="274"/>
      <c r="B39" s="275"/>
      <c r="C39" s="276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+G32</f>
        <v>3197.48</v>
      </c>
      <c r="H40" s="437">
        <f>+H32</f>
        <v>0.84499776691922068</v>
      </c>
      <c r="I40" s="429"/>
      <c r="J40" s="430"/>
      <c r="K40" s="431"/>
      <c r="L40" s="447">
        <f>+L32</f>
        <v>0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30"/>
      <c r="E45" s="130"/>
      <c r="F45" s="131"/>
      <c r="G45" s="129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29">
        <f>+G45+G40+G28+G19</f>
        <v>3784.0099999999998</v>
      </c>
      <c r="H46" s="449">
        <f>+H45+H40+H28+H19</f>
        <v>1.0000000000000002</v>
      </c>
      <c r="I46" s="450"/>
      <c r="J46" s="451"/>
      <c r="K46" s="450"/>
      <c r="L46" s="563">
        <f>+L45+L40+L28+L19</f>
        <v>15.50022330807794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870.32229999999993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4654.3323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4654.33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4654.33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34">
    <mergeCell ref="A24:B24"/>
    <mergeCell ref="A1:G1"/>
    <mergeCell ref="H2:L13"/>
    <mergeCell ref="A15:B15"/>
    <mergeCell ref="A16:B16"/>
    <mergeCell ref="A17:B17"/>
    <mergeCell ref="A19:B19"/>
    <mergeCell ref="A21:B21"/>
    <mergeCell ref="A22:B22"/>
    <mergeCell ref="A23:B23"/>
    <mergeCell ref="A2:G2"/>
    <mergeCell ref="A4:G4"/>
    <mergeCell ref="A12:D12"/>
    <mergeCell ref="A50:B50"/>
    <mergeCell ref="A51:B51"/>
    <mergeCell ref="A52:B52"/>
    <mergeCell ref="D47:E47"/>
    <mergeCell ref="A25:B25"/>
    <mergeCell ref="A28:B28"/>
    <mergeCell ref="A30:C30"/>
    <mergeCell ref="A31:C31"/>
    <mergeCell ref="A32:C32"/>
    <mergeCell ref="A40:B40"/>
    <mergeCell ref="A42:C42"/>
    <mergeCell ref="A43:C43"/>
    <mergeCell ref="A44:C44"/>
    <mergeCell ref="A45:B45"/>
    <mergeCell ref="D46:F46"/>
    <mergeCell ref="D59:F59"/>
    <mergeCell ref="D48:F48"/>
    <mergeCell ref="D49:F49"/>
    <mergeCell ref="D50:F50"/>
    <mergeCell ref="D57:F57"/>
    <mergeCell ref="D58:F5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1"/>
  <sheetViews>
    <sheetView tabSelected="1" view="pageBreakPreview" zoomScaleNormal="100" zoomScaleSheetLayoutView="100" workbookViewId="0">
      <selection activeCell="J41" sqref="J41"/>
    </sheetView>
  </sheetViews>
  <sheetFormatPr baseColWidth="10" defaultRowHeight="13.2"/>
  <cols>
    <col min="1" max="1" width="22.4414062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95" customHeight="1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95" customHeight="1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325"/>
      <c r="B5" s="326"/>
      <c r="C5" s="326"/>
      <c r="D5" s="326"/>
      <c r="E5" s="326"/>
      <c r="F5" s="326"/>
      <c r="G5" s="419"/>
      <c r="H5" s="629"/>
      <c r="I5" s="630"/>
      <c r="J5" s="630"/>
      <c r="K5" s="630"/>
      <c r="L5" s="631"/>
    </row>
    <row r="6" spans="1:13" s="246" customFormat="1" ht="13.95" customHeight="1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326"/>
      <c r="G6" s="419"/>
      <c r="H6" s="629"/>
      <c r="I6" s="630"/>
      <c r="J6" s="630"/>
      <c r="K6" s="630"/>
      <c r="L6" s="631"/>
    </row>
    <row r="7" spans="1:13" s="246" customFormat="1" ht="13.95" customHeight="1">
      <c r="A7" s="300" t="s">
        <v>121</v>
      </c>
      <c r="B7" s="297" t="str">
        <f>'BASE DE DATOS'!D4</f>
        <v>EJECUCIÓN DE OBRA</v>
      </c>
      <c r="C7" s="297"/>
      <c r="D7" s="298"/>
      <c r="E7" s="299"/>
      <c r="F7" s="326"/>
      <c r="G7" s="419"/>
      <c r="H7" s="629"/>
      <c r="I7" s="630"/>
      <c r="J7" s="630"/>
      <c r="K7" s="630"/>
      <c r="L7" s="631"/>
    </row>
    <row r="8" spans="1:13" s="246" customFormat="1" ht="13.95" customHeight="1">
      <c r="A8" s="300" t="s">
        <v>122</v>
      </c>
      <c r="B8" s="301" t="str">
        <f>'BASE DE DATOS'!D5</f>
        <v>AV. BOLIVAR Y 9 OCTUBRE</v>
      </c>
      <c r="C8" s="301"/>
      <c r="D8" s="298"/>
      <c r="E8" s="299"/>
      <c r="F8" s="326"/>
      <c r="G8" s="419"/>
      <c r="H8" s="629"/>
      <c r="I8" s="630"/>
      <c r="J8" s="630"/>
      <c r="K8" s="630"/>
      <c r="L8" s="631"/>
    </row>
    <row r="9" spans="1:13" s="246" customFormat="1" ht="13.95" customHeight="1">
      <c r="A9" s="302"/>
      <c r="B9" s="302"/>
      <c r="C9" s="302"/>
      <c r="D9" s="302"/>
      <c r="E9" s="303"/>
      <c r="F9" s="304" t="s">
        <v>90</v>
      </c>
      <c r="G9" s="304">
        <f>'Presupuesto '!A85</f>
        <v>82</v>
      </c>
      <c r="H9" s="629"/>
      <c r="I9" s="630"/>
      <c r="J9" s="630"/>
      <c r="K9" s="630"/>
      <c r="L9" s="631"/>
    </row>
    <row r="10" spans="1:13" s="246" customFormat="1" ht="13.95" customHeight="1">
      <c r="A10" s="302"/>
      <c r="B10" s="302"/>
      <c r="C10" s="302"/>
      <c r="D10" s="302"/>
      <c r="E10" s="303"/>
      <c r="F10" s="304" t="s">
        <v>28</v>
      </c>
      <c r="G10" s="304" t="str">
        <f>'Presupuesto '!C85</f>
        <v>u</v>
      </c>
      <c r="H10" s="629"/>
      <c r="I10" s="630"/>
      <c r="J10" s="630"/>
      <c r="K10" s="630"/>
      <c r="L10" s="631"/>
    </row>
    <row r="11" spans="1:13" s="246" customFormat="1" ht="13.95" customHeight="1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95" customHeight="1">
      <c r="A12" s="644" t="str">
        <f>'Presupuesto '!B85</f>
        <v>Configuración, pruebas especiales y arranque del sistema eléctrico de todo el proyecto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customHeight="1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13.95" customHeight="1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G28*0.05</f>
        <v>102.15000000000002</v>
      </c>
      <c r="H17" s="433">
        <f>+G17/G$46</f>
        <v>6.5291799695113197E-3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0.65291799695113195</v>
      </c>
    </row>
    <row r="18" spans="1:12" s="137" customFormat="1" ht="15.6">
      <c r="A18" s="322"/>
      <c r="B18" s="323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SUM(G17:G18)</f>
        <v>102.15000000000002</v>
      </c>
      <c r="H19" s="437">
        <f>SUM(H17:H18)</f>
        <v>6.5291799695113197E-3</v>
      </c>
      <c r="I19" s="438"/>
      <c r="J19" s="439"/>
      <c r="K19" s="440"/>
      <c r="L19" s="437">
        <f>SUM(L17:L18)</f>
        <v>0.65291799695113195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2</v>
      </c>
      <c r="D23" s="145">
        <f>'BASE DE DATOS'!G14</f>
        <v>3.62</v>
      </c>
      <c r="E23" s="146">
        <f>IF(D23&gt;0,ROUND(D23*C23,2),"")</f>
        <v>7.24</v>
      </c>
      <c r="F23" s="147">
        <v>90</v>
      </c>
      <c r="G23" s="42">
        <f>E23*F23</f>
        <v>651.6</v>
      </c>
      <c r="H23" s="433">
        <f>+G23/G$46</f>
        <v>4.164868984957E-2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4.1648689849569998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2</v>
      </c>
      <c r="D24" s="145">
        <f>'BASE DE DATOS'!G17</f>
        <v>3.66</v>
      </c>
      <c r="E24" s="146">
        <f>IF(D24&gt;0,ROUND(D24*C24,2),"")</f>
        <v>7.32</v>
      </c>
      <c r="F24" s="147">
        <f>F23</f>
        <v>90</v>
      </c>
      <c r="G24" s="42">
        <f>E24*F24</f>
        <v>658.80000000000007</v>
      </c>
      <c r="H24" s="433">
        <f>+G24/G$46</f>
        <v>4.2108896367244804E-2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4.2108896367244801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90</v>
      </c>
      <c r="G25" s="42">
        <f>E25*F25</f>
        <v>365.4</v>
      </c>
      <c r="H25" s="433">
        <f>+G25/G$46</f>
        <v>2.3355480771996433E-2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2.3355480771996433</v>
      </c>
    </row>
    <row r="26" spans="1:12" s="137" customFormat="1" ht="15.6">
      <c r="A26" s="597" t="str">
        <f>'BASE DE DATOS'!F19</f>
        <v>Ingeniero Electrico (Est. Ocp.B1)</v>
      </c>
      <c r="B26" s="598"/>
      <c r="C26" s="145">
        <v>1</v>
      </c>
      <c r="D26" s="145">
        <f>'BASE DE DATOS'!G19</f>
        <v>4.08</v>
      </c>
      <c r="E26" s="146">
        <f>IF(D26&gt;0,ROUND(D26*C26,2),"")</f>
        <v>4.08</v>
      </c>
      <c r="F26" s="147">
        <v>90</v>
      </c>
      <c r="G26" s="42">
        <f>E26*F26</f>
        <v>367.2</v>
      </c>
      <c r="H26" s="433">
        <f>+G26/G$46</f>
        <v>2.3470532401415136E-2</v>
      </c>
      <c r="I26" s="434">
        <f>'BASE DE DATOS'!I17</f>
        <v>546110011</v>
      </c>
      <c r="J26" s="435" t="s">
        <v>22</v>
      </c>
      <c r="K26" s="431">
        <v>100</v>
      </c>
      <c r="L26" s="436">
        <f>+H26*K26</f>
        <v>2.3470532401415136</v>
      </c>
    </row>
    <row r="27" spans="1:12" s="137" customFormat="1" ht="15.6">
      <c r="A27" s="317"/>
      <c r="B27" s="318"/>
      <c r="C27" s="145"/>
      <c r="D27" s="145"/>
      <c r="E27" s="146"/>
      <c r="F27" s="147"/>
      <c r="G27" s="42"/>
      <c r="H27" s="433"/>
      <c r="I27" s="434"/>
      <c r="J27" s="435"/>
      <c r="K27" s="431"/>
      <c r="L27" s="436"/>
    </row>
    <row r="28" spans="1:12" s="136" customFormat="1" ht="12.75" customHeight="1">
      <c r="A28" s="597" t="s">
        <v>26</v>
      </c>
      <c r="B28" s="598"/>
      <c r="C28" s="145"/>
      <c r="D28" s="148"/>
      <c r="E28" s="148"/>
      <c r="F28" s="149"/>
      <c r="G28" s="129">
        <f>SUM(G23:G26)</f>
        <v>2043.0000000000002</v>
      </c>
      <c r="H28" s="437">
        <f>SUM(H23:H26)</f>
        <v>0.13058359939022637</v>
      </c>
      <c r="I28" s="438"/>
      <c r="J28" s="439"/>
      <c r="K28" s="440"/>
      <c r="L28" s="437">
        <f>SUM(L23:L26)</f>
        <v>13.058359939022637</v>
      </c>
    </row>
    <row r="29" spans="1:12" s="136" customFormat="1" ht="12.75" customHeight="1">
      <c r="A29" s="47" t="s">
        <v>27</v>
      </c>
      <c r="B29" s="44"/>
      <c r="C29" s="45"/>
      <c r="D29" s="45"/>
      <c r="E29" s="45"/>
      <c r="F29" s="45"/>
      <c r="G29" s="46"/>
      <c r="H29" s="444"/>
      <c r="I29" s="429"/>
      <c r="J29" s="430"/>
      <c r="K29" s="431"/>
      <c r="L29" s="445"/>
    </row>
    <row r="30" spans="1:12" s="136" customFormat="1" ht="12.75" customHeight="1">
      <c r="A30" s="610" t="s">
        <v>4</v>
      </c>
      <c r="B30" s="611"/>
      <c r="C30" s="612"/>
      <c r="D30" s="143" t="s">
        <v>28</v>
      </c>
      <c r="E30" s="144" t="s">
        <v>5</v>
      </c>
      <c r="F30" s="143" t="s">
        <v>29</v>
      </c>
      <c r="G30" s="144" t="s">
        <v>9</v>
      </c>
      <c r="H30" s="444"/>
      <c r="I30" s="446"/>
      <c r="J30" s="431"/>
      <c r="K30" s="446"/>
      <c r="L30" s="445"/>
    </row>
    <row r="31" spans="1:12" s="136" customFormat="1" ht="12.75" customHeight="1">
      <c r="A31" s="319"/>
      <c r="B31" s="320"/>
      <c r="C31" s="321"/>
      <c r="D31" s="39"/>
      <c r="E31" s="40"/>
      <c r="F31" s="39"/>
      <c r="G31" s="40"/>
      <c r="H31" s="444"/>
      <c r="I31" s="446"/>
      <c r="J31" s="431"/>
      <c r="K31" s="446"/>
      <c r="L31" s="445"/>
    </row>
    <row r="32" spans="1:12" s="136" customFormat="1" ht="12.75" customHeight="1">
      <c r="A32" s="613"/>
      <c r="B32" s="614"/>
      <c r="C32" s="615"/>
      <c r="D32" s="48"/>
      <c r="E32" s="39" t="s">
        <v>15</v>
      </c>
      <c r="F32" s="39" t="s">
        <v>16</v>
      </c>
      <c r="G32" s="40" t="s">
        <v>17</v>
      </c>
      <c r="H32" s="428"/>
      <c r="I32" s="446"/>
      <c r="J32" s="430"/>
      <c r="K32" s="431"/>
      <c r="L32" s="432"/>
    </row>
    <row r="33" spans="1:12" s="136" customFormat="1" ht="27" customHeight="1">
      <c r="A33" s="657" t="s">
        <v>381</v>
      </c>
      <c r="B33" s="658"/>
      <c r="C33" s="659"/>
      <c r="D33" s="377" t="s">
        <v>68</v>
      </c>
      <c r="E33" s="51">
        <v>1</v>
      </c>
      <c r="F33" s="51">
        <v>13500</v>
      </c>
      <c r="G33" s="241">
        <f>E33*F33</f>
        <v>13500</v>
      </c>
      <c r="H33" s="433">
        <f>+G33/G$46</f>
        <v>0.86288722064026235</v>
      </c>
      <c r="I33" s="434">
        <v>546110011</v>
      </c>
      <c r="J33" s="435" t="s">
        <v>22</v>
      </c>
      <c r="K33" s="431">
        <v>40</v>
      </c>
      <c r="L33" s="436">
        <f>+H33*K33</f>
        <v>34.515488825610497</v>
      </c>
    </row>
    <row r="34" spans="1:12" s="136" customFormat="1" ht="12.75" customHeight="1">
      <c r="A34" s="322"/>
      <c r="B34" s="323"/>
      <c r="C34" s="324"/>
      <c r="D34" s="289"/>
      <c r="E34" s="51"/>
      <c r="F34" s="51"/>
      <c r="G34" s="241"/>
      <c r="H34" s="428"/>
      <c r="I34" s="446"/>
      <c r="J34" s="430"/>
      <c r="K34" s="431"/>
      <c r="L34" s="432"/>
    </row>
    <row r="35" spans="1:12" s="136" customFormat="1" ht="12.75" customHeight="1">
      <c r="A35" s="322"/>
      <c r="B35" s="323"/>
      <c r="C35" s="324"/>
      <c r="D35" s="289"/>
      <c r="E35" s="51"/>
      <c r="F35" s="51"/>
      <c r="G35" s="241"/>
      <c r="H35" s="428"/>
      <c r="I35" s="446"/>
      <c r="J35" s="430"/>
      <c r="K35" s="431"/>
      <c r="L35" s="432"/>
    </row>
    <row r="36" spans="1:12" s="136" customFormat="1" ht="12.75" customHeight="1">
      <c r="A36" s="322"/>
      <c r="B36" s="323"/>
      <c r="C36" s="324"/>
      <c r="D36" s="289"/>
      <c r="E36" s="51"/>
      <c r="F36" s="51"/>
      <c r="G36" s="241"/>
      <c r="H36" s="428"/>
      <c r="I36" s="446"/>
      <c r="J36" s="430"/>
      <c r="K36" s="431"/>
      <c r="L36" s="432"/>
    </row>
    <row r="37" spans="1:12" s="136" customFormat="1" ht="12.75" customHeight="1">
      <c r="A37" s="322"/>
      <c r="B37" s="323"/>
      <c r="C37" s="324"/>
      <c r="D37" s="289"/>
      <c r="E37" s="51"/>
      <c r="F37" s="51"/>
      <c r="G37" s="241"/>
      <c r="H37" s="428"/>
      <c r="I37" s="446"/>
      <c r="J37" s="430"/>
      <c r="K37" s="431"/>
      <c r="L37" s="432"/>
    </row>
    <row r="38" spans="1:12" s="136" customFormat="1" ht="12.75" customHeight="1">
      <c r="A38" s="322"/>
      <c r="B38" s="323"/>
      <c r="C38" s="324"/>
      <c r="D38" s="289"/>
      <c r="E38" s="51"/>
      <c r="F38" s="51"/>
      <c r="G38" s="241"/>
      <c r="H38" s="428"/>
      <c r="I38" s="446"/>
      <c r="J38" s="430"/>
      <c r="K38" s="431"/>
      <c r="L38" s="432"/>
    </row>
    <row r="39" spans="1:12" s="136" customFormat="1" ht="15.6">
      <c r="A39" s="616"/>
      <c r="B39" s="617"/>
      <c r="C39" s="618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SUM(G33:G39)</f>
        <v>13500</v>
      </c>
      <c r="H40" s="437">
        <f>H33</f>
        <v>0.86288722064026235</v>
      </c>
      <c r="I40" s="429"/>
      <c r="J40" s="430"/>
      <c r="K40" s="431"/>
      <c r="L40" s="447">
        <f>L33</f>
        <v>34.515488825610497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30"/>
      <c r="E45" s="130"/>
      <c r="F45" s="131"/>
      <c r="G45" s="129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29">
        <f>+G45+G40+G28+G19</f>
        <v>15645.15</v>
      </c>
      <c r="H46" s="449">
        <f>+H45+H40+H28+H19</f>
        <v>1</v>
      </c>
      <c r="I46" s="450"/>
      <c r="J46" s="451"/>
      <c r="K46" s="450"/>
      <c r="L46" s="564">
        <f>+L45+L40+L28+L19</f>
        <v>48.226766761584265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3598.3845000000001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19243.534500000002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19243.53</v>
      </c>
      <c r="H50" s="69"/>
      <c r="I50" s="69"/>
      <c r="J50" s="69"/>
      <c r="K50" s="69"/>
      <c r="L50" s="452"/>
    </row>
    <row r="51" spans="1:12" s="136" customFormat="1" ht="12.75" customHeight="1">
      <c r="A51" s="608" t="str">
        <f>'BASE DE DATOS'!F6</f>
        <v>TEC. DE PLANIFICACIÓN</v>
      </c>
      <c r="B51" s="609"/>
      <c r="C51" s="69"/>
      <c r="D51" s="141"/>
      <c r="E51" s="141"/>
      <c r="F51" s="141"/>
      <c r="G51" s="315"/>
      <c r="H51" s="69"/>
      <c r="I51" s="69"/>
      <c r="J51" s="69"/>
      <c r="K51" s="69"/>
      <c r="L51" s="452"/>
    </row>
    <row r="52" spans="1:12">
      <c r="A52" s="608" t="str">
        <f>'BASE DE DATOS'!D7</f>
        <v>ESMERALDAS  - MARZO/2021</v>
      </c>
      <c r="B52" s="609"/>
      <c r="C52" s="75"/>
      <c r="D52" s="75"/>
      <c r="E52" s="75"/>
      <c r="F52" s="76"/>
      <c r="G52" s="76"/>
      <c r="H52" s="69"/>
      <c r="I52" s="69"/>
      <c r="J52" s="453"/>
      <c r="K52" s="69"/>
      <c r="L52" s="452"/>
    </row>
    <row r="53" spans="1:12">
      <c r="A53" s="170"/>
      <c r="B53" s="120"/>
      <c r="C53" s="77"/>
      <c r="D53" s="78"/>
      <c r="E53" s="78"/>
      <c r="F53" s="78"/>
      <c r="G53" s="78"/>
      <c r="H53" s="69"/>
      <c r="I53" s="69"/>
      <c r="J53" s="453"/>
      <c r="K53" s="69"/>
      <c r="L53" s="452"/>
    </row>
    <row r="54" spans="1:12">
      <c r="A54" s="79"/>
      <c r="B54" s="74"/>
      <c r="C54" s="74"/>
      <c r="D54" s="74"/>
      <c r="E54" s="74"/>
      <c r="F54" s="80"/>
      <c r="G54" s="76"/>
      <c r="H54" s="69"/>
      <c r="I54" s="69"/>
      <c r="J54" s="453"/>
      <c r="K54" s="69"/>
      <c r="L54" s="452"/>
    </row>
    <row r="55" spans="1:12">
      <c r="A55" s="73"/>
      <c r="B55" s="75"/>
      <c r="C55" s="81"/>
      <c r="D55" s="81"/>
      <c r="E55" s="81"/>
      <c r="F55" s="81"/>
      <c r="G55" s="81"/>
      <c r="H55" s="69"/>
      <c r="I55" s="69"/>
      <c r="J55" s="453"/>
      <c r="K55" s="69"/>
      <c r="L55" s="452"/>
    </row>
    <row r="56" spans="1:12" ht="21.6" customHeight="1" thickBot="1">
      <c r="A56" s="82"/>
      <c r="B56" s="83"/>
      <c r="C56" s="84"/>
      <c r="D56" s="605"/>
      <c r="E56" s="605"/>
      <c r="F56" s="605"/>
      <c r="G56" s="84"/>
      <c r="H56" s="454"/>
      <c r="I56" s="454"/>
      <c r="J56" s="454"/>
      <c r="K56" s="454"/>
      <c r="L56" s="455"/>
    </row>
    <row r="57" spans="1:12" ht="13.8">
      <c r="A57" s="138"/>
      <c r="B57" s="138"/>
      <c r="C57" s="139"/>
      <c r="D57" s="600"/>
      <c r="E57" s="600"/>
      <c r="F57" s="600"/>
      <c r="G57" s="456"/>
      <c r="H57" s="69"/>
      <c r="I57" s="69"/>
      <c r="J57" s="69"/>
      <c r="K57" s="69"/>
    </row>
    <row r="58" spans="1:12">
      <c r="D58" s="600"/>
      <c r="E58" s="600"/>
      <c r="F58" s="600"/>
      <c r="H58" s="69"/>
      <c r="I58" s="69"/>
      <c r="J58" s="69"/>
      <c r="K58" s="69"/>
    </row>
    <row r="59" spans="1:12"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</sheetData>
  <mergeCells count="36">
    <mergeCell ref="A23:B23"/>
    <mergeCell ref="A1:G1"/>
    <mergeCell ref="A2:G2"/>
    <mergeCell ref="H2:L13"/>
    <mergeCell ref="A4:G4"/>
    <mergeCell ref="A12:D12"/>
    <mergeCell ref="A15:B15"/>
    <mergeCell ref="A16:B16"/>
    <mergeCell ref="A17:B17"/>
    <mergeCell ref="A19:B19"/>
    <mergeCell ref="A21:B21"/>
    <mergeCell ref="A22:B22"/>
    <mergeCell ref="D46:F46"/>
    <mergeCell ref="A24:B24"/>
    <mergeCell ref="A25:B25"/>
    <mergeCell ref="A28:B28"/>
    <mergeCell ref="A30:C30"/>
    <mergeCell ref="A32:C32"/>
    <mergeCell ref="A39:C39"/>
    <mergeCell ref="A33:C33"/>
    <mergeCell ref="A52:B52"/>
    <mergeCell ref="D56:F56"/>
    <mergeCell ref="D57:F57"/>
    <mergeCell ref="D58:F58"/>
    <mergeCell ref="A26:B26"/>
    <mergeCell ref="D47:E47"/>
    <mergeCell ref="D48:F48"/>
    <mergeCell ref="D49:F49"/>
    <mergeCell ref="A50:B50"/>
    <mergeCell ref="D50:F50"/>
    <mergeCell ref="A51:B51"/>
    <mergeCell ref="A40:B40"/>
    <mergeCell ref="A42:C42"/>
    <mergeCell ref="A43:C43"/>
    <mergeCell ref="A44:C44"/>
    <mergeCell ref="A45:B4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22" zoomScale="90" zoomScaleNormal="100" zoomScaleSheetLayoutView="90" workbookViewId="0">
      <selection activeCell="G58" sqref="G58"/>
    </sheetView>
  </sheetViews>
  <sheetFormatPr baseColWidth="10" defaultRowHeight="13.2"/>
  <cols>
    <col min="1" max="1" width="21.554687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391"/>
      <c r="B5" s="392"/>
      <c r="C5" s="392"/>
      <c r="D5" s="392"/>
      <c r="E5" s="392"/>
      <c r="F5" s="392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396"/>
      <c r="F6" s="392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396"/>
      <c r="F7" s="392"/>
      <c r="G7" s="419"/>
      <c r="H7" s="629"/>
      <c r="I7" s="630"/>
      <c r="J7" s="630"/>
      <c r="K7" s="630"/>
      <c r="L7" s="631"/>
    </row>
    <row r="8" spans="1:13" s="246" customFormat="1" ht="27" customHeight="1">
      <c r="A8" s="300" t="s">
        <v>122</v>
      </c>
      <c r="B8" s="301" t="str">
        <f>'BASE DE DATOS'!D5</f>
        <v>AV. BOLIVAR Y 9 OCTUBRE</v>
      </c>
      <c r="C8" s="301"/>
      <c r="D8" s="298"/>
      <c r="E8" s="396"/>
      <c r="F8" s="392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'!A86</f>
        <v>83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'!C86</f>
        <v>unidad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396"/>
      <c r="F11" s="306"/>
      <c r="G11" s="307"/>
      <c r="H11" s="629"/>
      <c r="I11" s="630"/>
      <c r="J11" s="630"/>
      <c r="K11" s="630"/>
      <c r="L11" s="631"/>
    </row>
    <row r="12" spans="1:13" s="246" customFormat="1" ht="14.4" thickBot="1">
      <c r="A12" s="644" t="str">
        <f>'Presupuesto '!B86</f>
        <v>Suministro e instalación TDPAAAC del Edificio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5.6">
      <c r="A13" s="34" t="s">
        <v>3</v>
      </c>
      <c r="B13" s="35"/>
      <c r="C13" s="36"/>
      <c r="D13" s="36"/>
      <c r="E13" s="36"/>
      <c r="F13" s="36"/>
      <c r="G13" s="37"/>
      <c r="H13" s="421"/>
      <c r="I13" s="422"/>
      <c r="J13" s="422"/>
      <c r="K13" s="422"/>
      <c r="L13" s="423"/>
    </row>
    <row r="14" spans="1:13" s="136" customFormat="1" ht="62.4">
      <c r="A14" s="610" t="s">
        <v>4</v>
      </c>
      <c r="B14" s="611"/>
      <c r="C14" s="38" t="s">
        <v>5</v>
      </c>
      <c r="D14" s="143" t="s">
        <v>6</v>
      </c>
      <c r="E14" s="144" t="s">
        <v>7</v>
      </c>
      <c r="F14" s="143" t="s">
        <v>8</v>
      </c>
      <c r="G14" s="144" t="s">
        <v>9</v>
      </c>
      <c r="H14" s="424" t="s">
        <v>10</v>
      </c>
      <c r="I14" s="425" t="s">
        <v>11</v>
      </c>
      <c r="J14" s="426" t="s">
        <v>12</v>
      </c>
      <c r="K14" s="425" t="s">
        <v>13</v>
      </c>
      <c r="L14" s="427" t="s">
        <v>14</v>
      </c>
    </row>
    <row r="15" spans="1:13" s="136" customFormat="1" ht="15.6">
      <c r="A15" s="638"/>
      <c r="B15" s="639"/>
      <c r="C15" s="39" t="s">
        <v>15</v>
      </c>
      <c r="D15" s="39" t="s">
        <v>16</v>
      </c>
      <c r="E15" s="40" t="s">
        <v>17</v>
      </c>
      <c r="F15" s="41" t="s">
        <v>18</v>
      </c>
      <c r="G15" s="40" t="s">
        <v>19</v>
      </c>
      <c r="H15" s="428"/>
      <c r="I15" s="429"/>
      <c r="J15" s="430"/>
      <c r="K15" s="431"/>
      <c r="L15" s="432"/>
    </row>
    <row r="16" spans="1:13" s="137" customFormat="1" ht="15.6">
      <c r="A16" s="616" t="s">
        <v>20</v>
      </c>
      <c r="B16" s="617"/>
      <c r="C16" s="145" t="s">
        <v>21</v>
      </c>
      <c r="D16" s="145"/>
      <c r="E16" s="146" t="str">
        <f>IF(D16&gt;0,ROUND(D16*C16,2),"")</f>
        <v/>
      </c>
      <c r="F16" s="147"/>
      <c r="G16" s="42">
        <f>G24*0.05</f>
        <v>48.620000000000005</v>
      </c>
      <c r="H16" s="433">
        <f>+G16/G$46</f>
        <v>1.0754709886060244E-2</v>
      </c>
      <c r="I16" s="434">
        <f>'BASE DE DATOS'!D15</f>
        <v>491150011</v>
      </c>
      <c r="J16" s="435" t="s">
        <v>22</v>
      </c>
      <c r="K16" s="431">
        <v>100</v>
      </c>
      <c r="L16" s="436">
        <f>+H16*K16</f>
        <v>1.0754709886060243</v>
      </c>
    </row>
    <row r="17" spans="1:12" s="136" customFormat="1" ht="15.6">
      <c r="A17" s="616" t="s">
        <v>23</v>
      </c>
      <c r="B17" s="617"/>
      <c r="C17" s="145"/>
      <c r="D17" s="148"/>
      <c r="E17" s="148"/>
      <c r="F17" s="149"/>
      <c r="G17" s="129">
        <f>SUM(G16:G16)</f>
        <v>48.620000000000005</v>
      </c>
      <c r="H17" s="437">
        <f>SUM(H16:H16)</f>
        <v>1.0754709886060244E-2</v>
      </c>
      <c r="I17" s="434"/>
      <c r="J17" s="435"/>
      <c r="K17" s="431"/>
      <c r="L17" s="447">
        <f>SUM(L16:L16)</f>
        <v>1.0754709886060243</v>
      </c>
    </row>
    <row r="18" spans="1:12" s="136" customFormat="1" ht="15.6">
      <c r="A18" s="43" t="s">
        <v>24</v>
      </c>
      <c r="B18" s="44"/>
      <c r="C18" s="45"/>
      <c r="D18" s="45"/>
      <c r="E18" s="45"/>
      <c r="F18" s="45"/>
      <c r="G18" s="46"/>
      <c r="H18" s="441"/>
      <c r="I18" s="438"/>
      <c r="J18" s="439"/>
      <c r="K18" s="440"/>
      <c r="L18" s="443"/>
    </row>
    <row r="19" spans="1:12" s="136" customFormat="1" ht="15.6">
      <c r="A19" s="610" t="s">
        <v>4</v>
      </c>
      <c r="B19" s="611"/>
      <c r="C19" s="143" t="s">
        <v>5</v>
      </c>
      <c r="D19" s="143" t="s">
        <v>25</v>
      </c>
      <c r="E19" s="144" t="s">
        <v>7</v>
      </c>
      <c r="F19" s="143" t="s">
        <v>8</v>
      </c>
      <c r="G19" s="144" t="s">
        <v>9</v>
      </c>
      <c r="H19" s="441"/>
      <c r="I19" s="442"/>
      <c r="J19" s="442"/>
      <c r="K19" s="442"/>
      <c r="L19" s="443"/>
    </row>
    <row r="20" spans="1:12" s="136" customFormat="1" ht="15.6">
      <c r="A20" s="640"/>
      <c r="B20" s="641"/>
      <c r="C20" s="39" t="s">
        <v>15</v>
      </c>
      <c r="D20" s="39" t="s">
        <v>16</v>
      </c>
      <c r="E20" s="40" t="s">
        <v>17</v>
      </c>
      <c r="F20" s="41" t="s">
        <v>18</v>
      </c>
      <c r="G20" s="40" t="s">
        <v>19</v>
      </c>
      <c r="H20" s="428"/>
      <c r="I20" s="442"/>
      <c r="J20" s="442"/>
      <c r="K20" s="442"/>
      <c r="L20" s="432"/>
    </row>
    <row r="21" spans="1:12" s="136" customFormat="1" ht="15.6">
      <c r="A21" s="597" t="str">
        <f>'BASE DE DATOS'!F14</f>
        <v>Ayudante de electricista (Est. Ocp.E2)</v>
      </c>
      <c r="B21" s="598"/>
      <c r="C21" s="145">
        <v>2</v>
      </c>
      <c r="D21" s="145">
        <f>'BASE DE DATOS'!G14</f>
        <v>3.62</v>
      </c>
      <c r="E21" s="146">
        <f>IF(D21&gt;0,ROUND(D21*C21,2),"")</f>
        <v>7.24</v>
      </c>
      <c r="F21" s="147">
        <v>65</v>
      </c>
      <c r="G21" s="42">
        <f>E21*F21</f>
        <v>470.6</v>
      </c>
      <c r="H21" s="433">
        <f>+G21/G$46</f>
        <v>0.10409638980625155</v>
      </c>
      <c r="I21" s="434">
        <f>'BASE DE DATOS'!I17</f>
        <v>546110011</v>
      </c>
      <c r="J21" s="435" t="s">
        <v>22</v>
      </c>
      <c r="K21" s="431">
        <v>100</v>
      </c>
      <c r="L21" s="436">
        <f>+H21*K21</f>
        <v>10.409638980625155</v>
      </c>
    </row>
    <row r="22" spans="1:12" s="136" customFormat="1" ht="12.75" customHeight="1">
      <c r="A22" s="597" t="str">
        <f>'BASE DE DATOS'!F17</f>
        <v xml:space="preserve">Electricista (Est. Ocp.D2) </v>
      </c>
      <c r="B22" s="598"/>
      <c r="C22" s="145">
        <v>1</v>
      </c>
      <c r="D22" s="145">
        <f>'BASE DE DATOS'!G17</f>
        <v>3.66</v>
      </c>
      <c r="E22" s="146">
        <f>IF(D22&gt;0,ROUND(D22*C22,2),"")</f>
        <v>3.66</v>
      </c>
      <c r="F22" s="147">
        <f>F21</f>
        <v>65</v>
      </c>
      <c r="G22" s="42">
        <f>E22*F22</f>
        <v>237.9</v>
      </c>
      <c r="H22" s="433">
        <f>+G22/G$46</f>
        <v>5.2623313078850924E-2</v>
      </c>
      <c r="I22" s="434">
        <f>'BASE DE DATOS'!I17</f>
        <v>546110011</v>
      </c>
      <c r="J22" s="435" t="s">
        <v>22</v>
      </c>
      <c r="K22" s="431">
        <v>100</v>
      </c>
      <c r="L22" s="436">
        <f>+H22*K22</f>
        <v>5.2623313078850922</v>
      </c>
    </row>
    <row r="23" spans="1:12" s="137" customFormat="1" ht="15.6">
      <c r="A23" s="597" t="str">
        <f>'BASE DE DATOS'!F21</f>
        <v>Maestro electricista (Est. Ocp.C1)</v>
      </c>
      <c r="B23" s="598"/>
      <c r="C23" s="145">
        <v>1</v>
      </c>
      <c r="D23" s="145">
        <f>'BASE DE DATOS'!G21</f>
        <v>4.0599999999999996</v>
      </c>
      <c r="E23" s="146">
        <f>IF(D23&gt;0,ROUND(D23*C23,2),"")</f>
        <v>4.0599999999999996</v>
      </c>
      <c r="F23" s="147">
        <v>65</v>
      </c>
      <c r="G23" s="42">
        <f>E23*F23</f>
        <v>263.89999999999998</v>
      </c>
      <c r="H23" s="433">
        <f>+G23/G$46</f>
        <v>5.8374494836102381E-2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5.8374494836102384</v>
      </c>
    </row>
    <row r="24" spans="1:12" s="136" customFormat="1" ht="12.75" customHeight="1">
      <c r="A24" s="597" t="s">
        <v>26</v>
      </c>
      <c r="B24" s="598"/>
      <c r="C24" s="145"/>
      <c r="D24" s="148"/>
      <c r="E24" s="148"/>
      <c r="F24" s="149"/>
      <c r="G24" s="129">
        <f>SUM(G21:G23)</f>
        <v>972.4</v>
      </c>
      <c r="H24" s="437">
        <f>SUM(H21:H23)</f>
        <v>0.21509419772120486</v>
      </c>
      <c r="I24" s="434"/>
      <c r="J24" s="435"/>
      <c r="K24" s="431"/>
      <c r="L24" s="447">
        <f>SUM(L21:L23)</f>
        <v>21.509419772120488</v>
      </c>
    </row>
    <row r="25" spans="1:12" s="136" customFormat="1" ht="12.75" customHeight="1">
      <c r="A25" s="47" t="s">
        <v>27</v>
      </c>
      <c r="B25" s="44"/>
      <c r="C25" s="45"/>
      <c r="D25" s="45"/>
      <c r="E25" s="45"/>
      <c r="F25" s="45"/>
      <c r="G25" s="46"/>
      <c r="H25" s="444"/>
      <c r="I25" s="429"/>
      <c r="J25" s="430"/>
      <c r="K25" s="431"/>
      <c r="L25" s="445"/>
    </row>
    <row r="26" spans="1:12" s="136" customFormat="1" ht="12.75" customHeight="1">
      <c r="A26" s="610" t="s">
        <v>4</v>
      </c>
      <c r="B26" s="611"/>
      <c r="C26" s="612"/>
      <c r="D26" s="143" t="s">
        <v>28</v>
      </c>
      <c r="E26" s="144" t="s">
        <v>5</v>
      </c>
      <c r="F26" s="143" t="s">
        <v>29</v>
      </c>
      <c r="G26" s="144" t="s">
        <v>9</v>
      </c>
      <c r="H26" s="444"/>
      <c r="I26" s="446"/>
      <c r="J26" s="431"/>
      <c r="K26" s="446"/>
      <c r="L26" s="445"/>
    </row>
    <row r="27" spans="1:12" s="136" customFormat="1" ht="12.75" customHeight="1">
      <c r="A27" s="613"/>
      <c r="B27" s="614"/>
      <c r="C27" s="615"/>
      <c r="D27" s="48"/>
      <c r="E27" s="39" t="s">
        <v>15</v>
      </c>
      <c r="F27" s="39" t="s">
        <v>16</v>
      </c>
      <c r="G27" s="40" t="s">
        <v>17</v>
      </c>
      <c r="H27" s="428"/>
      <c r="I27" s="446"/>
      <c r="J27" s="430"/>
      <c r="K27" s="431"/>
      <c r="L27" s="432"/>
    </row>
    <row r="28" spans="1:12" s="136" customFormat="1" ht="15.6">
      <c r="A28" s="616" t="s">
        <v>240</v>
      </c>
      <c r="B28" s="617"/>
      <c r="C28" s="618"/>
      <c r="D28" s="49" t="s">
        <v>39</v>
      </c>
      <c r="E28" s="50">
        <v>1</v>
      </c>
      <c r="F28" s="50">
        <v>990</v>
      </c>
      <c r="G28" s="42">
        <f t="shared" ref="G28:G36" si="0">E28*F28</f>
        <v>990</v>
      </c>
      <c r="H28" s="433">
        <f>+G28/G$46</f>
        <v>0.21898730537226738</v>
      </c>
      <c r="I28" s="434">
        <v>462130000</v>
      </c>
      <c r="J28" s="435" t="s">
        <v>324</v>
      </c>
      <c r="K28" s="431">
        <v>40</v>
      </c>
      <c r="L28" s="436">
        <f>+H28*K28</f>
        <v>8.7594922148906953</v>
      </c>
    </row>
    <row r="29" spans="1:12" s="136" customFormat="1" ht="15.6">
      <c r="A29" s="616" t="s">
        <v>384</v>
      </c>
      <c r="B29" s="617"/>
      <c r="C29" s="618"/>
      <c r="D29" s="49" t="s">
        <v>39</v>
      </c>
      <c r="E29" s="50">
        <v>1</v>
      </c>
      <c r="F29" s="50">
        <v>855</v>
      </c>
      <c r="G29" s="42">
        <f t="shared" si="0"/>
        <v>855</v>
      </c>
      <c r="H29" s="433">
        <f t="shared" ref="H29:H36" si="1">+G29/G$46</f>
        <v>0.18912540009423093</v>
      </c>
      <c r="I29" s="434">
        <v>462110311</v>
      </c>
      <c r="J29" s="435" t="s">
        <v>30</v>
      </c>
      <c r="K29" s="431">
        <v>0</v>
      </c>
      <c r="L29" s="436">
        <f t="shared" ref="L29:L36" si="2">+H29*K29</f>
        <v>0</v>
      </c>
    </row>
    <row r="30" spans="1:12" s="136" customFormat="1" ht="15.6">
      <c r="A30" s="616" t="s">
        <v>227</v>
      </c>
      <c r="B30" s="617"/>
      <c r="C30" s="618"/>
      <c r="D30" s="49" t="s">
        <v>39</v>
      </c>
      <c r="E30" s="50">
        <v>5</v>
      </c>
      <c r="F30" s="50">
        <v>135</v>
      </c>
      <c r="G30" s="42">
        <f t="shared" si="0"/>
        <v>675</v>
      </c>
      <c r="H30" s="433">
        <f t="shared" si="1"/>
        <v>0.1493095263901823</v>
      </c>
      <c r="I30" s="434">
        <v>462110311</v>
      </c>
      <c r="J30" s="435" t="s">
        <v>30</v>
      </c>
      <c r="K30" s="431">
        <v>0</v>
      </c>
      <c r="L30" s="436">
        <f t="shared" si="2"/>
        <v>0</v>
      </c>
    </row>
    <row r="31" spans="1:12" s="136" customFormat="1" ht="15.6">
      <c r="A31" s="616" t="s">
        <v>228</v>
      </c>
      <c r="B31" s="617"/>
      <c r="C31" s="618"/>
      <c r="D31" s="49" t="s">
        <v>39</v>
      </c>
      <c r="E31" s="50">
        <v>4</v>
      </c>
      <c r="F31" s="50">
        <v>89</v>
      </c>
      <c r="G31" s="42">
        <f t="shared" si="0"/>
        <v>356</v>
      </c>
      <c r="H31" s="433">
        <f t="shared" si="1"/>
        <v>7.8746950214673928E-2</v>
      </c>
      <c r="I31" s="434">
        <v>462110311</v>
      </c>
      <c r="J31" s="435" t="s">
        <v>30</v>
      </c>
      <c r="K31" s="431">
        <v>0</v>
      </c>
      <c r="L31" s="436">
        <f t="shared" si="2"/>
        <v>0</v>
      </c>
    </row>
    <row r="32" spans="1:12" s="136" customFormat="1" ht="15.6">
      <c r="A32" s="389" t="s">
        <v>236</v>
      </c>
      <c r="B32" s="390"/>
      <c r="C32" s="393"/>
      <c r="D32" s="49" t="s">
        <v>39</v>
      </c>
      <c r="E32" s="50">
        <v>4</v>
      </c>
      <c r="F32" s="50">
        <v>66</v>
      </c>
      <c r="G32" s="42">
        <f t="shared" si="0"/>
        <v>264</v>
      </c>
      <c r="H32" s="433">
        <f t="shared" si="1"/>
        <v>5.8396614765937972E-2</v>
      </c>
      <c r="I32" s="434">
        <v>415120010</v>
      </c>
      <c r="J32" s="435" t="s">
        <v>324</v>
      </c>
      <c r="K32" s="431">
        <v>40</v>
      </c>
      <c r="L32" s="436">
        <f t="shared" si="2"/>
        <v>2.3358645906375188</v>
      </c>
    </row>
    <row r="33" spans="1:12" s="136" customFormat="1" ht="15.6">
      <c r="A33" s="389" t="s">
        <v>232</v>
      </c>
      <c r="B33" s="390"/>
      <c r="C33" s="393"/>
      <c r="D33" s="49" t="s">
        <v>39</v>
      </c>
      <c r="E33" s="50">
        <v>20</v>
      </c>
      <c r="F33" s="50">
        <v>5</v>
      </c>
      <c r="G33" s="42">
        <f t="shared" si="0"/>
        <v>100</v>
      </c>
      <c r="H33" s="433">
        <f t="shared" si="1"/>
        <v>2.2119929835582565E-2</v>
      </c>
      <c r="I33" s="434">
        <v>389993322</v>
      </c>
      <c r="J33" s="435" t="s">
        <v>324</v>
      </c>
      <c r="K33" s="431">
        <v>40</v>
      </c>
      <c r="L33" s="436">
        <f t="shared" si="2"/>
        <v>0.88479719342330254</v>
      </c>
    </row>
    <row r="34" spans="1:12" s="136" customFormat="1" ht="28.2" customHeight="1">
      <c r="A34" s="657" t="s">
        <v>233</v>
      </c>
      <c r="B34" s="658"/>
      <c r="C34" s="659"/>
      <c r="D34" s="49" t="s">
        <v>39</v>
      </c>
      <c r="E34" s="50">
        <v>10</v>
      </c>
      <c r="F34" s="50">
        <v>7.5</v>
      </c>
      <c r="G34" s="42">
        <f t="shared" si="0"/>
        <v>75</v>
      </c>
      <c r="H34" s="433">
        <f t="shared" si="1"/>
        <v>1.6589947376686922E-2</v>
      </c>
      <c r="I34" s="434">
        <v>452300034</v>
      </c>
      <c r="J34" s="435" t="s">
        <v>324</v>
      </c>
      <c r="K34" s="431">
        <v>40</v>
      </c>
      <c r="L34" s="436">
        <f t="shared" si="2"/>
        <v>0.66359789506747691</v>
      </c>
    </row>
    <row r="35" spans="1:12" s="136" customFormat="1" ht="15.6">
      <c r="A35" s="616" t="s">
        <v>234</v>
      </c>
      <c r="B35" s="617"/>
      <c r="C35" s="618"/>
      <c r="D35" s="49" t="s">
        <v>39</v>
      </c>
      <c r="E35" s="50">
        <v>2</v>
      </c>
      <c r="F35" s="50">
        <v>4.5</v>
      </c>
      <c r="G35" s="42">
        <f t="shared" si="0"/>
        <v>9</v>
      </c>
      <c r="H35" s="433">
        <f t="shared" si="1"/>
        <v>1.9907936852024306E-3</v>
      </c>
      <c r="I35" s="434">
        <v>369200013</v>
      </c>
      <c r="J35" s="435" t="s">
        <v>324</v>
      </c>
      <c r="K35" s="431">
        <v>40</v>
      </c>
      <c r="L35" s="436">
        <f t="shared" si="2"/>
        <v>7.9631747408097225E-2</v>
      </c>
    </row>
    <row r="36" spans="1:12" s="136" customFormat="1" ht="28.2" customHeight="1">
      <c r="A36" s="616" t="s">
        <v>113</v>
      </c>
      <c r="B36" s="617"/>
      <c r="C36" s="618"/>
      <c r="D36" s="49" t="s">
        <v>235</v>
      </c>
      <c r="E36" s="50">
        <v>1</v>
      </c>
      <c r="F36" s="50">
        <v>175.79</v>
      </c>
      <c r="G36" s="42">
        <f t="shared" si="0"/>
        <v>175.79</v>
      </c>
      <c r="H36" s="433">
        <f t="shared" si="1"/>
        <v>3.8884624657970587E-2</v>
      </c>
      <c r="I36" s="434">
        <v>462110311</v>
      </c>
      <c r="J36" s="435" t="s">
        <v>324</v>
      </c>
      <c r="K36" s="431">
        <v>40</v>
      </c>
      <c r="L36" s="436">
        <f t="shared" si="2"/>
        <v>1.5553849863188236</v>
      </c>
    </row>
    <row r="37" spans="1:12" s="136" customFormat="1" ht="15.6">
      <c r="A37" s="616"/>
      <c r="B37" s="617"/>
      <c r="C37" s="618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2" s="136" customFormat="1" ht="15.6">
      <c r="A38" s="616"/>
      <c r="B38" s="617"/>
      <c r="C38" s="618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2" s="136" customFormat="1" ht="15.6">
      <c r="A39" s="616"/>
      <c r="B39" s="617"/>
      <c r="C39" s="618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SUM(G28:G39)</f>
        <v>3499.79</v>
      </c>
      <c r="H40" s="437">
        <f>SUM(H28:H39)</f>
        <v>0.77415109239273494</v>
      </c>
      <c r="I40" s="429"/>
      <c r="J40" s="430"/>
      <c r="K40" s="431"/>
      <c r="L40" s="437">
        <f>SUM(L28:L39)</f>
        <v>14.278768627745915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+G45+G40+G24+G17</f>
        <v>4520.8099999999995</v>
      </c>
      <c r="H46" s="449">
        <f>+H45+H40+H24+H17</f>
        <v>1</v>
      </c>
      <c r="I46" s="450"/>
      <c r="J46" s="451"/>
      <c r="K46" s="450"/>
      <c r="L46" s="563">
        <f>+L45+L40+L24+L17</f>
        <v>36.863659388472421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1039.7863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5560.5962999999992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5560.6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462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69"/>
      <c r="I52" s="69"/>
      <c r="J52" s="453"/>
      <c r="K52" s="69"/>
      <c r="L52" s="452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69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/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3">
    <mergeCell ref="D57:F57"/>
    <mergeCell ref="D58:F58"/>
    <mergeCell ref="D59:F59"/>
    <mergeCell ref="D48:F48"/>
    <mergeCell ref="D49:F49"/>
    <mergeCell ref="A50:B50"/>
    <mergeCell ref="D50:F50"/>
    <mergeCell ref="A51:B51"/>
    <mergeCell ref="A52:B52"/>
    <mergeCell ref="A42:C42"/>
    <mergeCell ref="A43:C43"/>
    <mergeCell ref="A44:C44"/>
    <mergeCell ref="A45:B45"/>
    <mergeCell ref="D46:F46"/>
    <mergeCell ref="D47:E47"/>
    <mergeCell ref="A40:B40"/>
    <mergeCell ref="A29:C29"/>
    <mergeCell ref="A30:C30"/>
    <mergeCell ref="A31:C31"/>
    <mergeCell ref="A34:C34"/>
    <mergeCell ref="A35:C35"/>
    <mergeCell ref="A36:C36"/>
    <mergeCell ref="A37:C37"/>
    <mergeCell ref="A38:C38"/>
    <mergeCell ref="A39:C39"/>
    <mergeCell ref="A28:C28"/>
    <mergeCell ref="A15:B15"/>
    <mergeCell ref="A16:B16"/>
    <mergeCell ref="A17:B17"/>
    <mergeCell ref="A19:B19"/>
    <mergeCell ref="A20:B20"/>
    <mergeCell ref="A21:B21"/>
    <mergeCell ref="A22:B22"/>
    <mergeCell ref="A23:B23"/>
    <mergeCell ref="A24:B24"/>
    <mergeCell ref="A26:C26"/>
    <mergeCell ref="A27:C27"/>
    <mergeCell ref="A14:B14"/>
    <mergeCell ref="A1:G1"/>
    <mergeCell ref="A2:G2"/>
    <mergeCell ref="H2:L1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16" zoomScale="90" zoomScaleNormal="100" zoomScaleSheetLayoutView="90" workbookViewId="0">
      <selection activeCell="L46" sqref="L46"/>
    </sheetView>
  </sheetViews>
  <sheetFormatPr baseColWidth="10" defaultRowHeight="13.2"/>
  <cols>
    <col min="1" max="1" width="21.554687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391"/>
      <c r="B5" s="392"/>
      <c r="C5" s="392"/>
      <c r="D5" s="392"/>
      <c r="E5" s="392"/>
      <c r="F5" s="392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396"/>
      <c r="F6" s="392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396"/>
      <c r="F7" s="392"/>
      <c r="G7" s="419"/>
      <c r="H7" s="629"/>
      <c r="I7" s="630"/>
      <c r="J7" s="630"/>
      <c r="K7" s="630"/>
      <c r="L7" s="631"/>
    </row>
    <row r="8" spans="1:13" s="246" customFormat="1" ht="27" customHeight="1">
      <c r="A8" s="300" t="s">
        <v>122</v>
      </c>
      <c r="B8" s="301" t="str">
        <f>'BASE DE DATOS'!D5</f>
        <v>AV. BOLIVAR Y 9 OCTUBRE</v>
      </c>
      <c r="C8" s="301"/>
      <c r="D8" s="298"/>
      <c r="E8" s="396"/>
      <c r="F8" s="392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'!A87</f>
        <v>84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'!C87</f>
        <v>unidad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396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'!B87</f>
        <v>Suministro e instalación TDPAAAC 1P del Edificio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37.4</v>
      </c>
      <c r="H17" s="433">
        <f>+G17/G$46</f>
        <v>9.2232745139963178E-3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0.92232745139963179</v>
      </c>
    </row>
    <row r="18" spans="1:12" s="137" customFormat="1" ht="15.6">
      <c r="A18" s="389"/>
      <c r="B18" s="390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37.4</v>
      </c>
      <c r="H19" s="437">
        <f>SUM(H17:H17)</f>
        <v>9.2232745139963178E-3</v>
      </c>
      <c r="I19" s="438"/>
      <c r="J19" s="439"/>
      <c r="K19" s="440"/>
      <c r="L19" s="447">
        <f>SUM(L17:L17)</f>
        <v>0.92232745139963179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2</v>
      </c>
      <c r="D23" s="145">
        <f>'BASE DE DATOS'!G14</f>
        <v>3.62</v>
      </c>
      <c r="E23" s="146">
        <f>IF(D23&gt;0,ROUND(D23*C23,2),"")</f>
        <v>7.24</v>
      </c>
      <c r="F23" s="147">
        <v>50</v>
      </c>
      <c r="G23" s="42">
        <f>E23*F23</f>
        <v>362</v>
      </c>
      <c r="H23" s="433">
        <f>+G23/G$46</f>
        <v>8.9273405723707677E-2</v>
      </c>
      <c r="I23" s="434">
        <f>'BASE DE DATOS'!I19</f>
        <v>546110011</v>
      </c>
      <c r="J23" s="435" t="s">
        <v>22</v>
      </c>
      <c r="K23" s="431">
        <v>100</v>
      </c>
      <c r="L23" s="436">
        <f>+H23*K23</f>
        <v>8.9273405723707668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50</v>
      </c>
      <c r="G24" s="42">
        <f>E24*F24</f>
        <v>183</v>
      </c>
      <c r="H24" s="433">
        <f>+G24/G$46</f>
        <v>4.5129926097896421E-2</v>
      </c>
      <c r="I24" s="434">
        <f>'BASE DE DATOS'!I19</f>
        <v>546110011</v>
      </c>
      <c r="J24" s="435" t="s">
        <v>22</v>
      </c>
      <c r="K24" s="431">
        <v>100</v>
      </c>
      <c r="L24" s="436">
        <f>+H24*K24</f>
        <v>4.5129926097896425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50</v>
      </c>
      <c r="G25" s="42">
        <f>E25*F25</f>
        <v>202.99999999999997</v>
      </c>
      <c r="H25" s="433">
        <f>+G25/G$46</f>
        <v>5.0062158458322258E-2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5.0062158458322257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748</v>
      </c>
      <c r="H26" s="437">
        <f>SUM(H23:H25)</f>
        <v>0.18446549027992637</v>
      </c>
      <c r="I26" s="429"/>
      <c r="J26" s="430"/>
      <c r="K26" s="431"/>
      <c r="L26" s="447">
        <f>SUM(L23:L25)</f>
        <v>18.446549027992635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16" t="s">
        <v>240</v>
      </c>
      <c r="B30" s="617"/>
      <c r="C30" s="618"/>
      <c r="D30" s="49" t="s">
        <v>39</v>
      </c>
      <c r="E30" s="50">
        <v>1</v>
      </c>
      <c r="F30" s="50">
        <v>990</v>
      </c>
      <c r="G30" s="42">
        <f>E30*F30</f>
        <v>990</v>
      </c>
      <c r="H30" s="433">
        <f>+G30/G$46</f>
        <v>0.24414550184107903</v>
      </c>
      <c r="I30" s="434">
        <v>462130000</v>
      </c>
      <c r="J30" s="435" t="s">
        <v>324</v>
      </c>
      <c r="K30" s="431">
        <v>40</v>
      </c>
      <c r="L30" s="436">
        <f>+H30*K30</f>
        <v>9.7658200736431606</v>
      </c>
    </row>
    <row r="31" spans="1:12" s="136" customFormat="1" ht="15.6">
      <c r="A31" s="616" t="s">
        <v>359</v>
      </c>
      <c r="B31" s="617"/>
      <c r="C31" s="618"/>
      <c r="D31" s="49" t="s">
        <v>39</v>
      </c>
      <c r="E31" s="50">
        <v>1</v>
      </c>
      <c r="F31" s="50">
        <v>710</v>
      </c>
      <c r="G31" s="42">
        <f t="shared" ref="G31:G38" si="0">E31*F31</f>
        <v>710</v>
      </c>
      <c r="H31" s="433">
        <f t="shared" ref="H31:H38" si="1">+G31/G$46</f>
        <v>0.17509424879511729</v>
      </c>
      <c r="I31" s="434">
        <v>462110311</v>
      </c>
      <c r="J31" s="435" t="s">
        <v>30</v>
      </c>
      <c r="K31" s="431">
        <v>0</v>
      </c>
      <c r="L31" s="436">
        <f t="shared" ref="L31:L38" si="2">+H31*K31</f>
        <v>0</v>
      </c>
    </row>
    <row r="32" spans="1:12" s="136" customFormat="1" ht="15.6">
      <c r="A32" s="616" t="s">
        <v>227</v>
      </c>
      <c r="B32" s="617"/>
      <c r="C32" s="618"/>
      <c r="D32" s="49" t="s">
        <v>39</v>
      </c>
      <c r="E32" s="50">
        <v>3</v>
      </c>
      <c r="F32" s="50">
        <v>135</v>
      </c>
      <c r="G32" s="42">
        <f t="shared" si="0"/>
        <v>405</v>
      </c>
      <c r="H32" s="433">
        <f t="shared" si="1"/>
        <v>9.9877705298623234E-2</v>
      </c>
      <c r="I32" s="434">
        <v>462110311</v>
      </c>
      <c r="J32" s="435" t="s">
        <v>30</v>
      </c>
      <c r="K32" s="431">
        <v>0</v>
      </c>
      <c r="L32" s="436">
        <f t="shared" si="2"/>
        <v>0</v>
      </c>
    </row>
    <row r="33" spans="1:12" s="136" customFormat="1" ht="15.6">
      <c r="A33" s="616" t="s">
        <v>228</v>
      </c>
      <c r="B33" s="617"/>
      <c r="C33" s="618"/>
      <c r="D33" s="49" t="s">
        <v>39</v>
      </c>
      <c r="E33" s="50">
        <v>5</v>
      </c>
      <c r="F33" s="50">
        <v>89</v>
      </c>
      <c r="G33" s="42">
        <f t="shared" si="0"/>
        <v>445</v>
      </c>
      <c r="H33" s="433">
        <f t="shared" si="1"/>
        <v>0.10974217001947491</v>
      </c>
      <c r="I33" s="434">
        <v>462110311</v>
      </c>
      <c r="J33" s="435" t="s">
        <v>30</v>
      </c>
      <c r="K33" s="431">
        <v>0</v>
      </c>
      <c r="L33" s="436">
        <f t="shared" si="2"/>
        <v>0</v>
      </c>
    </row>
    <row r="34" spans="1:12" s="136" customFormat="1" ht="15.6">
      <c r="A34" s="389" t="s">
        <v>239</v>
      </c>
      <c r="B34" s="390"/>
      <c r="C34" s="393"/>
      <c r="D34" s="49" t="s">
        <v>39</v>
      </c>
      <c r="E34" s="50">
        <v>6</v>
      </c>
      <c r="F34" s="50">
        <v>34</v>
      </c>
      <c r="G34" s="42">
        <f t="shared" si="0"/>
        <v>204</v>
      </c>
      <c r="H34" s="433">
        <f t="shared" si="1"/>
        <v>5.0308770076343552E-2</v>
      </c>
      <c r="I34" s="434">
        <v>415120010</v>
      </c>
      <c r="J34" s="435" t="s">
        <v>324</v>
      </c>
      <c r="K34" s="431">
        <v>40</v>
      </c>
      <c r="L34" s="436">
        <f t="shared" si="2"/>
        <v>2.0123508030537423</v>
      </c>
    </row>
    <row r="35" spans="1:12" s="136" customFormat="1" ht="15.6">
      <c r="A35" s="389" t="s">
        <v>232</v>
      </c>
      <c r="B35" s="390"/>
      <c r="C35" s="393"/>
      <c r="D35" s="49" t="s">
        <v>39</v>
      </c>
      <c r="E35" s="50">
        <v>20</v>
      </c>
      <c r="F35" s="50">
        <v>5</v>
      </c>
      <c r="G35" s="42">
        <f t="shared" si="0"/>
        <v>100</v>
      </c>
      <c r="H35" s="433">
        <f t="shared" si="1"/>
        <v>2.4661161802129194E-2</v>
      </c>
      <c r="I35" s="434">
        <v>389993322</v>
      </c>
      <c r="J35" s="435" t="s">
        <v>324</v>
      </c>
      <c r="K35" s="431">
        <v>40</v>
      </c>
      <c r="L35" s="436">
        <f t="shared" si="2"/>
        <v>0.98644647208516778</v>
      </c>
    </row>
    <row r="36" spans="1:12" s="136" customFormat="1" ht="24.6" customHeight="1">
      <c r="A36" s="657" t="s">
        <v>238</v>
      </c>
      <c r="B36" s="658"/>
      <c r="C36" s="659"/>
      <c r="D36" s="49" t="s">
        <v>39</v>
      </c>
      <c r="E36" s="50">
        <v>50</v>
      </c>
      <c r="F36" s="50">
        <v>5.5</v>
      </c>
      <c r="G36" s="42">
        <f t="shared" si="0"/>
        <v>275</v>
      </c>
      <c r="H36" s="433">
        <f t="shared" si="1"/>
        <v>6.7818194955855282E-2</v>
      </c>
      <c r="I36" s="434">
        <v>452300034</v>
      </c>
      <c r="J36" s="435" t="s">
        <v>324</v>
      </c>
      <c r="K36" s="431">
        <v>40</v>
      </c>
      <c r="L36" s="436">
        <f t="shared" si="2"/>
        <v>2.7127277982342113</v>
      </c>
    </row>
    <row r="37" spans="1:12" s="136" customFormat="1" ht="15.6">
      <c r="A37" s="616" t="s">
        <v>234</v>
      </c>
      <c r="B37" s="617"/>
      <c r="C37" s="618"/>
      <c r="D37" s="49" t="s">
        <v>39</v>
      </c>
      <c r="E37" s="50">
        <v>2</v>
      </c>
      <c r="F37" s="50">
        <v>4.5</v>
      </c>
      <c r="G37" s="42">
        <f t="shared" si="0"/>
        <v>9</v>
      </c>
      <c r="H37" s="433">
        <f t="shared" si="1"/>
        <v>2.2195045621916276E-3</v>
      </c>
      <c r="I37" s="434">
        <v>369200013</v>
      </c>
      <c r="J37" s="435" t="s">
        <v>324</v>
      </c>
      <c r="K37" s="431">
        <v>40</v>
      </c>
      <c r="L37" s="436">
        <f t="shared" si="2"/>
        <v>8.8780182487665102E-2</v>
      </c>
    </row>
    <row r="38" spans="1:12" s="136" customFormat="1" ht="14.4" customHeight="1">
      <c r="A38" s="616" t="s">
        <v>113</v>
      </c>
      <c r="B38" s="617"/>
      <c r="C38" s="618"/>
      <c r="D38" s="49" t="s">
        <v>235</v>
      </c>
      <c r="E38" s="50">
        <v>1</v>
      </c>
      <c r="F38" s="50">
        <v>131.559</v>
      </c>
      <c r="G38" s="42">
        <f t="shared" si="0"/>
        <v>131.559</v>
      </c>
      <c r="H38" s="433">
        <f t="shared" si="1"/>
        <v>3.2443977855263144E-2</v>
      </c>
      <c r="I38" s="434">
        <v>462110311</v>
      </c>
      <c r="J38" s="435" t="s">
        <v>324</v>
      </c>
      <c r="K38" s="431">
        <v>40</v>
      </c>
      <c r="L38" s="436">
        <f t="shared" si="2"/>
        <v>1.2977591142105258</v>
      </c>
    </row>
    <row r="39" spans="1:12" s="136" customFormat="1" ht="15.6">
      <c r="A39" s="389"/>
      <c r="B39" s="390"/>
      <c r="C39" s="393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SUM(G30:G38)</f>
        <v>3269.5590000000002</v>
      </c>
      <c r="H40" s="437">
        <f>SUM(H30:H39)</f>
        <v>0.80631123520607739</v>
      </c>
      <c r="I40" s="434"/>
      <c r="J40" s="435"/>
      <c r="K40" s="431"/>
      <c r="L40" s="437">
        <f>SUM(L30:L39)</f>
        <v>16.863884443714475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+G45+G40+G26+G19</f>
        <v>4054.9590000000003</v>
      </c>
      <c r="H46" s="449">
        <f>+H45+H40+H26+H19</f>
        <v>1.0000000000000002</v>
      </c>
      <c r="I46" s="450"/>
      <c r="J46" s="451"/>
      <c r="K46" s="450"/>
      <c r="L46" s="563">
        <f>+L45+L40+L26+L19</f>
        <v>36.232760923106746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932.64057000000014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4987.5995700000003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4987.6000000000004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462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69"/>
      <c r="I52" s="69"/>
      <c r="J52" s="453"/>
      <c r="K52" s="69"/>
      <c r="L52" s="452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69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4987.6000000000004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0">
    <mergeCell ref="A52:B52"/>
    <mergeCell ref="D57:F57"/>
    <mergeCell ref="D58:F58"/>
    <mergeCell ref="D59:F59"/>
    <mergeCell ref="D47:E47"/>
    <mergeCell ref="D48:F48"/>
    <mergeCell ref="D49:F49"/>
    <mergeCell ref="A50:B50"/>
    <mergeCell ref="D50:F50"/>
    <mergeCell ref="A51:B51"/>
    <mergeCell ref="D46:F46"/>
    <mergeCell ref="A31:C31"/>
    <mergeCell ref="A32:C32"/>
    <mergeCell ref="A33:C33"/>
    <mergeCell ref="A36:C36"/>
    <mergeCell ref="A37:C37"/>
    <mergeCell ref="A38:C38"/>
    <mergeCell ref="A40:B40"/>
    <mergeCell ref="A42:C42"/>
    <mergeCell ref="A43:C43"/>
    <mergeCell ref="A44:C44"/>
    <mergeCell ref="A45:B45"/>
    <mergeCell ref="A30:C30"/>
    <mergeCell ref="A16:B16"/>
    <mergeCell ref="A17:B17"/>
    <mergeCell ref="A19:B19"/>
    <mergeCell ref="A21:B21"/>
    <mergeCell ref="A22:B22"/>
    <mergeCell ref="A23:B23"/>
    <mergeCell ref="A24:B24"/>
    <mergeCell ref="A25:B25"/>
    <mergeCell ref="A26:B26"/>
    <mergeCell ref="A28:C28"/>
    <mergeCell ref="A29:C29"/>
    <mergeCell ref="A15:B15"/>
    <mergeCell ref="A1:G1"/>
    <mergeCell ref="A2:G2"/>
    <mergeCell ref="H2:L13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19" zoomScale="90" zoomScaleNormal="100" zoomScaleSheetLayoutView="90" workbookViewId="0">
      <selection activeCell="L46" sqref="L46"/>
    </sheetView>
  </sheetViews>
  <sheetFormatPr baseColWidth="10" defaultRowHeight="13.2"/>
  <cols>
    <col min="1" max="1" width="21.554687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391"/>
      <c r="B5" s="392"/>
      <c r="C5" s="392"/>
      <c r="D5" s="392"/>
      <c r="E5" s="392"/>
      <c r="F5" s="392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396"/>
      <c r="F6" s="392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396"/>
      <c r="F7" s="392"/>
      <c r="G7" s="419"/>
      <c r="H7" s="629"/>
      <c r="I7" s="630"/>
      <c r="J7" s="630"/>
      <c r="K7" s="630"/>
      <c r="L7" s="631"/>
    </row>
    <row r="8" spans="1:13" s="246" customFormat="1" ht="27" customHeight="1">
      <c r="A8" s="300" t="s">
        <v>122</v>
      </c>
      <c r="B8" s="301" t="str">
        <f>'BASE DE DATOS'!D5</f>
        <v>AV. BOLIVAR Y 9 OCTUBRE</v>
      </c>
      <c r="C8" s="301"/>
      <c r="D8" s="298"/>
      <c r="E8" s="396"/>
      <c r="F8" s="392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'!A88</f>
        <v>85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'!C88</f>
        <v>unidad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396"/>
      <c r="F11" s="306"/>
      <c r="G11" s="307"/>
      <c r="H11" s="629"/>
      <c r="I11" s="630"/>
      <c r="J11" s="630"/>
      <c r="K11" s="630"/>
      <c r="L11" s="631"/>
    </row>
    <row r="12" spans="1:13" s="246" customFormat="1" ht="14.4" thickBot="1">
      <c r="A12" s="644" t="str">
        <f>'Presupuesto '!B88</f>
        <v>Suministro e instalación TDPAAAC2P del Edificio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5.6">
      <c r="A13" s="34" t="s">
        <v>3</v>
      </c>
      <c r="B13" s="35"/>
      <c r="C13" s="36"/>
      <c r="D13" s="36"/>
      <c r="E13" s="36"/>
      <c r="F13" s="36"/>
      <c r="G13" s="37"/>
      <c r="H13" s="421"/>
      <c r="I13" s="422"/>
      <c r="J13" s="422"/>
      <c r="K13" s="422"/>
      <c r="L13" s="423"/>
    </row>
    <row r="14" spans="1:13" s="136" customFormat="1" ht="62.4">
      <c r="A14" s="610" t="s">
        <v>4</v>
      </c>
      <c r="B14" s="611"/>
      <c r="C14" s="38" t="s">
        <v>5</v>
      </c>
      <c r="D14" s="143" t="s">
        <v>6</v>
      </c>
      <c r="E14" s="144" t="s">
        <v>7</v>
      </c>
      <c r="F14" s="143" t="s">
        <v>8</v>
      </c>
      <c r="G14" s="144" t="s">
        <v>9</v>
      </c>
      <c r="H14" s="424" t="s">
        <v>10</v>
      </c>
      <c r="I14" s="425" t="s">
        <v>11</v>
      </c>
      <c r="J14" s="426" t="s">
        <v>12</v>
      </c>
      <c r="K14" s="425" t="s">
        <v>13</v>
      </c>
      <c r="L14" s="427" t="s">
        <v>14</v>
      </c>
    </row>
    <row r="15" spans="1:13" s="136" customFormat="1" ht="15.6">
      <c r="A15" s="638"/>
      <c r="B15" s="639"/>
      <c r="C15" s="39" t="s">
        <v>15</v>
      </c>
      <c r="D15" s="39" t="s">
        <v>16</v>
      </c>
      <c r="E15" s="40" t="s">
        <v>17</v>
      </c>
      <c r="F15" s="41" t="s">
        <v>18</v>
      </c>
      <c r="G15" s="40" t="s">
        <v>19</v>
      </c>
      <c r="H15" s="428"/>
      <c r="I15" s="429"/>
      <c r="J15" s="430"/>
      <c r="K15" s="431"/>
      <c r="L15" s="432"/>
    </row>
    <row r="16" spans="1:13" s="137" customFormat="1" ht="15.6">
      <c r="A16" s="616" t="s">
        <v>20</v>
      </c>
      <c r="B16" s="617"/>
      <c r="C16" s="145" t="s">
        <v>21</v>
      </c>
      <c r="D16" s="145"/>
      <c r="E16" s="146" t="str">
        <f>IF(D16&gt;0,ROUND(D16*C16,2),"")</f>
        <v/>
      </c>
      <c r="F16" s="147"/>
      <c r="G16" s="42">
        <f>G24*0.05</f>
        <v>33.660000000000004</v>
      </c>
      <c r="H16" s="433">
        <f>+G16/G$46</f>
        <v>9.7103623355642762E-3</v>
      </c>
      <c r="I16" s="434">
        <f>'BASE DE DATOS'!D15</f>
        <v>491150011</v>
      </c>
      <c r="J16" s="435" t="s">
        <v>22</v>
      </c>
      <c r="K16" s="431">
        <v>100</v>
      </c>
      <c r="L16" s="436">
        <f>+H16*K16</f>
        <v>0.97103623355642765</v>
      </c>
    </row>
    <row r="17" spans="1:12" s="136" customFormat="1" ht="15.6">
      <c r="A17" s="616" t="s">
        <v>23</v>
      </c>
      <c r="B17" s="617"/>
      <c r="C17" s="145"/>
      <c r="D17" s="148"/>
      <c r="E17" s="148"/>
      <c r="F17" s="149"/>
      <c r="G17" s="129">
        <f>SUM(G16:G16)</f>
        <v>33.660000000000004</v>
      </c>
      <c r="H17" s="437">
        <f>SUM(H16:H16)</f>
        <v>9.7103623355642762E-3</v>
      </c>
      <c r="I17" s="434"/>
      <c r="J17" s="435"/>
      <c r="K17" s="431"/>
      <c r="L17" s="447">
        <f>SUM(L16:L16)</f>
        <v>0.97103623355642765</v>
      </c>
    </row>
    <row r="18" spans="1:12" s="136" customFormat="1" ht="15.6">
      <c r="A18" s="43" t="s">
        <v>24</v>
      </c>
      <c r="B18" s="44"/>
      <c r="C18" s="45"/>
      <c r="D18" s="45"/>
      <c r="E18" s="45"/>
      <c r="F18" s="45"/>
      <c r="G18" s="46"/>
      <c r="H18" s="441"/>
      <c r="I18" s="438"/>
      <c r="J18" s="439"/>
      <c r="K18" s="440"/>
      <c r="L18" s="443"/>
    </row>
    <row r="19" spans="1:12" s="136" customFormat="1" ht="15.6">
      <c r="A19" s="610" t="s">
        <v>4</v>
      </c>
      <c r="B19" s="611"/>
      <c r="C19" s="143" t="s">
        <v>5</v>
      </c>
      <c r="D19" s="143" t="s">
        <v>25</v>
      </c>
      <c r="E19" s="144" t="s">
        <v>7</v>
      </c>
      <c r="F19" s="143" t="s">
        <v>8</v>
      </c>
      <c r="G19" s="144" t="s">
        <v>9</v>
      </c>
      <c r="H19" s="441"/>
      <c r="I19" s="442"/>
      <c r="J19" s="442"/>
      <c r="K19" s="442"/>
      <c r="L19" s="443"/>
    </row>
    <row r="20" spans="1:12" s="136" customFormat="1" ht="15.6">
      <c r="A20" s="640"/>
      <c r="B20" s="641"/>
      <c r="C20" s="39" t="s">
        <v>15</v>
      </c>
      <c r="D20" s="39" t="s">
        <v>16</v>
      </c>
      <c r="E20" s="40" t="s">
        <v>17</v>
      </c>
      <c r="F20" s="41" t="s">
        <v>18</v>
      </c>
      <c r="G20" s="40" t="s">
        <v>19</v>
      </c>
      <c r="H20" s="428"/>
      <c r="I20" s="442"/>
      <c r="J20" s="442"/>
      <c r="K20" s="442"/>
      <c r="L20" s="432"/>
    </row>
    <row r="21" spans="1:12" s="136" customFormat="1" ht="15.6">
      <c r="A21" s="597" t="str">
        <f>'BASE DE DATOS'!F14</f>
        <v>Ayudante de electricista (Est. Ocp.E2)</v>
      </c>
      <c r="B21" s="598"/>
      <c r="C21" s="145">
        <v>2</v>
      </c>
      <c r="D21" s="145">
        <f>'BASE DE DATOS'!G14</f>
        <v>3.62</v>
      </c>
      <c r="E21" s="146">
        <f>IF(D21&gt;0,ROUND(D21*C21,2),"")</f>
        <v>7.24</v>
      </c>
      <c r="F21" s="147">
        <v>45</v>
      </c>
      <c r="G21" s="42">
        <f>E21*F21</f>
        <v>325.8</v>
      </c>
      <c r="H21" s="433">
        <f>+G21/G$46</f>
        <v>9.3987999076852083E-2</v>
      </c>
      <c r="I21" s="434">
        <f>'BASE DE DATOS'!I17</f>
        <v>546110011</v>
      </c>
      <c r="J21" s="435" t="s">
        <v>22</v>
      </c>
      <c r="K21" s="431">
        <v>100</v>
      </c>
      <c r="L21" s="436">
        <f>+H21*K21</f>
        <v>9.3987999076852091</v>
      </c>
    </row>
    <row r="22" spans="1:12" s="136" customFormat="1" ht="12.75" customHeight="1">
      <c r="A22" s="597" t="str">
        <f>'BASE DE DATOS'!F17</f>
        <v xml:space="preserve">Electricista (Est. Ocp.D2) </v>
      </c>
      <c r="B22" s="598"/>
      <c r="C22" s="145">
        <v>1</v>
      </c>
      <c r="D22" s="145">
        <f>'BASE DE DATOS'!G17</f>
        <v>3.66</v>
      </c>
      <c r="E22" s="146">
        <f>IF(D22&gt;0,ROUND(D22*C22,2),"")</f>
        <v>3.66</v>
      </c>
      <c r="F22" s="147">
        <f>F21</f>
        <v>45</v>
      </c>
      <c r="G22" s="42">
        <f>E22*F22</f>
        <v>164.70000000000002</v>
      </c>
      <c r="H22" s="433">
        <f>+G22/G$46</f>
        <v>4.751327025155782E-2</v>
      </c>
      <c r="I22" s="434">
        <f>'BASE DE DATOS'!I17</f>
        <v>546110011</v>
      </c>
      <c r="J22" s="435" t="s">
        <v>22</v>
      </c>
      <c r="K22" s="431">
        <v>100</v>
      </c>
      <c r="L22" s="436">
        <f>+H22*K22</f>
        <v>4.7513270251557822</v>
      </c>
    </row>
    <row r="23" spans="1:12" s="137" customFormat="1" ht="15.6">
      <c r="A23" s="597" t="str">
        <f>'BASE DE DATOS'!F21</f>
        <v>Maestro electricista (Est. Ocp.C1)</v>
      </c>
      <c r="B23" s="598"/>
      <c r="C23" s="145">
        <v>1</v>
      </c>
      <c r="D23" s="145">
        <f>'BASE DE DATOS'!G21</f>
        <v>4.0599999999999996</v>
      </c>
      <c r="E23" s="146">
        <f>IF(D23&gt;0,ROUND(D23*C23,2),"")</f>
        <v>4.0599999999999996</v>
      </c>
      <c r="F23" s="147">
        <v>45</v>
      </c>
      <c r="G23" s="42">
        <f>E23*F23</f>
        <v>182.7</v>
      </c>
      <c r="H23" s="433">
        <f>+G23/G$46</f>
        <v>5.2705977382875607E-2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5.2705977382875604</v>
      </c>
    </row>
    <row r="24" spans="1:12" s="136" customFormat="1" ht="12.75" customHeight="1">
      <c r="A24" s="597" t="s">
        <v>26</v>
      </c>
      <c r="B24" s="598"/>
      <c r="C24" s="145"/>
      <c r="D24" s="148"/>
      <c r="E24" s="148"/>
      <c r="F24" s="149"/>
      <c r="G24" s="129">
        <f>SUM(G21:G23)</f>
        <v>673.2</v>
      </c>
      <c r="H24" s="437">
        <f>SUM(H21:H23)</f>
        <v>0.1942072467112855</v>
      </c>
      <c r="I24" s="434"/>
      <c r="J24" s="435"/>
      <c r="K24" s="431"/>
      <c r="L24" s="447">
        <f>SUM(L21:L23)</f>
        <v>19.42072467112855</v>
      </c>
    </row>
    <row r="25" spans="1:12" s="136" customFormat="1" ht="12.75" customHeight="1">
      <c r="A25" s="47" t="s">
        <v>27</v>
      </c>
      <c r="B25" s="44"/>
      <c r="C25" s="45"/>
      <c r="D25" s="45"/>
      <c r="E25" s="45"/>
      <c r="F25" s="45"/>
      <c r="G25" s="46"/>
      <c r="H25" s="444"/>
      <c r="I25" s="429"/>
      <c r="J25" s="430"/>
      <c r="K25" s="431"/>
      <c r="L25" s="445"/>
    </row>
    <row r="26" spans="1:12" s="136" customFormat="1" ht="12.75" customHeight="1">
      <c r="A26" s="610" t="s">
        <v>4</v>
      </c>
      <c r="B26" s="611"/>
      <c r="C26" s="612"/>
      <c r="D26" s="143" t="s">
        <v>28</v>
      </c>
      <c r="E26" s="144" t="s">
        <v>5</v>
      </c>
      <c r="F26" s="143" t="s">
        <v>29</v>
      </c>
      <c r="G26" s="144" t="s">
        <v>9</v>
      </c>
      <c r="H26" s="444"/>
      <c r="I26" s="446"/>
      <c r="J26" s="431"/>
      <c r="K26" s="446"/>
      <c r="L26" s="445"/>
    </row>
    <row r="27" spans="1:12" s="136" customFormat="1" ht="12.75" customHeight="1">
      <c r="A27" s="613"/>
      <c r="B27" s="614"/>
      <c r="C27" s="615"/>
      <c r="D27" s="48"/>
      <c r="E27" s="39" t="s">
        <v>15</v>
      </c>
      <c r="F27" s="39" t="s">
        <v>16</v>
      </c>
      <c r="G27" s="40" t="s">
        <v>17</v>
      </c>
      <c r="H27" s="428"/>
      <c r="I27" s="446"/>
      <c r="J27" s="430"/>
      <c r="K27" s="431"/>
      <c r="L27" s="432"/>
    </row>
    <row r="28" spans="1:12" s="136" customFormat="1" ht="15.6">
      <c r="A28" s="616" t="s">
        <v>240</v>
      </c>
      <c r="B28" s="617"/>
      <c r="C28" s="618"/>
      <c r="D28" s="49" t="s">
        <v>39</v>
      </c>
      <c r="E28" s="50">
        <v>1</v>
      </c>
      <c r="F28" s="50">
        <v>990</v>
      </c>
      <c r="G28" s="42">
        <f>E28*F28</f>
        <v>990</v>
      </c>
      <c r="H28" s="433">
        <f>+G28/G$46</f>
        <v>0.2855988922224787</v>
      </c>
      <c r="I28" s="434">
        <v>462130000</v>
      </c>
      <c r="J28" s="435" t="s">
        <v>324</v>
      </c>
      <c r="K28" s="431">
        <v>40</v>
      </c>
      <c r="L28" s="436">
        <f>+H28*K28</f>
        <v>11.423955688899149</v>
      </c>
    </row>
    <row r="29" spans="1:12" s="136" customFormat="1" ht="15.6">
      <c r="A29" s="616" t="s">
        <v>359</v>
      </c>
      <c r="B29" s="617"/>
      <c r="C29" s="618"/>
      <c r="D29" s="49" t="s">
        <v>39</v>
      </c>
      <c r="E29" s="50">
        <v>1</v>
      </c>
      <c r="F29" s="50">
        <v>710</v>
      </c>
      <c r="G29" s="42">
        <f>E29*F29</f>
        <v>710</v>
      </c>
      <c r="H29" s="433">
        <f t="shared" ref="H29:H36" si="0">+G29/G$46</f>
        <v>0.20482344795753521</v>
      </c>
      <c r="I29" s="434">
        <v>462110311</v>
      </c>
      <c r="J29" s="435" t="s">
        <v>30</v>
      </c>
      <c r="K29" s="431">
        <v>0</v>
      </c>
      <c r="L29" s="436">
        <f t="shared" ref="L29:L36" si="1">+H29*K29</f>
        <v>0</v>
      </c>
    </row>
    <row r="30" spans="1:12" s="136" customFormat="1" ht="15.6">
      <c r="A30" s="616" t="s">
        <v>227</v>
      </c>
      <c r="B30" s="617"/>
      <c r="C30" s="618"/>
      <c r="D30" s="49" t="s">
        <v>39</v>
      </c>
      <c r="E30" s="50">
        <v>2</v>
      </c>
      <c r="F30" s="50">
        <v>135</v>
      </c>
      <c r="G30" s="42">
        <f t="shared" ref="G30:G36" si="2">E30*F30</f>
        <v>270</v>
      </c>
      <c r="H30" s="433">
        <f t="shared" si="0"/>
        <v>7.7890606969766907E-2</v>
      </c>
      <c r="I30" s="434">
        <v>462110311</v>
      </c>
      <c r="J30" s="435" t="s">
        <v>30</v>
      </c>
      <c r="K30" s="431">
        <v>0</v>
      </c>
      <c r="L30" s="436">
        <f t="shared" si="1"/>
        <v>0</v>
      </c>
    </row>
    <row r="31" spans="1:12" s="136" customFormat="1" ht="15.6">
      <c r="A31" s="616" t="s">
        <v>228</v>
      </c>
      <c r="B31" s="617"/>
      <c r="C31" s="618"/>
      <c r="D31" s="49" t="s">
        <v>39</v>
      </c>
      <c r="E31" s="50">
        <v>2</v>
      </c>
      <c r="F31" s="50">
        <v>89</v>
      </c>
      <c r="G31" s="42">
        <f t="shared" si="2"/>
        <v>178</v>
      </c>
      <c r="H31" s="433">
        <f t="shared" si="0"/>
        <v>5.1350103854142633E-2</v>
      </c>
      <c r="I31" s="434">
        <v>462110311</v>
      </c>
      <c r="J31" s="435" t="s">
        <v>30</v>
      </c>
      <c r="K31" s="431">
        <v>0</v>
      </c>
      <c r="L31" s="436">
        <f t="shared" si="1"/>
        <v>0</v>
      </c>
    </row>
    <row r="32" spans="1:12" s="136" customFormat="1" ht="15.6">
      <c r="A32" s="389" t="s">
        <v>239</v>
      </c>
      <c r="B32" s="390"/>
      <c r="C32" s="393"/>
      <c r="D32" s="49" t="s">
        <v>39</v>
      </c>
      <c r="E32" s="50">
        <v>5</v>
      </c>
      <c r="F32" s="50">
        <v>34</v>
      </c>
      <c r="G32" s="42">
        <f t="shared" si="2"/>
        <v>170</v>
      </c>
      <c r="H32" s="433">
        <f t="shared" si="0"/>
        <v>4.9042234018001389E-2</v>
      </c>
      <c r="I32" s="434">
        <v>415120010</v>
      </c>
      <c r="J32" s="435" t="s">
        <v>324</v>
      </c>
      <c r="K32" s="431">
        <v>40</v>
      </c>
      <c r="L32" s="436">
        <f t="shared" si="1"/>
        <v>1.9616893607200556</v>
      </c>
    </row>
    <row r="33" spans="1:12" s="136" customFormat="1" ht="15.6">
      <c r="A33" s="389" t="s">
        <v>232</v>
      </c>
      <c r="B33" s="390"/>
      <c r="C33" s="393"/>
      <c r="D33" s="49" t="s">
        <v>39</v>
      </c>
      <c r="E33" s="50">
        <v>20</v>
      </c>
      <c r="F33" s="50">
        <v>5</v>
      </c>
      <c r="G33" s="42">
        <f t="shared" si="2"/>
        <v>100</v>
      </c>
      <c r="H33" s="433">
        <f t="shared" si="0"/>
        <v>2.8848372951765525E-2</v>
      </c>
      <c r="I33" s="434">
        <v>389993322</v>
      </c>
      <c r="J33" s="435" t="s">
        <v>324</v>
      </c>
      <c r="K33" s="431">
        <v>40</v>
      </c>
      <c r="L33" s="436">
        <f t="shared" si="1"/>
        <v>1.1539349180706209</v>
      </c>
    </row>
    <row r="34" spans="1:12" s="136" customFormat="1" ht="15.6">
      <c r="A34" s="657" t="s">
        <v>238</v>
      </c>
      <c r="B34" s="658"/>
      <c r="C34" s="659"/>
      <c r="D34" s="49" t="s">
        <v>39</v>
      </c>
      <c r="E34" s="50">
        <v>40</v>
      </c>
      <c r="F34" s="50">
        <v>5.5</v>
      </c>
      <c r="G34" s="42">
        <f t="shared" si="2"/>
        <v>220</v>
      </c>
      <c r="H34" s="433">
        <f t="shared" si="0"/>
        <v>6.3466420493884151E-2</v>
      </c>
      <c r="I34" s="434">
        <v>452300034</v>
      </c>
      <c r="J34" s="435" t="s">
        <v>324</v>
      </c>
      <c r="K34" s="431">
        <v>40</v>
      </c>
      <c r="L34" s="436">
        <f t="shared" si="1"/>
        <v>2.5386568197553663</v>
      </c>
    </row>
    <row r="35" spans="1:12" s="136" customFormat="1" ht="15.6">
      <c r="A35" s="616" t="s">
        <v>234</v>
      </c>
      <c r="B35" s="617"/>
      <c r="C35" s="618"/>
      <c r="D35" s="49" t="s">
        <v>39</v>
      </c>
      <c r="E35" s="50">
        <v>2</v>
      </c>
      <c r="F35" s="50">
        <v>4.5</v>
      </c>
      <c r="G35" s="42">
        <f t="shared" si="2"/>
        <v>9</v>
      </c>
      <c r="H35" s="433">
        <f t="shared" si="0"/>
        <v>2.5963535656588969E-3</v>
      </c>
      <c r="I35" s="434">
        <v>369200013</v>
      </c>
      <c r="J35" s="435" t="s">
        <v>324</v>
      </c>
      <c r="K35" s="431">
        <v>40</v>
      </c>
      <c r="L35" s="436">
        <f t="shared" si="1"/>
        <v>0.10385414262635588</v>
      </c>
    </row>
    <row r="36" spans="1:12" s="136" customFormat="1" ht="28.2" customHeight="1">
      <c r="A36" s="616" t="s">
        <v>113</v>
      </c>
      <c r="B36" s="617"/>
      <c r="C36" s="618"/>
      <c r="D36" s="49" t="s">
        <v>235</v>
      </c>
      <c r="E36" s="50">
        <v>1</v>
      </c>
      <c r="F36" s="50">
        <v>112.54</v>
      </c>
      <c r="G36" s="42">
        <f t="shared" si="2"/>
        <v>112.54</v>
      </c>
      <c r="H36" s="433">
        <f t="shared" si="0"/>
        <v>3.2465958919916924E-2</v>
      </c>
      <c r="I36" s="434">
        <v>462110311</v>
      </c>
      <c r="J36" s="435" t="s">
        <v>324</v>
      </c>
      <c r="K36" s="431">
        <v>40</v>
      </c>
      <c r="L36" s="436">
        <f t="shared" si="1"/>
        <v>1.2986383567966771</v>
      </c>
    </row>
    <row r="37" spans="1:12" s="136" customFormat="1" ht="15.6">
      <c r="A37" s="616"/>
      <c r="B37" s="617"/>
      <c r="C37" s="618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2" s="136" customFormat="1" ht="15.6">
      <c r="A38" s="616"/>
      <c r="B38" s="617"/>
      <c r="C38" s="618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2" s="136" customFormat="1" ht="15.6">
      <c r="A39" s="616"/>
      <c r="B39" s="617"/>
      <c r="C39" s="618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SUM(G28:G39)</f>
        <v>2759.54</v>
      </c>
      <c r="H40" s="437">
        <f>SUM(H28:H39)</f>
        <v>0.79608239095315025</v>
      </c>
      <c r="I40" s="429"/>
      <c r="J40" s="430"/>
      <c r="K40" s="431"/>
      <c r="L40" s="437">
        <f>SUM(L28:L39)</f>
        <v>18.480729286868225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+G45+G40+G24+G17</f>
        <v>3466.3999999999996</v>
      </c>
      <c r="H46" s="449">
        <f>+H45+H40+H24+H17</f>
        <v>1</v>
      </c>
      <c r="I46" s="450"/>
      <c r="J46" s="451"/>
      <c r="K46" s="450"/>
      <c r="L46" s="563">
        <f>+L45+L40+L24+L17</f>
        <v>38.872490191553204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797.27199999999993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4263.6719999999996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4263.67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462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69"/>
      <c r="I52" s="69"/>
      <c r="J52" s="453"/>
      <c r="K52" s="69"/>
      <c r="L52" s="452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69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4263.67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3">
    <mergeCell ref="D57:F57"/>
    <mergeCell ref="D58:F58"/>
    <mergeCell ref="D59:F59"/>
    <mergeCell ref="D48:F48"/>
    <mergeCell ref="D49:F49"/>
    <mergeCell ref="A50:B50"/>
    <mergeCell ref="D50:F50"/>
    <mergeCell ref="A51:B51"/>
    <mergeCell ref="A52:B52"/>
    <mergeCell ref="A42:C42"/>
    <mergeCell ref="A43:C43"/>
    <mergeCell ref="A44:C44"/>
    <mergeCell ref="A45:B45"/>
    <mergeCell ref="D46:F46"/>
    <mergeCell ref="D47:E47"/>
    <mergeCell ref="A40:B40"/>
    <mergeCell ref="A29:C29"/>
    <mergeCell ref="A30:C30"/>
    <mergeCell ref="A31:C31"/>
    <mergeCell ref="A34:C34"/>
    <mergeCell ref="A35:C35"/>
    <mergeCell ref="A36:C36"/>
    <mergeCell ref="A37:C37"/>
    <mergeCell ref="A38:C38"/>
    <mergeCell ref="A39:C39"/>
    <mergeCell ref="A28:C28"/>
    <mergeCell ref="A15:B15"/>
    <mergeCell ref="A16:B16"/>
    <mergeCell ref="A17:B17"/>
    <mergeCell ref="A19:B19"/>
    <mergeCell ref="A20:B20"/>
    <mergeCell ref="A21:B21"/>
    <mergeCell ref="A22:B22"/>
    <mergeCell ref="A23:B23"/>
    <mergeCell ref="A24:B24"/>
    <mergeCell ref="A26:C26"/>
    <mergeCell ref="A27:C27"/>
    <mergeCell ref="A14:B14"/>
    <mergeCell ref="A1:G1"/>
    <mergeCell ref="A2:G2"/>
    <mergeCell ref="H2:L1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2"/>
  <sheetViews>
    <sheetView view="pageBreakPreview" topLeftCell="A19" zoomScaleNormal="100" zoomScaleSheetLayoutView="100" workbookViewId="0">
      <selection activeCell="L46" sqref="L46"/>
    </sheetView>
  </sheetViews>
  <sheetFormatPr baseColWidth="10" defaultRowHeight="13.2"/>
  <cols>
    <col min="1" max="1" width="21.6640625" style="133" customWidth="1"/>
    <col min="2" max="2" width="19.5546875" style="133" customWidth="1"/>
    <col min="3" max="4" width="11.44140625" style="133"/>
    <col min="5" max="5" width="13.33203125" style="133" bestFit="1" customWidth="1"/>
    <col min="6" max="6" width="14.33203125" style="134" customWidth="1"/>
    <col min="7" max="7" width="13.5546875" style="457" customWidth="1"/>
    <col min="8" max="12" width="11.44140625" style="420"/>
    <col min="13" max="256" width="11.44140625" style="133"/>
    <col min="257" max="257" width="16.6640625" style="133" customWidth="1"/>
    <col min="258" max="258" width="19.5546875" style="133" customWidth="1"/>
    <col min="259" max="260" width="11.44140625" style="133"/>
    <col min="261" max="261" width="13.33203125" style="133" bestFit="1" customWidth="1"/>
    <col min="262" max="262" width="14.33203125" style="133" customWidth="1"/>
    <col min="263" max="263" width="13.5546875" style="133" customWidth="1"/>
    <col min="264" max="512" width="11.44140625" style="133"/>
    <col min="513" max="513" width="16.6640625" style="133" customWidth="1"/>
    <col min="514" max="514" width="19.5546875" style="133" customWidth="1"/>
    <col min="515" max="516" width="11.44140625" style="133"/>
    <col min="517" max="517" width="13.33203125" style="133" bestFit="1" customWidth="1"/>
    <col min="518" max="518" width="14.33203125" style="133" customWidth="1"/>
    <col min="519" max="519" width="13.5546875" style="133" customWidth="1"/>
    <col min="520" max="768" width="11.44140625" style="133"/>
    <col min="769" max="769" width="16.6640625" style="133" customWidth="1"/>
    <col min="770" max="770" width="19.5546875" style="133" customWidth="1"/>
    <col min="771" max="772" width="11.44140625" style="133"/>
    <col min="773" max="773" width="13.33203125" style="133" bestFit="1" customWidth="1"/>
    <col min="774" max="774" width="14.33203125" style="133" customWidth="1"/>
    <col min="775" max="775" width="13.5546875" style="133" customWidth="1"/>
    <col min="776" max="1024" width="11.44140625" style="133"/>
    <col min="1025" max="1025" width="16.6640625" style="133" customWidth="1"/>
    <col min="1026" max="1026" width="19.5546875" style="133" customWidth="1"/>
    <col min="1027" max="1028" width="11.44140625" style="133"/>
    <col min="1029" max="1029" width="13.33203125" style="133" bestFit="1" customWidth="1"/>
    <col min="1030" max="1030" width="14.33203125" style="133" customWidth="1"/>
    <col min="1031" max="1031" width="13.5546875" style="133" customWidth="1"/>
    <col min="1032" max="1280" width="11.44140625" style="133"/>
    <col min="1281" max="1281" width="16.6640625" style="133" customWidth="1"/>
    <col min="1282" max="1282" width="19.5546875" style="133" customWidth="1"/>
    <col min="1283" max="1284" width="11.44140625" style="133"/>
    <col min="1285" max="1285" width="13.33203125" style="133" bestFit="1" customWidth="1"/>
    <col min="1286" max="1286" width="14.33203125" style="133" customWidth="1"/>
    <col min="1287" max="1287" width="13.5546875" style="133" customWidth="1"/>
    <col min="1288" max="1536" width="11.44140625" style="133"/>
    <col min="1537" max="1537" width="16.6640625" style="133" customWidth="1"/>
    <col min="1538" max="1538" width="19.5546875" style="133" customWidth="1"/>
    <col min="1539" max="1540" width="11.44140625" style="133"/>
    <col min="1541" max="1541" width="13.33203125" style="133" bestFit="1" customWidth="1"/>
    <col min="1542" max="1542" width="14.33203125" style="133" customWidth="1"/>
    <col min="1543" max="1543" width="13.5546875" style="133" customWidth="1"/>
    <col min="1544" max="1792" width="11.44140625" style="133"/>
    <col min="1793" max="1793" width="16.6640625" style="133" customWidth="1"/>
    <col min="1794" max="1794" width="19.5546875" style="133" customWidth="1"/>
    <col min="1795" max="1796" width="11.44140625" style="133"/>
    <col min="1797" max="1797" width="13.33203125" style="133" bestFit="1" customWidth="1"/>
    <col min="1798" max="1798" width="14.33203125" style="133" customWidth="1"/>
    <col min="1799" max="1799" width="13.5546875" style="133" customWidth="1"/>
    <col min="1800" max="2048" width="11.44140625" style="133"/>
    <col min="2049" max="2049" width="16.6640625" style="133" customWidth="1"/>
    <col min="2050" max="2050" width="19.5546875" style="133" customWidth="1"/>
    <col min="2051" max="2052" width="11.44140625" style="133"/>
    <col min="2053" max="2053" width="13.33203125" style="133" bestFit="1" customWidth="1"/>
    <col min="2054" max="2054" width="14.33203125" style="133" customWidth="1"/>
    <col min="2055" max="2055" width="13.5546875" style="133" customWidth="1"/>
    <col min="2056" max="2304" width="11.44140625" style="133"/>
    <col min="2305" max="2305" width="16.6640625" style="133" customWidth="1"/>
    <col min="2306" max="2306" width="19.5546875" style="133" customWidth="1"/>
    <col min="2307" max="2308" width="11.44140625" style="133"/>
    <col min="2309" max="2309" width="13.33203125" style="133" bestFit="1" customWidth="1"/>
    <col min="2310" max="2310" width="14.33203125" style="133" customWidth="1"/>
    <col min="2311" max="2311" width="13.5546875" style="133" customWidth="1"/>
    <col min="2312" max="2560" width="11.44140625" style="133"/>
    <col min="2561" max="2561" width="16.6640625" style="133" customWidth="1"/>
    <col min="2562" max="2562" width="19.5546875" style="133" customWidth="1"/>
    <col min="2563" max="2564" width="11.44140625" style="133"/>
    <col min="2565" max="2565" width="13.33203125" style="133" bestFit="1" customWidth="1"/>
    <col min="2566" max="2566" width="14.33203125" style="133" customWidth="1"/>
    <col min="2567" max="2567" width="13.5546875" style="133" customWidth="1"/>
    <col min="2568" max="2816" width="11.44140625" style="133"/>
    <col min="2817" max="2817" width="16.6640625" style="133" customWidth="1"/>
    <col min="2818" max="2818" width="19.5546875" style="133" customWidth="1"/>
    <col min="2819" max="2820" width="11.44140625" style="133"/>
    <col min="2821" max="2821" width="13.33203125" style="133" bestFit="1" customWidth="1"/>
    <col min="2822" max="2822" width="14.33203125" style="133" customWidth="1"/>
    <col min="2823" max="2823" width="13.5546875" style="133" customWidth="1"/>
    <col min="2824" max="3072" width="11.44140625" style="133"/>
    <col min="3073" max="3073" width="16.6640625" style="133" customWidth="1"/>
    <col min="3074" max="3074" width="19.5546875" style="133" customWidth="1"/>
    <col min="3075" max="3076" width="11.44140625" style="133"/>
    <col min="3077" max="3077" width="13.33203125" style="133" bestFit="1" customWidth="1"/>
    <col min="3078" max="3078" width="14.33203125" style="133" customWidth="1"/>
    <col min="3079" max="3079" width="13.5546875" style="133" customWidth="1"/>
    <col min="3080" max="3328" width="11.44140625" style="133"/>
    <col min="3329" max="3329" width="16.6640625" style="133" customWidth="1"/>
    <col min="3330" max="3330" width="19.5546875" style="133" customWidth="1"/>
    <col min="3331" max="3332" width="11.44140625" style="133"/>
    <col min="3333" max="3333" width="13.33203125" style="133" bestFit="1" customWidth="1"/>
    <col min="3334" max="3334" width="14.33203125" style="133" customWidth="1"/>
    <col min="3335" max="3335" width="13.5546875" style="133" customWidth="1"/>
    <col min="3336" max="3584" width="11.44140625" style="133"/>
    <col min="3585" max="3585" width="16.6640625" style="133" customWidth="1"/>
    <col min="3586" max="3586" width="19.5546875" style="133" customWidth="1"/>
    <col min="3587" max="3588" width="11.44140625" style="133"/>
    <col min="3589" max="3589" width="13.33203125" style="133" bestFit="1" customWidth="1"/>
    <col min="3590" max="3590" width="14.33203125" style="133" customWidth="1"/>
    <col min="3591" max="3591" width="13.5546875" style="133" customWidth="1"/>
    <col min="3592" max="3840" width="11.44140625" style="133"/>
    <col min="3841" max="3841" width="16.6640625" style="133" customWidth="1"/>
    <col min="3842" max="3842" width="19.5546875" style="133" customWidth="1"/>
    <col min="3843" max="3844" width="11.44140625" style="133"/>
    <col min="3845" max="3845" width="13.33203125" style="133" bestFit="1" customWidth="1"/>
    <col min="3846" max="3846" width="14.33203125" style="133" customWidth="1"/>
    <col min="3847" max="3847" width="13.5546875" style="133" customWidth="1"/>
    <col min="3848" max="4096" width="11.44140625" style="133"/>
    <col min="4097" max="4097" width="16.6640625" style="133" customWidth="1"/>
    <col min="4098" max="4098" width="19.5546875" style="133" customWidth="1"/>
    <col min="4099" max="4100" width="11.44140625" style="133"/>
    <col min="4101" max="4101" width="13.33203125" style="133" bestFit="1" customWidth="1"/>
    <col min="4102" max="4102" width="14.33203125" style="133" customWidth="1"/>
    <col min="4103" max="4103" width="13.5546875" style="133" customWidth="1"/>
    <col min="4104" max="4352" width="11.44140625" style="133"/>
    <col min="4353" max="4353" width="16.6640625" style="133" customWidth="1"/>
    <col min="4354" max="4354" width="19.5546875" style="133" customWidth="1"/>
    <col min="4355" max="4356" width="11.44140625" style="133"/>
    <col min="4357" max="4357" width="13.33203125" style="133" bestFit="1" customWidth="1"/>
    <col min="4358" max="4358" width="14.33203125" style="133" customWidth="1"/>
    <col min="4359" max="4359" width="13.5546875" style="133" customWidth="1"/>
    <col min="4360" max="4608" width="11.44140625" style="133"/>
    <col min="4609" max="4609" width="16.6640625" style="133" customWidth="1"/>
    <col min="4610" max="4610" width="19.5546875" style="133" customWidth="1"/>
    <col min="4611" max="4612" width="11.44140625" style="133"/>
    <col min="4613" max="4613" width="13.33203125" style="133" bestFit="1" customWidth="1"/>
    <col min="4614" max="4614" width="14.33203125" style="133" customWidth="1"/>
    <col min="4615" max="4615" width="13.5546875" style="133" customWidth="1"/>
    <col min="4616" max="4864" width="11.44140625" style="133"/>
    <col min="4865" max="4865" width="16.6640625" style="133" customWidth="1"/>
    <col min="4866" max="4866" width="19.5546875" style="133" customWidth="1"/>
    <col min="4867" max="4868" width="11.44140625" style="133"/>
    <col min="4869" max="4869" width="13.33203125" style="133" bestFit="1" customWidth="1"/>
    <col min="4870" max="4870" width="14.33203125" style="133" customWidth="1"/>
    <col min="4871" max="4871" width="13.5546875" style="133" customWidth="1"/>
    <col min="4872" max="5120" width="11.44140625" style="133"/>
    <col min="5121" max="5121" width="16.6640625" style="133" customWidth="1"/>
    <col min="5122" max="5122" width="19.5546875" style="133" customWidth="1"/>
    <col min="5123" max="5124" width="11.44140625" style="133"/>
    <col min="5125" max="5125" width="13.33203125" style="133" bestFit="1" customWidth="1"/>
    <col min="5126" max="5126" width="14.33203125" style="133" customWidth="1"/>
    <col min="5127" max="5127" width="13.5546875" style="133" customWidth="1"/>
    <col min="5128" max="5376" width="11.44140625" style="133"/>
    <col min="5377" max="5377" width="16.6640625" style="133" customWidth="1"/>
    <col min="5378" max="5378" width="19.5546875" style="133" customWidth="1"/>
    <col min="5379" max="5380" width="11.44140625" style="133"/>
    <col min="5381" max="5381" width="13.33203125" style="133" bestFit="1" customWidth="1"/>
    <col min="5382" max="5382" width="14.33203125" style="133" customWidth="1"/>
    <col min="5383" max="5383" width="13.5546875" style="133" customWidth="1"/>
    <col min="5384" max="5632" width="11.44140625" style="133"/>
    <col min="5633" max="5633" width="16.6640625" style="133" customWidth="1"/>
    <col min="5634" max="5634" width="19.5546875" style="133" customWidth="1"/>
    <col min="5635" max="5636" width="11.44140625" style="133"/>
    <col min="5637" max="5637" width="13.33203125" style="133" bestFit="1" customWidth="1"/>
    <col min="5638" max="5638" width="14.33203125" style="133" customWidth="1"/>
    <col min="5639" max="5639" width="13.5546875" style="133" customWidth="1"/>
    <col min="5640" max="5888" width="11.44140625" style="133"/>
    <col min="5889" max="5889" width="16.6640625" style="133" customWidth="1"/>
    <col min="5890" max="5890" width="19.5546875" style="133" customWidth="1"/>
    <col min="5891" max="5892" width="11.44140625" style="133"/>
    <col min="5893" max="5893" width="13.33203125" style="133" bestFit="1" customWidth="1"/>
    <col min="5894" max="5894" width="14.33203125" style="133" customWidth="1"/>
    <col min="5895" max="5895" width="13.5546875" style="133" customWidth="1"/>
    <col min="5896" max="6144" width="11.44140625" style="133"/>
    <col min="6145" max="6145" width="16.6640625" style="133" customWidth="1"/>
    <col min="6146" max="6146" width="19.5546875" style="133" customWidth="1"/>
    <col min="6147" max="6148" width="11.44140625" style="133"/>
    <col min="6149" max="6149" width="13.33203125" style="133" bestFit="1" customWidth="1"/>
    <col min="6150" max="6150" width="14.33203125" style="133" customWidth="1"/>
    <col min="6151" max="6151" width="13.5546875" style="133" customWidth="1"/>
    <col min="6152" max="6400" width="11.44140625" style="133"/>
    <col min="6401" max="6401" width="16.6640625" style="133" customWidth="1"/>
    <col min="6402" max="6402" width="19.5546875" style="133" customWidth="1"/>
    <col min="6403" max="6404" width="11.44140625" style="133"/>
    <col min="6405" max="6405" width="13.33203125" style="133" bestFit="1" customWidth="1"/>
    <col min="6406" max="6406" width="14.33203125" style="133" customWidth="1"/>
    <col min="6407" max="6407" width="13.5546875" style="133" customWidth="1"/>
    <col min="6408" max="6656" width="11.44140625" style="133"/>
    <col min="6657" max="6657" width="16.6640625" style="133" customWidth="1"/>
    <col min="6658" max="6658" width="19.5546875" style="133" customWidth="1"/>
    <col min="6659" max="6660" width="11.44140625" style="133"/>
    <col min="6661" max="6661" width="13.33203125" style="133" bestFit="1" customWidth="1"/>
    <col min="6662" max="6662" width="14.33203125" style="133" customWidth="1"/>
    <col min="6663" max="6663" width="13.5546875" style="133" customWidth="1"/>
    <col min="6664" max="6912" width="11.44140625" style="133"/>
    <col min="6913" max="6913" width="16.6640625" style="133" customWidth="1"/>
    <col min="6914" max="6914" width="19.5546875" style="133" customWidth="1"/>
    <col min="6915" max="6916" width="11.44140625" style="133"/>
    <col min="6917" max="6917" width="13.33203125" style="133" bestFit="1" customWidth="1"/>
    <col min="6918" max="6918" width="14.33203125" style="133" customWidth="1"/>
    <col min="6919" max="6919" width="13.5546875" style="133" customWidth="1"/>
    <col min="6920" max="7168" width="11.44140625" style="133"/>
    <col min="7169" max="7169" width="16.6640625" style="133" customWidth="1"/>
    <col min="7170" max="7170" width="19.5546875" style="133" customWidth="1"/>
    <col min="7171" max="7172" width="11.44140625" style="133"/>
    <col min="7173" max="7173" width="13.33203125" style="133" bestFit="1" customWidth="1"/>
    <col min="7174" max="7174" width="14.33203125" style="133" customWidth="1"/>
    <col min="7175" max="7175" width="13.5546875" style="133" customWidth="1"/>
    <col min="7176" max="7424" width="11.44140625" style="133"/>
    <col min="7425" max="7425" width="16.6640625" style="133" customWidth="1"/>
    <col min="7426" max="7426" width="19.5546875" style="133" customWidth="1"/>
    <col min="7427" max="7428" width="11.44140625" style="133"/>
    <col min="7429" max="7429" width="13.33203125" style="133" bestFit="1" customWidth="1"/>
    <col min="7430" max="7430" width="14.33203125" style="133" customWidth="1"/>
    <col min="7431" max="7431" width="13.5546875" style="133" customWidth="1"/>
    <col min="7432" max="7680" width="11.44140625" style="133"/>
    <col min="7681" max="7681" width="16.6640625" style="133" customWidth="1"/>
    <col min="7682" max="7682" width="19.5546875" style="133" customWidth="1"/>
    <col min="7683" max="7684" width="11.44140625" style="133"/>
    <col min="7685" max="7685" width="13.33203125" style="133" bestFit="1" customWidth="1"/>
    <col min="7686" max="7686" width="14.33203125" style="133" customWidth="1"/>
    <col min="7687" max="7687" width="13.5546875" style="133" customWidth="1"/>
    <col min="7688" max="7936" width="11.44140625" style="133"/>
    <col min="7937" max="7937" width="16.6640625" style="133" customWidth="1"/>
    <col min="7938" max="7938" width="19.5546875" style="133" customWidth="1"/>
    <col min="7939" max="7940" width="11.44140625" style="133"/>
    <col min="7941" max="7941" width="13.33203125" style="133" bestFit="1" customWidth="1"/>
    <col min="7942" max="7942" width="14.33203125" style="133" customWidth="1"/>
    <col min="7943" max="7943" width="13.5546875" style="133" customWidth="1"/>
    <col min="7944" max="8192" width="11.44140625" style="133"/>
    <col min="8193" max="8193" width="16.6640625" style="133" customWidth="1"/>
    <col min="8194" max="8194" width="19.5546875" style="133" customWidth="1"/>
    <col min="8195" max="8196" width="11.44140625" style="133"/>
    <col min="8197" max="8197" width="13.33203125" style="133" bestFit="1" customWidth="1"/>
    <col min="8198" max="8198" width="14.33203125" style="133" customWidth="1"/>
    <col min="8199" max="8199" width="13.5546875" style="133" customWidth="1"/>
    <col min="8200" max="8448" width="11.44140625" style="133"/>
    <col min="8449" max="8449" width="16.6640625" style="133" customWidth="1"/>
    <col min="8450" max="8450" width="19.5546875" style="133" customWidth="1"/>
    <col min="8451" max="8452" width="11.44140625" style="133"/>
    <col min="8453" max="8453" width="13.33203125" style="133" bestFit="1" customWidth="1"/>
    <col min="8454" max="8454" width="14.33203125" style="133" customWidth="1"/>
    <col min="8455" max="8455" width="13.5546875" style="133" customWidth="1"/>
    <col min="8456" max="8704" width="11.44140625" style="133"/>
    <col min="8705" max="8705" width="16.6640625" style="133" customWidth="1"/>
    <col min="8706" max="8706" width="19.5546875" style="133" customWidth="1"/>
    <col min="8707" max="8708" width="11.44140625" style="133"/>
    <col min="8709" max="8709" width="13.33203125" style="133" bestFit="1" customWidth="1"/>
    <col min="8710" max="8710" width="14.33203125" style="133" customWidth="1"/>
    <col min="8711" max="8711" width="13.5546875" style="133" customWidth="1"/>
    <col min="8712" max="8960" width="11.44140625" style="133"/>
    <col min="8961" max="8961" width="16.6640625" style="133" customWidth="1"/>
    <col min="8962" max="8962" width="19.5546875" style="133" customWidth="1"/>
    <col min="8963" max="8964" width="11.44140625" style="133"/>
    <col min="8965" max="8965" width="13.33203125" style="133" bestFit="1" customWidth="1"/>
    <col min="8966" max="8966" width="14.33203125" style="133" customWidth="1"/>
    <col min="8967" max="8967" width="13.5546875" style="133" customWidth="1"/>
    <col min="8968" max="9216" width="11.44140625" style="133"/>
    <col min="9217" max="9217" width="16.6640625" style="133" customWidth="1"/>
    <col min="9218" max="9218" width="19.5546875" style="133" customWidth="1"/>
    <col min="9219" max="9220" width="11.44140625" style="133"/>
    <col min="9221" max="9221" width="13.33203125" style="133" bestFit="1" customWidth="1"/>
    <col min="9222" max="9222" width="14.33203125" style="133" customWidth="1"/>
    <col min="9223" max="9223" width="13.5546875" style="133" customWidth="1"/>
    <col min="9224" max="9472" width="11.44140625" style="133"/>
    <col min="9473" max="9473" width="16.6640625" style="133" customWidth="1"/>
    <col min="9474" max="9474" width="19.5546875" style="133" customWidth="1"/>
    <col min="9475" max="9476" width="11.44140625" style="133"/>
    <col min="9477" max="9477" width="13.33203125" style="133" bestFit="1" customWidth="1"/>
    <col min="9478" max="9478" width="14.33203125" style="133" customWidth="1"/>
    <col min="9479" max="9479" width="13.5546875" style="133" customWidth="1"/>
    <col min="9480" max="9728" width="11.44140625" style="133"/>
    <col min="9729" max="9729" width="16.6640625" style="133" customWidth="1"/>
    <col min="9730" max="9730" width="19.5546875" style="133" customWidth="1"/>
    <col min="9731" max="9732" width="11.44140625" style="133"/>
    <col min="9733" max="9733" width="13.33203125" style="133" bestFit="1" customWidth="1"/>
    <col min="9734" max="9734" width="14.33203125" style="133" customWidth="1"/>
    <col min="9735" max="9735" width="13.5546875" style="133" customWidth="1"/>
    <col min="9736" max="9984" width="11.44140625" style="133"/>
    <col min="9985" max="9985" width="16.6640625" style="133" customWidth="1"/>
    <col min="9986" max="9986" width="19.5546875" style="133" customWidth="1"/>
    <col min="9987" max="9988" width="11.44140625" style="133"/>
    <col min="9989" max="9989" width="13.33203125" style="133" bestFit="1" customWidth="1"/>
    <col min="9990" max="9990" width="14.33203125" style="133" customWidth="1"/>
    <col min="9991" max="9991" width="13.5546875" style="133" customWidth="1"/>
    <col min="9992" max="10240" width="11.44140625" style="133"/>
    <col min="10241" max="10241" width="16.6640625" style="133" customWidth="1"/>
    <col min="10242" max="10242" width="19.5546875" style="133" customWidth="1"/>
    <col min="10243" max="10244" width="11.44140625" style="133"/>
    <col min="10245" max="10245" width="13.33203125" style="133" bestFit="1" customWidth="1"/>
    <col min="10246" max="10246" width="14.33203125" style="133" customWidth="1"/>
    <col min="10247" max="10247" width="13.5546875" style="133" customWidth="1"/>
    <col min="10248" max="10496" width="11.44140625" style="133"/>
    <col min="10497" max="10497" width="16.6640625" style="133" customWidth="1"/>
    <col min="10498" max="10498" width="19.5546875" style="133" customWidth="1"/>
    <col min="10499" max="10500" width="11.44140625" style="133"/>
    <col min="10501" max="10501" width="13.33203125" style="133" bestFit="1" customWidth="1"/>
    <col min="10502" max="10502" width="14.33203125" style="133" customWidth="1"/>
    <col min="10503" max="10503" width="13.5546875" style="133" customWidth="1"/>
    <col min="10504" max="10752" width="11.44140625" style="133"/>
    <col min="10753" max="10753" width="16.6640625" style="133" customWidth="1"/>
    <col min="10754" max="10754" width="19.5546875" style="133" customWidth="1"/>
    <col min="10755" max="10756" width="11.44140625" style="133"/>
    <col min="10757" max="10757" width="13.33203125" style="133" bestFit="1" customWidth="1"/>
    <col min="10758" max="10758" width="14.33203125" style="133" customWidth="1"/>
    <col min="10759" max="10759" width="13.5546875" style="133" customWidth="1"/>
    <col min="10760" max="11008" width="11.44140625" style="133"/>
    <col min="11009" max="11009" width="16.6640625" style="133" customWidth="1"/>
    <col min="11010" max="11010" width="19.5546875" style="133" customWidth="1"/>
    <col min="11011" max="11012" width="11.44140625" style="133"/>
    <col min="11013" max="11013" width="13.33203125" style="133" bestFit="1" customWidth="1"/>
    <col min="11014" max="11014" width="14.33203125" style="133" customWidth="1"/>
    <col min="11015" max="11015" width="13.5546875" style="133" customWidth="1"/>
    <col min="11016" max="11264" width="11.44140625" style="133"/>
    <col min="11265" max="11265" width="16.6640625" style="133" customWidth="1"/>
    <col min="11266" max="11266" width="19.5546875" style="133" customWidth="1"/>
    <col min="11267" max="11268" width="11.44140625" style="133"/>
    <col min="11269" max="11269" width="13.33203125" style="133" bestFit="1" customWidth="1"/>
    <col min="11270" max="11270" width="14.33203125" style="133" customWidth="1"/>
    <col min="11271" max="11271" width="13.5546875" style="133" customWidth="1"/>
    <col min="11272" max="11520" width="11.44140625" style="133"/>
    <col min="11521" max="11521" width="16.6640625" style="133" customWidth="1"/>
    <col min="11522" max="11522" width="19.5546875" style="133" customWidth="1"/>
    <col min="11523" max="11524" width="11.44140625" style="133"/>
    <col min="11525" max="11525" width="13.33203125" style="133" bestFit="1" customWidth="1"/>
    <col min="11526" max="11526" width="14.33203125" style="133" customWidth="1"/>
    <col min="11527" max="11527" width="13.5546875" style="133" customWidth="1"/>
    <col min="11528" max="11776" width="11.44140625" style="133"/>
    <col min="11777" max="11777" width="16.6640625" style="133" customWidth="1"/>
    <col min="11778" max="11778" width="19.5546875" style="133" customWidth="1"/>
    <col min="11779" max="11780" width="11.44140625" style="133"/>
    <col min="11781" max="11781" width="13.33203125" style="133" bestFit="1" customWidth="1"/>
    <col min="11782" max="11782" width="14.33203125" style="133" customWidth="1"/>
    <col min="11783" max="11783" width="13.5546875" style="133" customWidth="1"/>
    <col min="11784" max="12032" width="11.44140625" style="133"/>
    <col min="12033" max="12033" width="16.6640625" style="133" customWidth="1"/>
    <col min="12034" max="12034" width="19.5546875" style="133" customWidth="1"/>
    <col min="12035" max="12036" width="11.44140625" style="133"/>
    <col min="12037" max="12037" width="13.33203125" style="133" bestFit="1" customWidth="1"/>
    <col min="12038" max="12038" width="14.33203125" style="133" customWidth="1"/>
    <col min="12039" max="12039" width="13.5546875" style="133" customWidth="1"/>
    <col min="12040" max="12288" width="11.44140625" style="133"/>
    <col min="12289" max="12289" width="16.6640625" style="133" customWidth="1"/>
    <col min="12290" max="12290" width="19.5546875" style="133" customWidth="1"/>
    <col min="12291" max="12292" width="11.44140625" style="133"/>
    <col min="12293" max="12293" width="13.33203125" style="133" bestFit="1" customWidth="1"/>
    <col min="12294" max="12294" width="14.33203125" style="133" customWidth="1"/>
    <col min="12295" max="12295" width="13.5546875" style="133" customWidth="1"/>
    <col min="12296" max="12544" width="11.44140625" style="133"/>
    <col min="12545" max="12545" width="16.6640625" style="133" customWidth="1"/>
    <col min="12546" max="12546" width="19.5546875" style="133" customWidth="1"/>
    <col min="12547" max="12548" width="11.44140625" style="133"/>
    <col min="12549" max="12549" width="13.33203125" style="133" bestFit="1" customWidth="1"/>
    <col min="12550" max="12550" width="14.33203125" style="133" customWidth="1"/>
    <col min="12551" max="12551" width="13.5546875" style="133" customWidth="1"/>
    <col min="12552" max="12800" width="11.44140625" style="133"/>
    <col min="12801" max="12801" width="16.6640625" style="133" customWidth="1"/>
    <col min="12802" max="12802" width="19.5546875" style="133" customWidth="1"/>
    <col min="12803" max="12804" width="11.44140625" style="133"/>
    <col min="12805" max="12805" width="13.33203125" style="133" bestFit="1" customWidth="1"/>
    <col min="12806" max="12806" width="14.33203125" style="133" customWidth="1"/>
    <col min="12807" max="12807" width="13.5546875" style="133" customWidth="1"/>
    <col min="12808" max="13056" width="11.44140625" style="133"/>
    <col min="13057" max="13057" width="16.6640625" style="133" customWidth="1"/>
    <col min="13058" max="13058" width="19.5546875" style="133" customWidth="1"/>
    <col min="13059" max="13060" width="11.44140625" style="133"/>
    <col min="13061" max="13061" width="13.33203125" style="133" bestFit="1" customWidth="1"/>
    <col min="13062" max="13062" width="14.33203125" style="133" customWidth="1"/>
    <col min="13063" max="13063" width="13.5546875" style="133" customWidth="1"/>
    <col min="13064" max="13312" width="11.44140625" style="133"/>
    <col min="13313" max="13313" width="16.6640625" style="133" customWidth="1"/>
    <col min="13314" max="13314" width="19.5546875" style="133" customWidth="1"/>
    <col min="13315" max="13316" width="11.44140625" style="133"/>
    <col min="13317" max="13317" width="13.33203125" style="133" bestFit="1" customWidth="1"/>
    <col min="13318" max="13318" width="14.33203125" style="133" customWidth="1"/>
    <col min="13319" max="13319" width="13.5546875" style="133" customWidth="1"/>
    <col min="13320" max="13568" width="11.44140625" style="133"/>
    <col min="13569" max="13569" width="16.6640625" style="133" customWidth="1"/>
    <col min="13570" max="13570" width="19.5546875" style="133" customWidth="1"/>
    <col min="13571" max="13572" width="11.44140625" style="133"/>
    <col min="13573" max="13573" width="13.33203125" style="133" bestFit="1" customWidth="1"/>
    <col min="13574" max="13574" width="14.33203125" style="133" customWidth="1"/>
    <col min="13575" max="13575" width="13.5546875" style="133" customWidth="1"/>
    <col min="13576" max="13824" width="11.44140625" style="133"/>
    <col min="13825" max="13825" width="16.6640625" style="133" customWidth="1"/>
    <col min="13826" max="13826" width="19.5546875" style="133" customWidth="1"/>
    <col min="13827" max="13828" width="11.44140625" style="133"/>
    <col min="13829" max="13829" width="13.33203125" style="133" bestFit="1" customWidth="1"/>
    <col min="13830" max="13830" width="14.33203125" style="133" customWidth="1"/>
    <col min="13831" max="13831" width="13.5546875" style="133" customWidth="1"/>
    <col min="13832" max="14080" width="11.44140625" style="133"/>
    <col min="14081" max="14081" width="16.6640625" style="133" customWidth="1"/>
    <col min="14082" max="14082" width="19.5546875" style="133" customWidth="1"/>
    <col min="14083" max="14084" width="11.44140625" style="133"/>
    <col min="14085" max="14085" width="13.33203125" style="133" bestFit="1" customWidth="1"/>
    <col min="14086" max="14086" width="14.33203125" style="133" customWidth="1"/>
    <col min="14087" max="14087" width="13.5546875" style="133" customWidth="1"/>
    <col min="14088" max="14336" width="11.44140625" style="133"/>
    <col min="14337" max="14337" width="16.6640625" style="133" customWidth="1"/>
    <col min="14338" max="14338" width="19.5546875" style="133" customWidth="1"/>
    <col min="14339" max="14340" width="11.44140625" style="133"/>
    <col min="14341" max="14341" width="13.33203125" style="133" bestFit="1" customWidth="1"/>
    <col min="14342" max="14342" width="14.33203125" style="133" customWidth="1"/>
    <col min="14343" max="14343" width="13.5546875" style="133" customWidth="1"/>
    <col min="14344" max="14592" width="11.44140625" style="133"/>
    <col min="14593" max="14593" width="16.6640625" style="133" customWidth="1"/>
    <col min="14594" max="14594" width="19.5546875" style="133" customWidth="1"/>
    <col min="14595" max="14596" width="11.44140625" style="133"/>
    <col min="14597" max="14597" width="13.33203125" style="133" bestFit="1" customWidth="1"/>
    <col min="14598" max="14598" width="14.33203125" style="133" customWidth="1"/>
    <col min="14599" max="14599" width="13.5546875" style="133" customWidth="1"/>
    <col min="14600" max="14848" width="11.44140625" style="133"/>
    <col min="14849" max="14849" width="16.6640625" style="133" customWidth="1"/>
    <col min="14850" max="14850" width="19.5546875" style="133" customWidth="1"/>
    <col min="14851" max="14852" width="11.44140625" style="133"/>
    <col min="14853" max="14853" width="13.33203125" style="133" bestFit="1" customWidth="1"/>
    <col min="14854" max="14854" width="14.33203125" style="133" customWidth="1"/>
    <col min="14855" max="14855" width="13.5546875" style="133" customWidth="1"/>
    <col min="14856" max="15104" width="11.44140625" style="133"/>
    <col min="15105" max="15105" width="16.6640625" style="133" customWidth="1"/>
    <col min="15106" max="15106" width="19.5546875" style="133" customWidth="1"/>
    <col min="15107" max="15108" width="11.44140625" style="133"/>
    <col min="15109" max="15109" width="13.33203125" style="133" bestFit="1" customWidth="1"/>
    <col min="15110" max="15110" width="14.33203125" style="133" customWidth="1"/>
    <col min="15111" max="15111" width="13.5546875" style="133" customWidth="1"/>
    <col min="15112" max="15360" width="11.44140625" style="133"/>
    <col min="15361" max="15361" width="16.6640625" style="133" customWidth="1"/>
    <col min="15362" max="15362" width="19.5546875" style="133" customWidth="1"/>
    <col min="15363" max="15364" width="11.44140625" style="133"/>
    <col min="15365" max="15365" width="13.33203125" style="133" bestFit="1" customWidth="1"/>
    <col min="15366" max="15366" width="14.33203125" style="133" customWidth="1"/>
    <col min="15367" max="15367" width="13.5546875" style="133" customWidth="1"/>
    <col min="15368" max="15616" width="11.44140625" style="133"/>
    <col min="15617" max="15617" width="16.6640625" style="133" customWidth="1"/>
    <col min="15618" max="15618" width="19.5546875" style="133" customWidth="1"/>
    <col min="15619" max="15620" width="11.44140625" style="133"/>
    <col min="15621" max="15621" width="13.33203125" style="133" bestFit="1" customWidth="1"/>
    <col min="15622" max="15622" width="14.33203125" style="133" customWidth="1"/>
    <col min="15623" max="15623" width="13.5546875" style="133" customWidth="1"/>
    <col min="15624" max="15872" width="11.44140625" style="133"/>
    <col min="15873" max="15873" width="16.6640625" style="133" customWidth="1"/>
    <col min="15874" max="15874" width="19.5546875" style="133" customWidth="1"/>
    <col min="15875" max="15876" width="11.44140625" style="133"/>
    <col min="15877" max="15877" width="13.33203125" style="133" bestFit="1" customWidth="1"/>
    <col min="15878" max="15878" width="14.33203125" style="133" customWidth="1"/>
    <col min="15879" max="15879" width="13.5546875" style="133" customWidth="1"/>
    <col min="15880" max="16128" width="11.44140625" style="133"/>
    <col min="16129" max="16129" width="16.6640625" style="133" customWidth="1"/>
    <col min="16130" max="16130" width="19.5546875" style="133" customWidth="1"/>
    <col min="16131" max="16132" width="11.44140625" style="133"/>
    <col min="16133" max="16133" width="13.33203125" style="133" bestFit="1" customWidth="1"/>
    <col min="16134" max="16134" width="14.33203125" style="133" customWidth="1"/>
    <col min="16135" max="16135" width="13.5546875" style="133" customWidth="1"/>
    <col min="16136" max="16384" width="11.44140625" style="133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135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135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135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135" customFormat="1" ht="14.25" customHeight="1">
      <c r="A5" s="294"/>
      <c r="B5" s="295"/>
      <c r="C5" s="295"/>
      <c r="D5" s="295"/>
      <c r="E5" s="295"/>
      <c r="F5" s="295"/>
      <c r="G5" s="419"/>
      <c r="H5" s="629"/>
      <c r="I5" s="630"/>
      <c r="J5" s="630"/>
      <c r="K5" s="630"/>
      <c r="L5" s="631"/>
    </row>
    <row r="6" spans="1:13" s="135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299"/>
      <c r="F6" s="295"/>
      <c r="G6" s="419"/>
      <c r="H6" s="629"/>
      <c r="I6" s="630"/>
      <c r="J6" s="630"/>
      <c r="K6" s="630"/>
      <c r="L6" s="631"/>
    </row>
    <row r="7" spans="1:13" s="135" customFormat="1" ht="13.8">
      <c r="A7" s="300" t="s">
        <v>121</v>
      </c>
      <c r="B7" s="297" t="str">
        <f>'BASE DE DATOS'!D4</f>
        <v>EJECUCIÓN DE OBRA</v>
      </c>
      <c r="C7" s="297"/>
      <c r="D7" s="298"/>
      <c r="E7" s="299"/>
      <c r="F7" s="295"/>
      <c r="G7" s="419"/>
      <c r="H7" s="629"/>
      <c r="I7" s="630"/>
      <c r="J7" s="630"/>
      <c r="K7" s="630"/>
      <c r="L7" s="631"/>
    </row>
    <row r="8" spans="1:13" s="135" customFormat="1" ht="13.8">
      <c r="A8" s="300" t="s">
        <v>122</v>
      </c>
      <c r="B8" s="301" t="str">
        <f>'BASE DE DATOS'!D5</f>
        <v>AV. BOLIVAR Y 9 OCTUBRE</v>
      </c>
      <c r="C8" s="301"/>
      <c r="D8" s="298"/>
      <c r="E8" s="299"/>
      <c r="F8" s="295"/>
      <c r="G8" s="419"/>
      <c r="H8" s="629"/>
      <c r="I8" s="630"/>
      <c r="J8" s="630"/>
      <c r="K8" s="630"/>
      <c r="L8" s="631"/>
    </row>
    <row r="9" spans="1:13" s="135" customFormat="1" ht="13.8">
      <c r="A9" s="302"/>
      <c r="B9" s="302"/>
      <c r="C9" s="302"/>
      <c r="D9" s="302"/>
      <c r="E9" s="303"/>
      <c r="F9" s="304" t="s">
        <v>90</v>
      </c>
      <c r="G9" s="304">
        <f>'Presupuesto '!A8</f>
        <v>5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'!C8</f>
        <v>u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299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'!B8</f>
        <v xml:space="preserve">Suministro de tablero de distribución principal diseño especial 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78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G26*0.05</f>
        <v>64.650000000000006</v>
      </c>
      <c r="H17" s="433">
        <f>+G17/G$46</f>
        <v>5.4729463752841243E-3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0.54729463752841245</v>
      </c>
    </row>
    <row r="18" spans="1:12" s="137" customFormat="1" ht="15.6">
      <c r="A18" s="196"/>
      <c r="B18" s="197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64.650000000000006</v>
      </c>
      <c r="H19" s="437">
        <f>SUM(H17:H17)</f>
        <v>5.4729463752841243E-3</v>
      </c>
      <c r="I19" s="438"/>
      <c r="J19" s="439"/>
      <c r="K19" s="440"/>
      <c r="L19" s="447">
        <f>SUM(L17:L17)</f>
        <v>0.54729463752841245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4</v>
      </c>
      <c r="D23" s="145">
        <f>'BASE DE DATOS'!G14</f>
        <v>3.62</v>
      </c>
      <c r="E23" s="146">
        <f>IF(D23&gt;0,ROUND(D23*C23,2),"")</f>
        <v>14.48</v>
      </c>
      <c r="F23" s="147">
        <v>50</v>
      </c>
      <c r="G23" s="42">
        <f>E23*F23</f>
        <v>724</v>
      </c>
      <c r="H23" s="433">
        <f>+G23/G$46</f>
        <v>6.1290227002408437E-2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6.1290227002408439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2</v>
      </c>
      <c r="D24" s="145">
        <f>'BASE DE DATOS'!G17</f>
        <v>3.66</v>
      </c>
      <c r="E24" s="146">
        <f>IF(D24&gt;0,ROUND(D24*C24,2),"")</f>
        <v>7.32</v>
      </c>
      <c r="F24" s="147">
        <f>F23</f>
        <v>50</v>
      </c>
      <c r="G24" s="42">
        <f>E24*F24</f>
        <v>366</v>
      </c>
      <c r="H24" s="433">
        <f>+G24/G$46</f>
        <v>3.0983733539891558E-2</v>
      </c>
      <c r="I24" s="434">
        <f>'BASE DE DATOS'!I17</f>
        <v>546110011</v>
      </c>
      <c r="J24" s="435" t="s">
        <v>22</v>
      </c>
      <c r="K24" s="431">
        <v>100</v>
      </c>
      <c r="L24" s="436">
        <f>+H24*K24</f>
        <v>3.0983733539891558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50</v>
      </c>
      <c r="G25" s="42">
        <f>E25*F25</f>
        <v>202.99999999999997</v>
      </c>
      <c r="H25" s="433">
        <f>+G25/G$46</f>
        <v>1.7184966963382474E-2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1.7184966963382473</v>
      </c>
    </row>
    <row r="26" spans="1:12" s="136" customFormat="1" ht="12.75" customHeight="1">
      <c r="A26" s="597" t="s">
        <v>26</v>
      </c>
      <c r="B26" s="598"/>
      <c r="C26" s="145"/>
      <c r="D26" s="148"/>
      <c r="E26" s="148"/>
      <c r="F26" s="149"/>
      <c r="G26" s="129">
        <f>SUM(G23:G25)</f>
        <v>1293</v>
      </c>
      <c r="H26" s="437">
        <f>SUM(H23:H25)</f>
        <v>0.10945892750568248</v>
      </c>
      <c r="I26" s="429"/>
      <c r="J26" s="430"/>
      <c r="K26" s="431"/>
      <c r="L26" s="447">
        <f>SUM(L23:L25)</f>
        <v>10.945892750568246</v>
      </c>
    </row>
    <row r="27" spans="1:12" s="136" customFormat="1" ht="12.75" customHeight="1">
      <c r="A27" s="47" t="s">
        <v>27</v>
      </c>
      <c r="B27" s="44"/>
      <c r="C27" s="45"/>
      <c r="D27" s="45"/>
      <c r="E27" s="45"/>
      <c r="F27" s="45"/>
      <c r="G27" s="46"/>
      <c r="H27" s="444"/>
      <c r="I27" s="429"/>
      <c r="J27" s="430"/>
      <c r="K27" s="431"/>
      <c r="L27" s="445"/>
    </row>
    <row r="28" spans="1:12" s="136" customFormat="1" ht="12.75" customHeight="1">
      <c r="A28" s="610" t="s">
        <v>4</v>
      </c>
      <c r="B28" s="611"/>
      <c r="C28" s="612"/>
      <c r="D28" s="143" t="s">
        <v>28</v>
      </c>
      <c r="E28" s="144" t="s">
        <v>5</v>
      </c>
      <c r="F28" s="143" t="s">
        <v>29</v>
      </c>
      <c r="G28" s="144" t="s">
        <v>9</v>
      </c>
      <c r="H28" s="444"/>
      <c r="I28" s="446"/>
      <c r="J28" s="431"/>
      <c r="K28" s="446"/>
      <c r="L28" s="445"/>
    </row>
    <row r="29" spans="1:12" s="136" customFormat="1" ht="12.75" customHeight="1">
      <c r="A29" s="613"/>
      <c r="B29" s="614"/>
      <c r="C29" s="615"/>
      <c r="D29" s="48"/>
      <c r="E29" s="39" t="s">
        <v>15</v>
      </c>
      <c r="F29" s="39" t="s">
        <v>16</v>
      </c>
      <c r="G29" s="40" t="s">
        <v>17</v>
      </c>
      <c r="H29" s="428"/>
      <c r="I29" s="446"/>
      <c r="J29" s="430"/>
      <c r="K29" s="431"/>
      <c r="L29" s="432"/>
    </row>
    <row r="30" spans="1:12" s="136" customFormat="1" ht="15.6">
      <c r="A30" s="616" t="s">
        <v>355</v>
      </c>
      <c r="B30" s="617"/>
      <c r="C30" s="618"/>
      <c r="D30" s="49" t="s">
        <v>28</v>
      </c>
      <c r="E30" s="50">
        <v>1</v>
      </c>
      <c r="F30" s="50">
        <v>10455</v>
      </c>
      <c r="G30" s="42">
        <f>E30*F30</f>
        <v>10455</v>
      </c>
      <c r="H30" s="433">
        <f>+G30/G$46</f>
        <v>0.8850681261190334</v>
      </c>
      <c r="I30" s="434">
        <v>462140100</v>
      </c>
      <c r="J30" s="435" t="s">
        <v>324</v>
      </c>
      <c r="K30" s="431">
        <v>40</v>
      </c>
      <c r="L30" s="436">
        <f>+H30*K30</f>
        <v>35.40272504476134</v>
      </c>
    </row>
    <row r="31" spans="1:12" s="136" customFormat="1" ht="15.6">
      <c r="A31" s="274"/>
      <c r="B31" s="275"/>
      <c r="C31" s="276"/>
      <c r="D31" s="49"/>
      <c r="E31" s="50"/>
      <c r="F31" s="50"/>
      <c r="G31" s="42"/>
      <c r="H31" s="433"/>
      <c r="I31" s="434"/>
      <c r="J31" s="435"/>
      <c r="K31" s="431"/>
      <c r="L31" s="436"/>
    </row>
    <row r="32" spans="1:12" s="136" customFormat="1" ht="15.6">
      <c r="A32" s="274"/>
      <c r="B32" s="275"/>
      <c r="C32" s="276"/>
      <c r="D32" s="49"/>
      <c r="E32" s="50"/>
      <c r="F32" s="50"/>
      <c r="G32" s="42"/>
      <c r="H32" s="433"/>
      <c r="I32" s="434"/>
      <c r="J32" s="435"/>
      <c r="K32" s="431"/>
      <c r="L32" s="436"/>
    </row>
    <row r="33" spans="1:12" s="136" customFormat="1" ht="15.6">
      <c r="A33" s="274"/>
      <c r="B33" s="275"/>
      <c r="C33" s="276"/>
      <c r="D33" s="49"/>
      <c r="E33" s="50"/>
      <c r="F33" s="50"/>
      <c r="G33" s="42"/>
      <c r="H33" s="433"/>
      <c r="I33" s="434"/>
      <c r="J33" s="435"/>
      <c r="K33" s="431"/>
      <c r="L33" s="436"/>
    </row>
    <row r="34" spans="1:12" s="136" customFormat="1" ht="15.6">
      <c r="A34" s="274"/>
      <c r="B34" s="275"/>
      <c r="C34" s="276"/>
      <c r="D34" s="49"/>
      <c r="E34" s="50"/>
      <c r="F34" s="50"/>
      <c r="G34" s="42"/>
      <c r="H34" s="433"/>
      <c r="I34" s="434"/>
      <c r="J34" s="435"/>
      <c r="K34" s="431"/>
      <c r="L34" s="436"/>
    </row>
    <row r="35" spans="1:12" s="136" customFormat="1" ht="15.6">
      <c r="A35" s="274"/>
      <c r="B35" s="275"/>
      <c r="C35" s="276"/>
      <c r="D35" s="49"/>
      <c r="E35" s="50"/>
      <c r="F35" s="50"/>
      <c r="G35" s="42"/>
      <c r="H35" s="433"/>
      <c r="I35" s="434"/>
      <c r="J35" s="435"/>
      <c r="K35" s="431"/>
      <c r="L35" s="436"/>
    </row>
    <row r="36" spans="1:12" s="136" customFormat="1" ht="15.6">
      <c r="A36" s="274"/>
      <c r="B36" s="275"/>
      <c r="C36" s="276"/>
      <c r="D36" s="49"/>
      <c r="E36" s="50"/>
      <c r="F36" s="50"/>
      <c r="G36" s="42"/>
      <c r="H36" s="433"/>
      <c r="I36" s="434"/>
      <c r="J36" s="435"/>
      <c r="K36" s="431"/>
      <c r="L36" s="436"/>
    </row>
    <row r="37" spans="1:12" s="136" customFormat="1" ht="15.6">
      <c r="A37" s="274"/>
      <c r="B37" s="275"/>
      <c r="C37" s="276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2" s="136" customFormat="1" ht="15.6">
      <c r="A38" s="274"/>
      <c r="B38" s="275"/>
      <c r="C38" s="276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2" s="136" customFormat="1" ht="15.6">
      <c r="A39" s="274"/>
      <c r="B39" s="275"/>
      <c r="C39" s="276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+G30</f>
        <v>10455</v>
      </c>
      <c r="H40" s="437">
        <f>+H30</f>
        <v>0.8850681261190334</v>
      </c>
      <c r="I40" s="429"/>
      <c r="J40" s="430"/>
      <c r="K40" s="431"/>
      <c r="L40" s="447">
        <f>+L30</f>
        <v>35.40272504476134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58">
        <f>+G45+G40+G26+G19</f>
        <v>11812.65</v>
      </c>
      <c r="H46" s="449">
        <f>+H45+H40+H26+H19</f>
        <v>1</v>
      </c>
      <c r="I46" s="450"/>
      <c r="J46" s="451"/>
      <c r="K46" s="450"/>
      <c r="L46" s="563">
        <f>+L45+L40+L26+L19</f>
        <v>46.895912432857997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2716.9095000000002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14529.559499999999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14529.56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14529.52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34">
    <mergeCell ref="A24:B24"/>
    <mergeCell ref="A1:G1"/>
    <mergeCell ref="H2:L13"/>
    <mergeCell ref="A15:B15"/>
    <mergeCell ref="A16:B16"/>
    <mergeCell ref="A17:B17"/>
    <mergeCell ref="A19:B19"/>
    <mergeCell ref="A21:B21"/>
    <mergeCell ref="A22:B22"/>
    <mergeCell ref="A23:B23"/>
    <mergeCell ref="A2:G2"/>
    <mergeCell ref="A4:G4"/>
    <mergeCell ref="A12:D12"/>
    <mergeCell ref="A50:B50"/>
    <mergeCell ref="A51:B51"/>
    <mergeCell ref="A52:B52"/>
    <mergeCell ref="D47:E47"/>
    <mergeCell ref="A25:B25"/>
    <mergeCell ref="A26:B26"/>
    <mergeCell ref="A28:C28"/>
    <mergeCell ref="A29:C29"/>
    <mergeCell ref="A30:C30"/>
    <mergeCell ref="A40:B40"/>
    <mergeCell ref="A42:C42"/>
    <mergeCell ref="A43:C43"/>
    <mergeCell ref="A44:C44"/>
    <mergeCell ref="A45:B45"/>
    <mergeCell ref="D46:F46"/>
    <mergeCell ref="D59:F59"/>
    <mergeCell ref="D48:F48"/>
    <mergeCell ref="D49:F49"/>
    <mergeCell ref="D50:F50"/>
    <mergeCell ref="D57:F57"/>
    <mergeCell ref="D58:F5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19" zoomScale="90" zoomScaleNormal="100" zoomScaleSheetLayoutView="90" workbookViewId="0">
      <selection activeCell="L46" sqref="L46"/>
    </sheetView>
  </sheetViews>
  <sheetFormatPr baseColWidth="10" defaultRowHeight="13.2"/>
  <cols>
    <col min="1" max="1" width="21.554687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391"/>
      <c r="B5" s="392"/>
      <c r="C5" s="392"/>
      <c r="D5" s="392"/>
      <c r="E5" s="392"/>
      <c r="F5" s="392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396"/>
      <c r="F6" s="392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396"/>
      <c r="F7" s="392"/>
      <c r="G7" s="419"/>
      <c r="H7" s="629"/>
      <c r="I7" s="630"/>
      <c r="J7" s="630"/>
      <c r="K7" s="630"/>
      <c r="L7" s="631"/>
    </row>
    <row r="8" spans="1:13" s="246" customFormat="1" ht="27" customHeight="1">
      <c r="A8" s="300" t="s">
        <v>122</v>
      </c>
      <c r="B8" s="301" t="str">
        <f>'BASE DE DATOS'!D5</f>
        <v>AV. BOLIVAR Y 9 OCTUBRE</v>
      </c>
      <c r="C8" s="301"/>
      <c r="D8" s="298"/>
      <c r="E8" s="396"/>
      <c r="F8" s="392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'!A89</f>
        <v>86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'!C89</f>
        <v>unidad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396"/>
      <c r="F11" s="306"/>
      <c r="G11" s="307"/>
      <c r="H11" s="629"/>
      <c r="I11" s="630"/>
      <c r="J11" s="630"/>
      <c r="K11" s="630"/>
      <c r="L11" s="631"/>
    </row>
    <row r="12" spans="1:13" s="246" customFormat="1" ht="14.4" thickBot="1">
      <c r="A12" s="644" t="str">
        <f>'Presupuesto '!B89</f>
        <v>Suministro e instalación TDPAAAC3P del Edificio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5.6">
      <c r="A13" s="34" t="s">
        <v>3</v>
      </c>
      <c r="B13" s="35"/>
      <c r="C13" s="36"/>
      <c r="D13" s="36"/>
      <c r="E13" s="36"/>
      <c r="F13" s="36"/>
      <c r="G13" s="37"/>
      <c r="H13" s="421"/>
      <c r="I13" s="422"/>
      <c r="J13" s="422"/>
      <c r="K13" s="422"/>
      <c r="L13" s="423"/>
    </row>
    <row r="14" spans="1:13" s="136" customFormat="1" ht="62.4">
      <c r="A14" s="610" t="s">
        <v>4</v>
      </c>
      <c r="B14" s="611"/>
      <c r="C14" s="38" t="s">
        <v>5</v>
      </c>
      <c r="D14" s="143" t="s">
        <v>6</v>
      </c>
      <c r="E14" s="144" t="s">
        <v>7</v>
      </c>
      <c r="F14" s="143" t="s">
        <v>8</v>
      </c>
      <c r="G14" s="144" t="s">
        <v>9</v>
      </c>
      <c r="H14" s="424" t="s">
        <v>10</v>
      </c>
      <c r="I14" s="425" t="s">
        <v>11</v>
      </c>
      <c r="J14" s="426" t="s">
        <v>12</v>
      </c>
      <c r="K14" s="425" t="s">
        <v>13</v>
      </c>
      <c r="L14" s="427" t="s">
        <v>14</v>
      </c>
    </row>
    <row r="15" spans="1:13" s="136" customFormat="1" ht="15.6">
      <c r="A15" s="638"/>
      <c r="B15" s="639"/>
      <c r="C15" s="39" t="s">
        <v>15</v>
      </c>
      <c r="D15" s="39" t="s">
        <v>16</v>
      </c>
      <c r="E15" s="40" t="s">
        <v>17</v>
      </c>
      <c r="F15" s="41" t="s">
        <v>18</v>
      </c>
      <c r="G15" s="40" t="s">
        <v>19</v>
      </c>
      <c r="H15" s="428"/>
      <c r="I15" s="429"/>
      <c r="J15" s="430"/>
      <c r="K15" s="431"/>
      <c r="L15" s="432"/>
    </row>
    <row r="16" spans="1:13" s="137" customFormat="1" ht="15.6">
      <c r="A16" s="616" t="s">
        <v>20</v>
      </c>
      <c r="B16" s="617"/>
      <c r="C16" s="145" t="s">
        <v>21</v>
      </c>
      <c r="D16" s="145"/>
      <c r="E16" s="146" t="str">
        <f>IF(D16&gt;0,ROUND(D16*C16,2),"")</f>
        <v/>
      </c>
      <c r="F16" s="147"/>
      <c r="G16" s="42">
        <f>G24*0.05</f>
        <v>33.660000000000004</v>
      </c>
      <c r="H16" s="433">
        <f>+G16/G$46</f>
        <v>9.7011129188216295E-3</v>
      </c>
      <c r="I16" s="434">
        <f>'BASE DE DATOS'!D15</f>
        <v>491150011</v>
      </c>
      <c r="J16" s="435" t="s">
        <v>22</v>
      </c>
      <c r="K16" s="431">
        <v>100</v>
      </c>
      <c r="L16" s="436">
        <f>+H16*K16</f>
        <v>0.97011129188216294</v>
      </c>
    </row>
    <row r="17" spans="1:12" s="136" customFormat="1" ht="15.6">
      <c r="A17" s="616" t="s">
        <v>23</v>
      </c>
      <c r="B17" s="617"/>
      <c r="C17" s="145"/>
      <c r="D17" s="148"/>
      <c r="E17" s="148"/>
      <c r="F17" s="149"/>
      <c r="G17" s="129">
        <f>SUM(G16:G16)</f>
        <v>33.660000000000004</v>
      </c>
      <c r="H17" s="437">
        <f>SUM(H16:H16)</f>
        <v>9.7011129188216295E-3</v>
      </c>
      <c r="I17" s="434"/>
      <c r="J17" s="435"/>
      <c r="K17" s="431"/>
      <c r="L17" s="447">
        <f>SUM(L16:L16)</f>
        <v>0.97011129188216294</v>
      </c>
    </row>
    <row r="18" spans="1:12" s="136" customFormat="1" ht="15.6">
      <c r="A18" s="43" t="s">
        <v>24</v>
      </c>
      <c r="B18" s="44"/>
      <c r="C18" s="45"/>
      <c r="D18" s="45"/>
      <c r="E18" s="45"/>
      <c r="F18" s="45"/>
      <c r="G18" s="46"/>
      <c r="H18" s="441"/>
      <c r="I18" s="438"/>
      <c r="J18" s="439"/>
      <c r="K18" s="440"/>
      <c r="L18" s="443"/>
    </row>
    <row r="19" spans="1:12" s="136" customFormat="1" ht="15.6">
      <c r="A19" s="610" t="s">
        <v>4</v>
      </c>
      <c r="B19" s="611"/>
      <c r="C19" s="143" t="s">
        <v>5</v>
      </c>
      <c r="D19" s="143" t="s">
        <v>25</v>
      </c>
      <c r="E19" s="144" t="s">
        <v>7</v>
      </c>
      <c r="F19" s="143" t="s">
        <v>8</v>
      </c>
      <c r="G19" s="144" t="s">
        <v>9</v>
      </c>
      <c r="H19" s="441"/>
      <c r="I19" s="442"/>
      <c r="J19" s="442"/>
      <c r="K19" s="442"/>
      <c r="L19" s="443"/>
    </row>
    <row r="20" spans="1:12" s="136" customFormat="1" ht="15.6">
      <c r="A20" s="640"/>
      <c r="B20" s="641"/>
      <c r="C20" s="39" t="s">
        <v>15</v>
      </c>
      <c r="D20" s="39" t="s">
        <v>16</v>
      </c>
      <c r="E20" s="40" t="s">
        <v>17</v>
      </c>
      <c r="F20" s="41" t="s">
        <v>18</v>
      </c>
      <c r="G20" s="40" t="s">
        <v>19</v>
      </c>
      <c r="H20" s="428"/>
      <c r="I20" s="442"/>
      <c r="J20" s="442"/>
      <c r="K20" s="442"/>
      <c r="L20" s="432"/>
    </row>
    <row r="21" spans="1:12" s="136" customFormat="1" ht="15.6">
      <c r="A21" s="597" t="str">
        <f>'BASE DE DATOS'!F14</f>
        <v>Ayudante de electricista (Est. Ocp.E2)</v>
      </c>
      <c r="B21" s="598"/>
      <c r="C21" s="145">
        <v>2</v>
      </c>
      <c r="D21" s="145">
        <f>'BASE DE DATOS'!G14</f>
        <v>3.62</v>
      </c>
      <c r="E21" s="146">
        <f>IF(D21&gt;0,ROUND(D21*C21,2),"")</f>
        <v>7.24</v>
      </c>
      <c r="F21" s="147">
        <v>45</v>
      </c>
      <c r="G21" s="42">
        <f>E21*F21</f>
        <v>325.8</v>
      </c>
      <c r="H21" s="433">
        <f>+G21/G$46</f>
        <v>9.3898472636722727E-2</v>
      </c>
      <c r="I21" s="434">
        <f>'BASE DE DATOS'!I17</f>
        <v>546110011</v>
      </c>
      <c r="J21" s="435" t="s">
        <v>22</v>
      </c>
      <c r="K21" s="431">
        <v>100</v>
      </c>
      <c r="L21" s="436">
        <f>+H21*K21</f>
        <v>9.389847263672273</v>
      </c>
    </row>
    <row r="22" spans="1:12" s="136" customFormat="1" ht="12.75" customHeight="1">
      <c r="A22" s="597" t="str">
        <f>'BASE DE DATOS'!F17</f>
        <v xml:space="preserve">Electricista (Est. Ocp.D2) </v>
      </c>
      <c r="B22" s="598"/>
      <c r="C22" s="145">
        <v>1</v>
      </c>
      <c r="D22" s="145">
        <f>'BASE DE DATOS'!G17</f>
        <v>3.66</v>
      </c>
      <c r="E22" s="146">
        <f>IF(D22&gt;0,ROUND(D22*C22,2),"")</f>
        <v>3.66</v>
      </c>
      <c r="F22" s="147">
        <f>F21</f>
        <v>45</v>
      </c>
      <c r="G22" s="42">
        <f>E22*F22</f>
        <v>164.70000000000002</v>
      </c>
      <c r="H22" s="433">
        <f>+G22/G$46</f>
        <v>4.7468012410276962E-2</v>
      </c>
      <c r="I22" s="434">
        <f>'BASE DE DATOS'!I17</f>
        <v>546110011</v>
      </c>
      <c r="J22" s="435" t="s">
        <v>22</v>
      </c>
      <c r="K22" s="431">
        <v>100</v>
      </c>
      <c r="L22" s="436">
        <f>+H22*K22</f>
        <v>4.7468012410276961</v>
      </c>
    </row>
    <row r="23" spans="1:12" s="137" customFormat="1" ht="15.6">
      <c r="A23" s="597" t="str">
        <f>'BASE DE DATOS'!F21</f>
        <v>Maestro electricista (Est. Ocp.C1)</v>
      </c>
      <c r="B23" s="598"/>
      <c r="C23" s="145">
        <v>1</v>
      </c>
      <c r="D23" s="145">
        <f>'BASE DE DATOS'!G21</f>
        <v>4.0599999999999996</v>
      </c>
      <c r="E23" s="146">
        <f>IF(D23&gt;0,ROUND(D23*C23,2),"")</f>
        <v>4.0599999999999996</v>
      </c>
      <c r="F23" s="147">
        <v>45</v>
      </c>
      <c r="G23" s="42">
        <f>E23*F23</f>
        <v>182.7</v>
      </c>
      <c r="H23" s="433">
        <f>+G23/G$46</f>
        <v>5.2655773329432901E-2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5.2655773329432902</v>
      </c>
    </row>
    <row r="24" spans="1:12" s="136" customFormat="1" ht="12.75" customHeight="1">
      <c r="A24" s="597" t="s">
        <v>26</v>
      </c>
      <c r="B24" s="598"/>
      <c r="C24" s="145"/>
      <c r="D24" s="148"/>
      <c r="E24" s="148"/>
      <c r="F24" s="149"/>
      <c r="G24" s="129">
        <f>SUM(G21:G23)</f>
        <v>673.2</v>
      </c>
      <c r="H24" s="437">
        <f>SUM(H21:H23)</f>
        <v>0.19402225837643261</v>
      </c>
      <c r="I24" s="434"/>
      <c r="J24" s="435"/>
      <c r="K24" s="431"/>
      <c r="L24" s="447">
        <f>SUM(L21:L23)</f>
        <v>19.402225837643261</v>
      </c>
    </row>
    <row r="25" spans="1:12" s="136" customFormat="1" ht="12.75" customHeight="1">
      <c r="A25" s="47" t="s">
        <v>27</v>
      </c>
      <c r="B25" s="44"/>
      <c r="C25" s="45"/>
      <c r="D25" s="45"/>
      <c r="E25" s="45"/>
      <c r="F25" s="45"/>
      <c r="G25" s="46"/>
      <c r="H25" s="444"/>
      <c r="I25" s="429"/>
      <c r="J25" s="430"/>
      <c r="K25" s="431"/>
      <c r="L25" s="445"/>
    </row>
    <row r="26" spans="1:12" s="136" customFormat="1" ht="12.75" customHeight="1">
      <c r="A26" s="610" t="s">
        <v>4</v>
      </c>
      <c r="B26" s="611"/>
      <c r="C26" s="612"/>
      <c r="D26" s="143" t="s">
        <v>28</v>
      </c>
      <c r="E26" s="144" t="s">
        <v>5</v>
      </c>
      <c r="F26" s="143" t="s">
        <v>29</v>
      </c>
      <c r="G26" s="144" t="s">
        <v>9</v>
      </c>
      <c r="H26" s="444"/>
      <c r="I26" s="446"/>
      <c r="J26" s="431"/>
      <c r="K26" s="446"/>
      <c r="L26" s="445"/>
    </row>
    <row r="27" spans="1:12" s="136" customFormat="1" ht="12.75" customHeight="1">
      <c r="A27" s="613"/>
      <c r="B27" s="614"/>
      <c r="C27" s="615"/>
      <c r="D27" s="48"/>
      <c r="E27" s="39" t="s">
        <v>15</v>
      </c>
      <c r="F27" s="39" t="s">
        <v>16</v>
      </c>
      <c r="G27" s="40" t="s">
        <v>17</v>
      </c>
      <c r="H27" s="428"/>
      <c r="I27" s="446"/>
      <c r="J27" s="430"/>
      <c r="K27" s="431"/>
      <c r="L27" s="432"/>
    </row>
    <row r="28" spans="1:12" s="136" customFormat="1" ht="15.6">
      <c r="A28" s="616" t="s">
        <v>240</v>
      </c>
      <c r="B28" s="617"/>
      <c r="C28" s="618"/>
      <c r="D28" s="49" t="s">
        <v>39</v>
      </c>
      <c r="E28" s="50">
        <v>1</v>
      </c>
      <c r="F28" s="50">
        <v>990</v>
      </c>
      <c r="G28" s="42">
        <f>E28*F28</f>
        <v>990</v>
      </c>
      <c r="H28" s="433">
        <f>+G28/G$46</f>
        <v>0.28532685055357732</v>
      </c>
      <c r="I28" s="434">
        <v>462130000</v>
      </c>
      <c r="J28" s="435" t="s">
        <v>324</v>
      </c>
      <c r="K28" s="431">
        <v>40</v>
      </c>
      <c r="L28" s="436">
        <f>+H28*K28</f>
        <v>11.413074022143093</v>
      </c>
    </row>
    <row r="29" spans="1:12" s="136" customFormat="1" ht="15.6">
      <c r="A29" s="616" t="s">
        <v>359</v>
      </c>
      <c r="B29" s="617"/>
      <c r="C29" s="618"/>
      <c r="D29" s="49" t="s">
        <v>39</v>
      </c>
      <c r="E29" s="50">
        <v>1</v>
      </c>
      <c r="F29" s="50">
        <v>710</v>
      </c>
      <c r="G29" s="42">
        <f>E29*F29</f>
        <v>710</v>
      </c>
      <c r="H29" s="433">
        <f t="shared" ref="H29:H36" si="0">+G29/G$46</f>
        <v>0.20462834736670696</v>
      </c>
      <c r="I29" s="434">
        <v>462110311</v>
      </c>
      <c r="J29" s="435" t="s">
        <v>30</v>
      </c>
      <c r="K29" s="431">
        <v>0</v>
      </c>
      <c r="L29" s="436">
        <f t="shared" ref="L29:L36" si="1">+H29*K29</f>
        <v>0</v>
      </c>
    </row>
    <row r="30" spans="1:12" s="136" customFormat="1" ht="15.6">
      <c r="A30" s="616" t="s">
        <v>227</v>
      </c>
      <c r="B30" s="617"/>
      <c r="C30" s="618"/>
      <c r="D30" s="49" t="s">
        <v>39</v>
      </c>
      <c r="E30" s="50">
        <v>2</v>
      </c>
      <c r="F30" s="50">
        <v>135</v>
      </c>
      <c r="G30" s="42">
        <f t="shared" ref="G30:G36" si="2">E30*F30</f>
        <v>270</v>
      </c>
      <c r="H30" s="433">
        <f t="shared" si="0"/>
        <v>7.7816413787339264E-2</v>
      </c>
      <c r="I30" s="434">
        <v>462110311</v>
      </c>
      <c r="J30" s="435" t="s">
        <v>30</v>
      </c>
      <c r="K30" s="431">
        <v>0</v>
      </c>
      <c r="L30" s="436">
        <f t="shared" si="1"/>
        <v>0</v>
      </c>
    </row>
    <row r="31" spans="1:12" s="136" customFormat="1" ht="15.6">
      <c r="A31" s="616" t="s">
        <v>228</v>
      </c>
      <c r="B31" s="617"/>
      <c r="C31" s="618"/>
      <c r="D31" s="49" t="s">
        <v>39</v>
      </c>
      <c r="E31" s="50">
        <v>2</v>
      </c>
      <c r="F31" s="50">
        <v>89</v>
      </c>
      <c r="G31" s="42">
        <f t="shared" si="2"/>
        <v>178</v>
      </c>
      <c r="H31" s="433">
        <f t="shared" si="0"/>
        <v>5.1301191311653296E-2</v>
      </c>
      <c r="I31" s="434">
        <v>462110311</v>
      </c>
      <c r="J31" s="435" t="s">
        <v>30</v>
      </c>
      <c r="K31" s="431">
        <v>0</v>
      </c>
      <c r="L31" s="436">
        <f t="shared" si="1"/>
        <v>0</v>
      </c>
    </row>
    <row r="32" spans="1:12" s="136" customFormat="1" ht="15.6">
      <c r="A32" s="389" t="s">
        <v>239</v>
      </c>
      <c r="B32" s="390"/>
      <c r="C32" s="393"/>
      <c r="D32" s="49" t="s">
        <v>39</v>
      </c>
      <c r="E32" s="50">
        <v>5</v>
      </c>
      <c r="F32" s="50">
        <v>34</v>
      </c>
      <c r="G32" s="42">
        <f t="shared" si="2"/>
        <v>170</v>
      </c>
      <c r="H32" s="433">
        <f t="shared" si="0"/>
        <v>4.899551979202843E-2</v>
      </c>
      <c r="I32" s="434">
        <v>415120010</v>
      </c>
      <c r="J32" s="435" t="s">
        <v>324</v>
      </c>
      <c r="K32" s="431">
        <v>40</v>
      </c>
      <c r="L32" s="436">
        <f t="shared" si="1"/>
        <v>1.9598207916811372</v>
      </c>
    </row>
    <row r="33" spans="1:12" s="136" customFormat="1" ht="15.6">
      <c r="A33" s="389" t="s">
        <v>232</v>
      </c>
      <c r="B33" s="390"/>
      <c r="C33" s="393"/>
      <c r="D33" s="49" t="s">
        <v>39</v>
      </c>
      <c r="E33" s="50">
        <v>20</v>
      </c>
      <c r="F33" s="50">
        <v>5</v>
      </c>
      <c r="G33" s="42">
        <f t="shared" si="2"/>
        <v>100</v>
      </c>
      <c r="H33" s="433">
        <f t="shared" si="0"/>
        <v>2.8820893995310841E-2</v>
      </c>
      <c r="I33" s="434">
        <v>389993322</v>
      </c>
      <c r="J33" s="435" t="s">
        <v>324</v>
      </c>
      <c r="K33" s="431">
        <v>40</v>
      </c>
      <c r="L33" s="436">
        <f t="shared" si="1"/>
        <v>1.1528357598124337</v>
      </c>
    </row>
    <row r="34" spans="1:12" s="136" customFormat="1" ht="15.6">
      <c r="A34" s="657" t="s">
        <v>238</v>
      </c>
      <c r="B34" s="658"/>
      <c r="C34" s="659"/>
      <c r="D34" s="49" t="s">
        <v>39</v>
      </c>
      <c r="E34" s="50">
        <v>40</v>
      </c>
      <c r="F34" s="50">
        <v>5.5</v>
      </c>
      <c r="G34" s="42">
        <f t="shared" si="2"/>
        <v>220</v>
      </c>
      <c r="H34" s="433">
        <f t="shared" si="0"/>
        <v>6.3405966789683854E-2</v>
      </c>
      <c r="I34" s="434">
        <v>452300034</v>
      </c>
      <c r="J34" s="435" t="s">
        <v>324</v>
      </c>
      <c r="K34" s="431">
        <v>40</v>
      </c>
      <c r="L34" s="436">
        <f t="shared" si="1"/>
        <v>2.5362386715873542</v>
      </c>
    </row>
    <row r="35" spans="1:12" s="136" customFormat="1" ht="15.6">
      <c r="A35" s="616" t="s">
        <v>234</v>
      </c>
      <c r="B35" s="617"/>
      <c r="C35" s="618"/>
      <c r="D35" s="49" t="s">
        <v>39</v>
      </c>
      <c r="E35" s="50">
        <v>2</v>
      </c>
      <c r="F35" s="50">
        <v>4.5</v>
      </c>
      <c r="G35" s="42">
        <f t="shared" si="2"/>
        <v>9</v>
      </c>
      <c r="H35" s="433">
        <f t="shared" si="0"/>
        <v>2.5938804595779757E-3</v>
      </c>
      <c r="I35" s="434">
        <v>369200013</v>
      </c>
      <c r="J35" s="435" t="s">
        <v>324</v>
      </c>
      <c r="K35" s="431">
        <v>40</v>
      </c>
      <c r="L35" s="436">
        <f t="shared" si="1"/>
        <v>0.10375521838311903</v>
      </c>
    </row>
    <row r="36" spans="1:12" s="136" customFormat="1" ht="28.2" customHeight="1">
      <c r="A36" s="616" t="s">
        <v>113</v>
      </c>
      <c r="B36" s="617"/>
      <c r="C36" s="618"/>
      <c r="D36" s="49" t="s">
        <v>235</v>
      </c>
      <c r="E36" s="50">
        <v>1</v>
      </c>
      <c r="F36" s="50">
        <v>115.845</v>
      </c>
      <c r="G36" s="42">
        <f t="shared" si="2"/>
        <v>115.845</v>
      </c>
      <c r="H36" s="433">
        <f t="shared" si="0"/>
        <v>3.3387564648867843E-2</v>
      </c>
      <c r="I36" s="434">
        <v>462110311</v>
      </c>
      <c r="J36" s="435" t="s">
        <v>324</v>
      </c>
      <c r="K36" s="431">
        <v>40</v>
      </c>
      <c r="L36" s="436">
        <f t="shared" si="1"/>
        <v>1.3355025859547136</v>
      </c>
    </row>
    <row r="37" spans="1:12" s="136" customFormat="1" ht="15.6">
      <c r="A37" s="616"/>
      <c r="B37" s="617"/>
      <c r="C37" s="618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2" s="136" customFormat="1" ht="15.6">
      <c r="A38" s="616"/>
      <c r="B38" s="617"/>
      <c r="C38" s="618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2" s="136" customFormat="1" ht="15.6">
      <c r="A39" s="616"/>
      <c r="B39" s="617"/>
      <c r="C39" s="618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SUM(G28:G39)</f>
        <v>2762.8449999999998</v>
      </c>
      <c r="H40" s="437">
        <f>SUM(H28:H39)</f>
        <v>0.79627662870474591</v>
      </c>
      <c r="I40" s="429"/>
      <c r="J40" s="430"/>
      <c r="K40" s="431"/>
      <c r="L40" s="437">
        <f>SUM(L28:L39)</f>
        <v>18.501227049561848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+G45+G40+G24+G17</f>
        <v>3469.7049999999999</v>
      </c>
      <c r="H46" s="449">
        <f>+H45+H40+H24+H17</f>
        <v>1.0000000000000002</v>
      </c>
      <c r="I46" s="450"/>
      <c r="J46" s="451"/>
      <c r="K46" s="450"/>
      <c r="L46" s="563">
        <f>+L45+L40+L24+L17</f>
        <v>38.873564179087268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798.03215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4267.7371499999999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4267.74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462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69"/>
      <c r="I52" s="69"/>
      <c r="J52" s="453"/>
      <c r="K52" s="69"/>
      <c r="L52" s="452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69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4263.67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3">
    <mergeCell ref="D57:F57"/>
    <mergeCell ref="D58:F58"/>
    <mergeCell ref="D59:F59"/>
    <mergeCell ref="D48:F48"/>
    <mergeCell ref="D49:F49"/>
    <mergeCell ref="A50:B50"/>
    <mergeCell ref="D50:F50"/>
    <mergeCell ref="A51:B51"/>
    <mergeCell ref="A52:B52"/>
    <mergeCell ref="A42:C42"/>
    <mergeCell ref="A43:C43"/>
    <mergeCell ref="A44:C44"/>
    <mergeCell ref="A45:B45"/>
    <mergeCell ref="D46:F46"/>
    <mergeCell ref="D47:E47"/>
    <mergeCell ref="A40:B40"/>
    <mergeCell ref="A29:C29"/>
    <mergeCell ref="A30:C30"/>
    <mergeCell ref="A31:C31"/>
    <mergeCell ref="A34:C34"/>
    <mergeCell ref="A35:C35"/>
    <mergeCell ref="A36:C36"/>
    <mergeCell ref="A37:C37"/>
    <mergeCell ref="A38:C38"/>
    <mergeCell ref="A39:C39"/>
    <mergeCell ref="A28:C28"/>
    <mergeCell ref="A15:B15"/>
    <mergeCell ref="A16:B16"/>
    <mergeCell ref="A17:B17"/>
    <mergeCell ref="A19:B19"/>
    <mergeCell ref="A20:B20"/>
    <mergeCell ref="A21:B21"/>
    <mergeCell ref="A22:B22"/>
    <mergeCell ref="A23:B23"/>
    <mergeCell ref="A24:B24"/>
    <mergeCell ref="A26:C26"/>
    <mergeCell ref="A27:C27"/>
    <mergeCell ref="A14:B14"/>
    <mergeCell ref="A1:G1"/>
    <mergeCell ref="A2:G2"/>
    <mergeCell ref="H2:L1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16" zoomScale="90" zoomScaleNormal="100" zoomScaleSheetLayoutView="90" workbookViewId="0">
      <selection activeCell="L46" sqref="L46"/>
    </sheetView>
  </sheetViews>
  <sheetFormatPr baseColWidth="10" defaultRowHeight="13.2"/>
  <cols>
    <col min="1" max="1" width="21.554687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391"/>
      <c r="B5" s="392"/>
      <c r="C5" s="392"/>
      <c r="D5" s="392"/>
      <c r="E5" s="392"/>
      <c r="F5" s="392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396"/>
      <c r="F6" s="392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396"/>
      <c r="F7" s="392"/>
      <c r="G7" s="419"/>
      <c r="H7" s="629"/>
      <c r="I7" s="630"/>
      <c r="J7" s="630"/>
      <c r="K7" s="630"/>
      <c r="L7" s="631"/>
    </row>
    <row r="8" spans="1:13" s="246" customFormat="1" ht="27" customHeight="1">
      <c r="A8" s="300" t="s">
        <v>122</v>
      </c>
      <c r="B8" s="301" t="str">
        <f>'BASE DE DATOS'!D5</f>
        <v>AV. BOLIVAR Y 9 OCTUBRE</v>
      </c>
      <c r="C8" s="301"/>
      <c r="D8" s="298"/>
      <c r="E8" s="396"/>
      <c r="F8" s="392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'!A90</f>
        <v>87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'!C90</f>
        <v>unidad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396"/>
      <c r="F11" s="306"/>
      <c r="G11" s="307"/>
      <c r="H11" s="629"/>
      <c r="I11" s="630"/>
      <c r="J11" s="630"/>
      <c r="K11" s="630"/>
      <c r="L11" s="631"/>
    </row>
    <row r="12" spans="1:13" s="246" customFormat="1" ht="14.4" thickBot="1">
      <c r="A12" s="644" t="str">
        <f>'Presupuesto '!B90</f>
        <v>Suministro e instalación TDPAAAC4P del Edificio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5.6">
      <c r="A13" s="34" t="s">
        <v>3</v>
      </c>
      <c r="B13" s="35"/>
      <c r="C13" s="36"/>
      <c r="D13" s="36"/>
      <c r="E13" s="36"/>
      <c r="F13" s="36"/>
      <c r="G13" s="37"/>
      <c r="H13" s="421"/>
      <c r="I13" s="422"/>
      <c r="J13" s="422"/>
      <c r="K13" s="422"/>
      <c r="L13" s="423"/>
    </row>
    <row r="14" spans="1:13" s="136" customFormat="1" ht="62.4">
      <c r="A14" s="610" t="s">
        <v>4</v>
      </c>
      <c r="B14" s="611"/>
      <c r="C14" s="38" t="s">
        <v>5</v>
      </c>
      <c r="D14" s="143" t="s">
        <v>6</v>
      </c>
      <c r="E14" s="144" t="s">
        <v>7</v>
      </c>
      <c r="F14" s="143" t="s">
        <v>8</v>
      </c>
      <c r="G14" s="144" t="s">
        <v>9</v>
      </c>
      <c r="H14" s="424" t="s">
        <v>10</v>
      </c>
      <c r="I14" s="425" t="s">
        <v>11</v>
      </c>
      <c r="J14" s="426" t="s">
        <v>12</v>
      </c>
      <c r="K14" s="425" t="s">
        <v>13</v>
      </c>
      <c r="L14" s="427" t="s">
        <v>14</v>
      </c>
    </row>
    <row r="15" spans="1:13" s="136" customFormat="1" ht="15.6">
      <c r="A15" s="638"/>
      <c r="B15" s="639"/>
      <c r="C15" s="39" t="s">
        <v>15</v>
      </c>
      <c r="D15" s="39" t="s">
        <v>16</v>
      </c>
      <c r="E15" s="40" t="s">
        <v>17</v>
      </c>
      <c r="F15" s="41" t="s">
        <v>18</v>
      </c>
      <c r="G15" s="40" t="s">
        <v>19</v>
      </c>
      <c r="H15" s="428"/>
      <c r="I15" s="429"/>
      <c r="J15" s="430"/>
      <c r="K15" s="431"/>
      <c r="L15" s="432"/>
    </row>
    <row r="16" spans="1:13" s="137" customFormat="1" ht="15.6">
      <c r="A16" s="616" t="s">
        <v>20</v>
      </c>
      <c r="B16" s="617"/>
      <c r="C16" s="145" t="s">
        <v>21</v>
      </c>
      <c r="D16" s="145"/>
      <c r="E16" s="146" t="str">
        <f>IF(D16&gt;0,ROUND(D16*C16,2),"")</f>
        <v/>
      </c>
      <c r="F16" s="147"/>
      <c r="G16" s="42">
        <f>G24*0.05</f>
        <v>33.660000000000004</v>
      </c>
      <c r="H16" s="433">
        <f>+G16/G$46</f>
        <v>9.7103623355642762E-3</v>
      </c>
      <c r="I16" s="434">
        <f>'BASE DE DATOS'!D15</f>
        <v>491150011</v>
      </c>
      <c r="J16" s="435" t="s">
        <v>22</v>
      </c>
      <c r="K16" s="431">
        <v>100</v>
      </c>
      <c r="L16" s="436">
        <f>+H16*K16</f>
        <v>0.97103623355642765</v>
      </c>
    </row>
    <row r="17" spans="1:12" s="136" customFormat="1" ht="15.6">
      <c r="A17" s="616" t="s">
        <v>23</v>
      </c>
      <c r="B17" s="617"/>
      <c r="C17" s="145"/>
      <c r="D17" s="148"/>
      <c r="E17" s="148"/>
      <c r="F17" s="149"/>
      <c r="G17" s="129">
        <f>SUM(G16:G16)</f>
        <v>33.660000000000004</v>
      </c>
      <c r="H17" s="437">
        <f>SUM(H16:H16)</f>
        <v>9.7103623355642762E-3</v>
      </c>
      <c r="I17" s="434"/>
      <c r="J17" s="435"/>
      <c r="K17" s="431"/>
      <c r="L17" s="447">
        <f>SUM(L16:L16)</f>
        <v>0.97103623355642765</v>
      </c>
    </row>
    <row r="18" spans="1:12" s="136" customFormat="1" ht="15.6">
      <c r="A18" s="43" t="s">
        <v>24</v>
      </c>
      <c r="B18" s="44"/>
      <c r="C18" s="45"/>
      <c r="D18" s="45"/>
      <c r="E18" s="45"/>
      <c r="F18" s="45"/>
      <c r="G18" s="46"/>
      <c r="H18" s="441"/>
      <c r="I18" s="438"/>
      <c r="J18" s="439"/>
      <c r="K18" s="440"/>
      <c r="L18" s="443"/>
    </row>
    <row r="19" spans="1:12" s="136" customFormat="1" ht="15.6">
      <c r="A19" s="610" t="s">
        <v>4</v>
      </c>
      <c r="B19" s="611"/>
      <c r="C19" s="143" t="s">
        <v>5</v>
      </c>
      <c r="D19" s="143" t="s">
        <v>25</v>
      </c>
      <c r="E19" s="144" t="s">
        <v>7</v>
      </c>
      <c r="F19" s="143" t="s">
        <v>8</v>
      </c>
      <c r="G19" s="144" t="s">
        <v>9</v>
      </c>
      <c r="H19" s="441"/>
      <c r="I19" s="442"/>
      <c r="J19" s="442"/>
      <c r="K19" s="442"/>
      <c r="L19" s="443"/>
    </row>
    <row r="20" spans="1:12" s="136" customFormat="1" ht="15.6">
      <c r="A20" s="640"/>
      <c r="B20" s="641"/>
      <c r="C20" s="39" t="s">
        <v>15</v>
      </c>
      <c r="D20" s="39" t="s">
        <v>16</v>
      </c>
      <c r="E20" s="40" t="s">
        <v>17</v>
      </c>
      <c r="F20" s="41" t="s">
        <v>18</v>
      </c>
      <c r="G20" s="40" t="s">
        <v>19</v>
      </c>
      <c r="H20" s="428"/>
      <c r="I20" s="442"/>
      <c r="J20" s="442"/>
      <c r="K20" s="442"/>
      <c r="L20" s="432"/>
    </row>
    <row r="21" spans="1:12" s="136" customFormat="1" ht="15.6">
      <c r="A21" s="597" t="str">
        <f>'BASE DE DATOS'!F14</f>
        <v>Ayudante de electricista (Est. Ocp.E2)</v>
      </c>
      <c r="B21" s="598"/>
      <c r="C21" s="145">
        <v>2</v>
      </c>
      <c r="D21" s="145">
        <f>'BASE DE DATOS'!G14</f>
        <v>3.62</v>
      </c>
      <c r="E21" s="146">
        <f>IF(D21&gt;0,ROUND(D21*C21,2),"")</f>
        <v>7.24</v>
      </c>
      <c r="F21" s="147">
        <v>45</v>
      </c>
      <c r="G21" s="42">
        <f>E21*F21</f>
        <v>325.8</v>
      </c>
      <c r="H21" s="433">
        <f>+G21/G$46</f>
        <v>9.3987999076852083E-2</v>
      </c>
      <c r="I21" s="434">
        <f>'BASE DE DATOS'!I17</f>
        <v>546110011</v>
      </c>
      <c r="J21" s="435" t="s">
        <v>22</v>
      </c>
      <c r="K21" s="431">
        <v>100</v>
      </c>
      <c r="L21" s="436">
        <f>+H21*K21</f>
        <v>9.3987999076852091</v>
      </c>
    </row>
    <row r="22" spans="1:12" s="136" customFormat="1" ht="12.75" customHeight="1">
      <c r="A22" s="597" t="str">
        <f>'BASE DE DATOS'!F17</f>
        <v xml:space="preserve">Electricista (Est. Ocp.D2) </v>
      </c>
      <c r="B22" s="598"/>
      <c r="C22" s="145">
        <v>1</v>
      </c>
      <c r="D22" s="145">
        <f>'BASE DE DATOS'!G17</f>
        <v>3.66</v>
      </c>
      <c r="E22" s="146">
        <f>IF(D22&gt;0,ROUND(D22*C22,2),"")</f>
        <v>3.66</v>
      </c>
      <c r="F22" s="147">
        <f>F21</f>
        <v>45</v>
      </c>
      <c r="G22" s="42">
        <f>E22*F22</f>
        <v>164.70000000000002</v>
      </c>
      <c r="H22" s="433">
        <f>+G22/G$46</f>
        <v>4.751327025155782E-2</v>
      </c>
      <c r="I22" s="434">
        <f>'BASE DE DATOS'!I17</f>
        <v>546110011</v>
      </c>
      <c r="J22" s="435" t="s">
        <v>22</v>
      </c>
      <c r="K22" s="431">
        <v>100</v>
      </c>
      <c r="L22" s="436">
        <f>+H22*K22</f>
        <v>4.7513270251557822</v>
      </c>
    </row>
    <row r="23" spans="1:12" s="137" customFormat="1" ht="15.6">
      <c r="A23" s="597" t="str">
        <f>'BASE DE DATOS'!F21</f>
        <v>Maestro electricista (Est. Ocp.C1)</v>
      </c>
      <c r="B23" s="598"/>
      <c r="C23" s="145">
        <v>1</v>
      </c>
      <c r="D23" s="145">
        <f>'BASE DE DATOS'!G21</f>
        <v>4.0599999999999996</v>
      </c>
      <c r="E23" s="146">
        <f>IF(D23&gt;0,ROUND(D23*C23,2),"")</f>
        <v>4.0599999999999996</v>
      </c>
      <c r="F23" s="147">
        <v>45</v>
      </c>
      <c r="G23" s="42">
        <f>E23*F23</f>
        <v>182.7</v>
      </c>
      <c r="H23" s="433">
        <f>+G23/G$46</f>
        <v>5.2705977382875607E-2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5.2705977382875604</v>
      </c>
    </row>
    <row r="24" spans="1:12" s="136" customFormat="1" ht="12.75" customHeight="1">
      <c r="A24" s="597" t="s">
        <v>26</v>
      </c>
      <c r="B24" s="598"/>
      <c r="C24" s="145"/>
      <c r="D24" s="148"/>
      <c r="E24" s="148"/>
      <c r="F24" s="149"/>
      <c r="G24" s="129">
        <f>SUM(G21:G23)</f>
        <v>673.2</v>
      </c>
      <c r="H24" s="437">
        <f>SUM(H21:H23)</f>
        <v>0.1942072467112855</v>
      </c>
      <c r="I24" s="434"/>
      <c r="J24" s="435"/>
      <c r="K24" s="431"/>
      <c r="L24" s="447">
        <f>SUM(L21:L23)</f>
        <v>19.42072467112855</v>
      </c>
    </row>
    <row r="25" spans="1:12" s="136" customFormat="1" ht="12.75" customHeight="1">
      <c r="A25" s="47" t="s">
        <v>27</v>
      </c>
      <c r="B25" s="44"/>
      <c r="C25" s="45"/>
      <c r="D25" s="45"/>
      <c r="E25" s="45"/>
      <c r="F25" s="45"/>
      <c r="G25" s="46"/>
      <c r="H25" s="444"/>
      <c r="I25" s="429"/>
      <c r="J25" s="430"/>
      <c r="K25" s="431"/>
      <c r="L25" s="445"/>
    </row>
    <row r="26" spans="1:12" s="136" customFormat="1" ht="12.75" customHeight="1">
      <c r="A26" s="610" t="s">
        <v>4</v>
      </c>
      <c r="B26" s="611"/>
      <c r="C26" s="612"/>
      <c r="D26" s="143" t="s">
        <v>28</v>
      </c>
      <c r="E26" s="144" t="s">
        <v>5</v>
      </c>
      <c r="F26" s="143" t="s">
        <v>29</v>
      </c>
      <c r="G26" s="144" t="s">
        <v>9</v>
      </c>
      <c r="H26" s="444"/>
      <c r="I26" s="446"/>
      <c r="J26" s="431"/>
      <c r="K26" s="446"/>
      <c r="L26" s="445"/>
    </row>
    <row r="27" spans="1:12" s="136" customFormat="1" ht="12.75" customHeight="1">
      <c r="A27" s="613"/>
      <c r="B27" s="614"/>
      <c r="C27" s="615"/>
      <c r="D27" s="48"/>
      <c r="E27" s="39" t="s">
        <v>15</v>
      </c>
      <c r="F27" s="39" t="s">
        <v>16</v>
      </c>
      <c r="G27" s="40" t="s">
        <v>17</v>
      </c>
      <c r="H27" s="428"/>
      <c r="I27" s="446"/>
      <c r="J27" s="430"/>
      <c r="K27" s="431"/>
      <c r="L27" s="432"/>
    </row>
    <row r="28" spans="1:12" s="136" customFormat="1" ht="15.6">
      <c r="A28" s="616" t="s">
        <v>240</v>
      </c>
      <c r="B28" s="617"/>
      <c r="C28" s="618"/>
      <c r="D28" s="49" t="s">
        <v>39</v>
      </c>
      <c r="E28" s="50">
        <v>1</v>
      </c>
      <c r="F28" s="50">
        <v>990</v>
      </c>
      <c r="G28" s="42">
        <f>E28*F28</f>
        <v>990</v>
      </c>
      <c r="H28" s="433">
        <f>+G28/G$46</f>
        <v>0.2855988922224787</v>
      </c>
      <c r="I28" s="434">
        <v>462130000</v>
      </c>
      <c r="J28" s="435" t="s">
        <v>324</v>
      </c>
      <c r="K28" s="431">
        <v>40</v>
      </c>
      <c r="L28" s="436">
        <f>+H28*K28</f>
        <v>11.423955688899149</v>
      </c>
    </row>
    <row r="29" spans="1:12" s="136" customFormat="1" ht="15.6">
      <c r="A29" s="616" t="s">
        <v>359</v>
      </c>
      <c r="B29" s="617"/>
      <c r="C29" s="618"/>
      <c r="D29" s="49" t="s">
        <v>39</v>
      </c>
      <c r="E29" s="50">
        <v>1</v>
      </c>
      <c r="F29" s="50">
        <v>710</v>
      </c>
      <c r="G29" s="42">
        <f>E29*F29</f>
        <v>710</v>
      </c>
      <c r="H29" s="433">
        <f t="shared" ref="H29:H36" si="0">+G29/G$46</f>
        <v>0.20482344795753521</v>
      </c>
      <c r="I29" s="434">
        <v>462110311</v>
      </c>
      <c r="J29" s="435" t="s">
        <v>30</v>
      </c>
      <c r="K29" s="431">
        <v>0</v>
      </c>
      <c r="L29" s="436">
        <f t="shared" ref="L29:L36" si="1">+H29*K29</f>
        <v>0</v>
      </c>
    </row>
    <row r="30" spans="1:12" s="136" customFormat="1" ht="15.6">
      <c r="A30" s="616" t="s">
        <v>227</v>
      </c>
      <c r="B30" s="617"/>
      <c r="C30" s="618"/>
      <c r="D30" s="49" t="s">
        <v>39</v>
      </c>
      <c r="E30" s="50">
        <v>2</v>
      </c>
      <c r="F30" s="50">
        <v>135</v>
      </c>
      <c r="G30" s="42">
        <f t="shared" ref="G30:G36" si="2">E30*F30</f>
        <v>270</v>
      </c>
      <c r="H30" s="433">
        <f t="shared" si="0"/>
        <v>7.7890606969766907E-2</v>
      </c>
      <c r="I30" s="434">
        <v>462110311</v>
      </c>
      <c r="J30" s="435" t="s">
        <v>30</v>
      </c>
      <c r="K30" s="431">
        <v>0</v>
      </c>
      <c r="L30" s="436">
        <f t="shared" si="1"/>
        <v>0</v>
      </c>
    </row>
    <row r="31" spans="1:12" s="136" customFormat="1" ht="15.6">
      <c r="A31" s="616" t="s">
        <v>228</v>
      </c>
      <c r="B31" s="617"/>
      <c r="C31" s="618"/>
      <c r="D31" s="49" t="s">
        <v>39</v>
      </c>
      <c r="E31" s="50">
        <v>2</v>
      </c>
      <c r="F31" s="50">
        <v>89</v>
      </c>
      <c r="G31" s="42">
        <f t="shared" si="2"/>
        <v>178</v>
      </c>
      <c r="H31" s="433">
        <f t="shared" si="0"/>
        <v>5.1350103854142633E-2</v>
      </c>
      <c r="I31" s="434">
        <v>462110311</v>
      </c>
      <c r="J31" s="435" t="s">
        <v>30</v>
      </c>
      <c r="K31" s="431">
        <v>0</v>
      </c>
      <c r="L31" s="436">
        <f t="shared" si="1"/>
        <v>0</v>
      </c>
    </row>
    <row r="32" spans="1:12" s="136" customFormat="1" ht="15.6">
      <c r="A32" s="389" t="s">
        <v>239</v>
      </c>
      <c r="B32" s="390"/>
      <c r="C32" s="393"/>
      <c r="D32" s="49" t="s">
        <v>39</v>
      </c>
      <c r="E32" s="50">
        <v>5</v>
      </c>
      <c r="F32" s="50">
        <v>34</v>
      </c>
      <c r="G32" s="42">
        <f t="shared" si="2"/>
        <v>170</v>
      </c>
      <c r="H32" s="433">
        <f t="shared" si="0"/>
        <v>4.9042234018001389E-2</v>
      </c>
      <c r="I32" s="434">
        <v>415120010</v>
      </c>
      <c r="J32" s="435" t="s">
        <v>324</v>
      </c>
      <c r="K32" s="431">
        <v>40</v>
      </c>
      <c r="L32" s="436">
        <f t="shared" si="1"/>
        <v>1.9616893607200556</v>
      </c>
    </row>
    <row r="33" spans="1:12" s="136" customFormat="1" ht="15.6">
      <c r="A33" s="389" t="s">
        <v>232</v>
      </c>
      <c r="B33" s="390"/>
      <c r="C33" s="393"/>
      <c r="D33" s="49" t="s">
        <v>39</v>
      </c>
      <c r="E33" s="50">
        <v>20</v>
      </c>
      <c r="F33" s="50">
        <v>5</v>
      </c>
      <c r="G33" s="42">
        <f t="shared" si="2"/>
        <v>100</v>
      </c>
      <c r="H33" s="433">
        <f t="shared" si="0"/>
        <v>2.8848372951765525E-2</v>
      </c>
      <c r="I33" s="434">
        <v>389993322</v>
      </c>
      <c r="J33" s="435" t="s">
        <v>324</v>
      </c>
      <c r="K33" s="431">
        <v>40</v>
      </c>
      <c r="L33" s="436">
        <f t="shared" si="1"/>
        <v>1.1539349180706209</v>
      </c>
    </row>
    <row r="34" spans="1:12" s="136" customFormat="1" ht="15.6" customHeight="1">
      <c r="A34" s="657" t="s">
        <v>238</v>
      </c>
      <c r="B34" s="658"/>
      <c r="C34" s="659"/>
      <c r="D34" s="49" t="s">
        <v>39</v>
      </c>
      <c r="E34" s="50">
        <v>40</v>
      </c>
      <c r="F34" s="50">
        <v>5.5</v>
      </c>
      <c r="G34" s="42">
        <f t="shared" si="2"/>
        <v>220</v>
      </c>
      <c r="H34" s="433">
        <f t="shared" si="0"/>
        <v>6.3466420493884151E-2</v>
      </c>
      <c r="I34" s="434">
        <v>452300034</v>
      </c>
      <c r="J34" s="435" t="s">
        <v>324</v>
      </c>
      <c r="K34" s="431">
        <v>40</v>
      </c>
      <c r="L34" s="436">
        <f t="shared" si="1"/>
        <v>2.5386568197553663</v>
      </c>
    </row>
    <row r="35" spans="1:12" s="136" customFormat="1" ht="15.6">
      <c r="A35" s="616" t="s">
        <v>234</v>
      </c>
      <c r="B35" s="617"/>
      <c r="C35" s="618"/>
      <c r="D35" s="49" t="s">
        <v>39</v>
      </c>
      <c r="E35" s="50">
        <v>2</v>
      </c>
      <c r="F35" s="50">
        <v>4.5</v>
      </c>
      <c r="G35" s="42">
        <f t="shared" si="2"/>
        <v>9</v>
      </c>
      <c r="H35" s="433">
        <f t="shared" si="0"/>
        <v>2.5963535656588969E-3</v>
      </c>
      <c r="I35" s="434">
        <v>369200013</v>
      </c>
      <c r="J35" s="435" t="s">
        <v>324</v>
      </c>
      <c r="K35" s="431">
        <v>40</v>
      </c>
      <c r="L35" s="436">
        <f t="shared" si="1"/>
        <v>0.10385414262635588</v>
      </c>
    </row>
    <row r="36" spans="1:12" s="136" customFormat="1" ht="28.2" customHeight="1">
      <c r="A36" s="616" t="s">
        <v>113</v>
      </c>
      <c r="B36" s="617"/>
      <c r="C36" s="618"/>
      <c r="D36" s="49" t="s">
        <v>235</v>
      </c>
      <c r="E36" s="50">
        <v>1</v>
      </c>
      <c r="F36" s="50">
        <v>112.54</v>
      </c>
      <c r="G36" s="42">
        <f t="shared" si="2"/>
        <v>112.54</v>
      </c>
      <c r="H36" s="433">
        <f t="shared" si="0"/>
        <v>3.2465958919916924E-2</v>
      </c>
      <c r="I36" s="434">
        <v>462110311</v>
      </c>
      <c r="J36" s="435" t="s">
        <v>324</v>
      </c>
      <c r="K36" s="431">
        <v>40</v>
      </c>
      <c r="L36" s="436">
        <f t="shared" si="1"/>
        <v>1.2986383567966771</v>
      </c>
    </row>
    <row r="37" spans="1:12" s="136" customFormat="1" ht="15.6">
      <c r="A37" s="616"/>
      <c r="B37" s="617"/>
      <c r="C37" s="618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2" s="136" customFormat="1" ht="15.6">
      <c r="A38" s="616"/>
      <c r="B38" s="617"/>
      <c r="C38" s="618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2" s="136" customFormat="1" ht="15.6">
      <c r="A39" s="616"/>
      <c r="B39" s="617"/>
      <c r="C39" s="618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SUM(G28:G39)</f>
        <v>2759.54</v>
      </c>
      <c r="H40" s="437">
        <f>SUM(H28:H39)</f>
        <v>0.79608239095315025</v>
      </c>
      <c r="I40" s="429"/>
      <c r="J40" s="430"/>
      <c r="K40" s="431"/>
      <c r="L40" s="437">
        <f>SUM(L28:L39)</f>
        <v>18.480729286868225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+G45+G40+G24+G17</f>
        <v>3466.3999999999996</v>
      </c>
      <c r="H46" s="449">
        <f>+H45+H40+H24+H17</f>
        <v>1</v>
      </c>
      <c r="I46" s="450"/>
      <c r="J46" s="451"/>
      <c r="K46" s="450"/>
      <c r="L46" s="563">
        <f>+L45+L40+L24+L17</f>
        <v>38.872490191553204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797.27199999999993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4263.6719999999996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4263.67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462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69"/>
      <c r="I52" s="69"/>
      <c r="J52" s="453"/>
      <c r="K52" s="69"/>
      <c r="L52" s="452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69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4263.67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3">
    <mergeCell ref="D57:F57"/>
    <mergeCell ref="D58:F58"/>
    <mergeCell ref="D59:F59"/>
    <mergeCell ref="D48:F48"/>
    <mergeCell ref="D49:F49"/>
    <mergeCell ref="A50:B50"/>
    <mergeCell ref="D50:F50"/>
    <mergeCell ref="A51:B51"/>
    <mergeCell ref="A52:B52"/>
    <mergeCell ref="A42:C42"/>
    <mergeCell ref="A43:C43"/>
    <mergeCell ref="A44:C44"/>
    <mergeCell ref="A45:B45"/>
    <mergeCell ref="D46:F46"/>
    <mergeCell ref="D47:E47"/>
    <mergeCell ref="A40:B40"/>
    <mergeCell ref="A29:C29"/>
    <mergeCell ref="A30:C30"/>
    <mergeCell ref="A31:C31"/>
    <mergeCell ref="A34:C34"/>
    <mergeCell ref="A35:C35"/>
    <mergeCell ref="A36:C36"/>
    <mergeCell ref="A37:C37"/>
    <mergeCell ref="A38:C38"/>
    <mergeCell ref="A39:C39"/>
    <mergeCell ref="A28:C28"/>
    <mergeCell ref="A15:B15"/>
    <mergeCell ref="A16:B16"/>
    <mergeCell ref="A17:B17"/>
    <mergeCell ref="A19:B19"/>
    <mergeCell ref="A20:B20"/>
    <mergeCell ref="A21:B21"/>
    <mergeCell ref="A22:B22"/>
    <mergeCell ref="A23:B23"/>
    <mergeCell ref="A24:B24"/>
    <mergeCell ref="A26:C26"/>
    <mergeCell ref="A27:C27"/>
    <mergeCell ref="A14:B14"/>
    <mergeCell ref="A1:G1"/>
    <mergeCell ref="A2:G2"/>
    <mergeCell ref="H2:L1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22" zoomScale="90" zoomScaleNormal="100" zoomScaleSheetLayoutView="90" workbookViewId="0">
      <selection activeCell="L46" sqref="L46"/>
    </sheetView>
  </sheetViews>
  <sheetFormatPr baseColWidth="10" defaultRowHeight="13.2"/>
  <cols>
    <col min="1" max="1" width="21.554687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391"/>
      <c r="B5" s="392"/>
      <c r="C5" s="392"/>
      <c r="D5" s="392"/>
      <c r="E5" s="392"/>
      <c r="F5" s="392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396"/>
      <c r="F6" s="392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396"/>
      <c r="F7" s="392"/>
      <c r="G7" s="419"/>
      <c r="H7" s="629"/>
      <c r="I7" s="630"/>
      <c r="J7" s="630"/>
      <c r="K7" s="630"/>
      <c r="L7" s="631"/>
    </row>
    <row r="8" spans="1:13" s="246" customFormat="1" ht="27" customHeight="1">
      <c r="A8" s="300" t="s">
        <v>122</v>
      </c>
      <c r="B8" s="301" t="str">
        <f>'BASE DE DATOS'!D5</f>
        <v>AV. BOLIVAR Y 9 OCTUBRE</v>
      </c>
      <c r="C8" s="301"/>
      <c r="D8" s="298"/>
      <c r="E8" s="396"/>
      <c r="F8" s="392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'!A91</f>
        <v>88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'!C91</f>
        <v>unidad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396"/>
      <c r="F11" s="306"/>
      <c r="G11" s="307"/>
      <c r="H11" s="629"/>
      <c r="I11" s="630"/>
      <c r="J11" s="630"/>
      <c r="K11" s="630"/>
      <c r="L11" s="631"/>
    </row>
    <row r="12" spans="1:13" s="246" customFormat="1" ht="14.4" thickBot="1">
      <c r="A12" s="644" t="str">
        <f>'Presupuesto '!B91</f>
        <v>Suministro e instalación TDPAAAC5P del Edificio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5.6">
      <c r="A13" s="34" t="s">
        <v>3</v>
      </c>
      <c r="B13" s="35"/>
      <c r="C13" s="36"/>
      <c r="D13" s="36"/>
      <c r="E13" s="36"/>
      <c r="F13" s="36"/>
      <c r="G13" s="37"/>
      <c r="H13" s="421"/>
      <c r="I13" s="422"/>
      <c r="J13" s="422"/>
      <c r="K13" s="422"/>
      <c r="L13" s="423"/>
    </row>
    <row r="14" spans="1:13" s="136" customFormat="1" ht="62.4">
      <c r="A14" s="610" t="s">
        <v>4</v>
      </c>
      <c r="B14" s="611"/>
      <c r="C14" s="38" t="s">
        <v>5</v>
      </c>
      <c r="D14" s="143" t="s">
        <v>6</v>
      </c>
      <c r="E14" s="144" t="s">
        <v>7</v>
      </c>
      <c r="F14" s="143" t="s">
        <v>8</v>
      </c>
      <c r="G14" s="144" t="s">
        <v>9</v>
      </c>
      <c r="H14" s="424" t="s">
        <v>10</v>
      </c>
      <c r="I14" s="425" t="s">
        <v>11</v>
      </c>
      <c r="J14" s="426" t="s">
        <v>12</v>
      </c>
      <c r="K14" s="425" t="s">
        <v>13</v>
      </c>
      <c r="L14" s="427" t="s">
        <v>14</v>
      </c>
    </row>
    <row r="15" spans="1:13" s="136" customFormat="1" ht="15.6">
      <c r="A15" s="638"/>
      <c r="B15" s="639"/>
      <c r="C15" s="39" t="s">
        <v>15</v>
      </c>
      <c r="D15" s="39" t="s">
        <v>16</v>
      </c>
      <c r="E15" s="40" t="s">
        <v>17</v>
      </c>
      <c r="F15" s="41" t="s">
        <v>18</v>
      </c>
      <c r="G15" s="40" t="s">
        <v>19</v>
      </c>
      <c r="H15" s="428"/>
      <c r="I15" s="429"/>
      <c r="J15" s="430"/>
      <c r="K15" s="431"/>
      <c r="L15" s="432"/>
    </row>
    <row r="16" spans="1:13" s="137" customFormat="1" ht="15.6">
      <c r="A16" s="616" t="s">
        <v>20</v>
      </c>
      <c r="B16" s="617"/>
      <c r="C16" s="145" t="s">
        <v>21</v>
      </c>
      <c r="D16" s="145"/>
      <c r="E16" s="146" t="str">
        <f>IF(D16&gt;0,ROUND(D16*C16,2),"")</f>
        <v/>
      </c>
      <c r="F16" s="147"/>
      <c r="G16" s="42">
        <f>G24*0.05</f>
        <v>33.660000000000004</v>
      </c>
      <c r="H16" s="433">
        <f>+G16/G$46</f>
        <v>9.7103623355642762E-3</v>
      </c>
      <c r="I16" s="434">
        <f>'BASE DE DATOS'!D15</f>
        <v>491150011</v>
      </c>
      <c r="J16" s="435" t="s">
        <v>22</v>
      </c>
      <c r="K16" s="431">
        <v>100</v>
      </c>
      <c r="L16" s="436">
        <f>+H16*K16</f>
        <v>0.97103623355642765</v>
      </c>
    </row>
    <row r="17" spans="1:12" s="136" customFormat="1" ht="15.6">
      <c r="A17" s="616" t="s">
        <v>23</v>
      </c>
      <c r="B17" s="617"/>
      <c r="C17" s="145"/>
      <c r="D17" s="148"/>
      <c r="E17" s="148"/>
      <c r="F17" s="149"/>
      <c r="G17" s="129">
        <f>SUM(G16:G16)</f>
        <v>33.660000000000004</v>
      </c>
      <c r="H17" s="437">
        <f>SUM(H16:H16)</f>
        <v>9.7103623355642762E-3</v>
      </c>
      <c r="I17" s="434"/>
      <c r="J17" s="435"/>
      <c r="K17" s="431"/>
      <c r="L17" s="447">
        <f>SUM(L16:L16)</f>
        <v>0.97103623355642765</v>
      </c>
    </row>
    <row r="18" spans="1:12" s="136" customFormat="1" ht="15.6">
      <c r="A18" s="43" t="s">
        <v>24</v>
      </c>
      <c r="B18" s="44"/>
      <c r="C18" s="45"/>
      <c r="D18" s="45"/>
      <c r="E18" s="45"/>
      <c r="F18" s="45"/>
      <c r="G18" s="46"/>
      <c r="H18" s="441"/>
      <c r="I18" s="438"/>
      <c r="J18" s="439"/>
      <c r="K18" s="440"/>
      <c r="L18" s="443"/>
    </row>
    <row r="19" spans="1:12" s="136" customFormat="1" ht="15.6">
      <c r="A19" s="610" t="s">
        <v>4</v>
      </c>
      <c r="B19" s="611"/>
      <c r="C19" s="143" t="s">
        <v>5</v>
      </c>
      <c r="D19" s="143" t="s">
        <v>25</v>
      </c>
      <c r="E19" s="144" t="s">
        <v>7</v>
      </c>
      <c r="F19" s="143" t="s">
        <v>8</v>
      </c>
      <c r="G19" s="144" t="s">
        <v>9</v>
      </c>
      <c r="H19" s="441"/>
      <c r="I19" s="442"/>
      <c r="J19" s="442"/>
      <c r="K19" s="442"/>
      <c r="L19" s="443"/>
    </row>
    <row r="20" spans="1:12" s="136" customFormat="1" ht="15.6">
      <c r="A20" s="640"/>
      <c r="B20" s="641"/>
      <c r="C20" s="39" t="s">
        <v>15</v>
      </c>
      <c r="D20" s="39" t="s">
        <v>16</v>
      </c>
      <c r="E20" s="40" t="s">
        <v>17</v>
      </c>
      <c r="F20" s="41" t="s">
        <v>18</v>
      </c>
      <c r="G20" s="40" t="s">
        <v>19</v>
      </c>
      <c r="H20" s="428"/>
      <c r="I20" s="442"/>
      <c r="J20" s="442"/>
      <c r="K20" s="442"/>
      <c r="L20" s="432"/>
    </row>
    <row r="21" spans="1:12" s="136" customFormat="1" ht="15.6">
      <c r="A21" s="597" t="str">
        <f>'BASE DE DATOS'!F14</f>
        <v>Ayudante de electricista (Est. Ocp.E2)</v>
      </c>
      <c r="B21" s="598"/>
      <c r="C21" s="145">
        <v>2</v>
      </c>
      <c r="D21" s="145">
        <f>'BASE DE DATOS'!G14</f>
        <v>3.62</v>
      </c>
      <c r="E21" s="146">
        <f>IF(D21&gt;0,ROUND(D21*C21,2),"")</f>
        <v>7.24</v>
      </c>
      <c r="F21" s="147">
        <v>45</v>
      </c>
      <c r="G21" s="42">
        <f>E21*F21</f>
        <v>325.8</v>
      </c>
      <c r="H21" s="433">
        <f>+G21/G$46</f>
        <v>9.3987999076852083E-2</v>
      </c>
      <c r="I21" s="434">
        <f>'BASE DE DATOS'!I17</f>
        <v>546110011</v>
      </c>
      <c r="J21" s="435" t="s">
        <v>22</v>
      </c>
      <c r="K21" s="431">
        <v>100</v>
      </c>
      <c r="L21" s="436">
        <f>+H21*K21</f>
        <v>9.3987999076852091</v>
      </c>
    </row>
    <row r="22" spans="1:12" s="136" customFormat="1" ht="12.75" customHeight="1">
      <c r="A22" s="597" t="str">
        <f>'BASE DE DATOS'!F17</f>
        <v xml:space="preserve">Electricista (Est. Ocp.D2) </v>
      </c>
      <c r="B22" s="598"/>
      <c r="C22" s="145">
        <v>1</v>
      </c>
      <c r="D22" s="145">
        <f>'BASE DE DATOS'!G17</f>
        <v>3.66</v>
      </c>
      <c r="E22" s="146">
        <f>IF(D22&gt;0,ROUND(D22*C22,2),"")</f>
        <v>3.66</v>
      </c>
      <c r="F22" s="147">
        <f>F21</f>
        <v>45</v>
      </c>
      <c r="G22" s="42">
        <f>E22*F22</f>
        <v>164.70000000000002</v>
      </c>
      <c r="H22" s="433">
        <f>+G22/G$46</f>
        <v>4.751327025155782E-2</v>
      </c>
      <c r="I22" s="434">
        <f>'BASE DE DATOS'!I17</f>
        <v>546110011</v>
      </c>
      <c r="J22" s="435" t="s">
        <v>22</v>
      </c>
      <c r="K22" s="431">
        <v>100</v>
      </c>
      <c r="L22" s="436">
        <f>+H22*K22</f>
        <v>4.7513270251557822</v>
      </c>
    </row>
    <row r="23" spans="1:12" s="137" customFormat="1" ht="15.6">
      <c r="A23" s="597" t="str">
        <f>'BASE DE DATOS'!F21</f>
        <v>Maestro electricista (Est. Ocp.C1)</v>
      </c>
      <c r="B23" s="598"/>
      <c r="C23" s="145">
        <v>1</v>
      </c>
      <c r="D23" s="145">
        <f>'BASE DE DATOS'!G21</f>
        <v>4.0599999999999996</v>
      </c>
      <c r="E23" s="146">
        <f>IF(D23&gt;0,ROUND(D23*C23,2),"")</f>
        <v>4.0599999999999996</v>
      </c>
      <c r="F23" s="147">
        <v>45</v>
      </c>
      <c r="G23" s="42">
        <f>E23*F23</f>
        <v>182.7</v>
      </c>
      <c r="H23" s="433">
        <f>+G23/G$46</f>
        <v>5.2705977382875607E-2</v>
      </c>
      <c r="I23" s="434">
        <f>'BASE DE DATOS'!I17</f>
        <v>546110011</v>
      </c>
      <c r="J23" s="435" t="s">
        <v>22</v>
      </c>
      <c r="K23" s="431">
        <v>100</v>
      </c>
      <c r="L23" s="436">
        <f>+H23*K23</f>
        <v>5.2705977382875604</v>
      </c>
    </row>
    <row r="24" spans="1:12" s="136" customFormat="1" ht="12.75" customHeight="1">
      <c r="A24" s="597" t="s">
        <v>26</v>
      </c>
      <c r="B24" s="598"/>
      <c r="C24" s="145"/>
      <c r="D24" s="148"/>
      <c r="E24" s="148"/>
      <c r="F24" s="149"/>
      <c r="G24" s="129">
        <f>SUM(G21:G23)</f>
        <v>673.2</v>
      </c>
      <c r="H24" s="437">
        <f>SUM(H21:H23)</f>
        <v>0.1942072467112855</v>
      </c>
      <c r="I24" s="434"/>
      <c r="J24" s="435"/>
      <c r="K24" s="431"/>
      <c r="L24" s="447">
        <f>SUM(L21:L23)</f>
        <v>19.42072467112855</v>
      </c>
    </row>
    <row r="25" spans="1:12" s="136" customFormat="1" ht="12.75" customHeight="1">
      <c r="A25" s="47" t="s">
        <v>27</v>
      </c>
      <c r="B25" s="44"/>
      <c r="C25" s="45"/>
      <c r="D25" s="45"/>
      <c r="E25" s="45"/>
      <c r="F25" s="45"/>
      <c r="G25" s="46"/>
      <c r="H25" s="444"/>
      <c r="I25" s="429"/>
      <c r="J25" s="430"/>
      <c r="K25" s="431"/>
      <c r="L25" s="445"/>
    </row>
    <row r="26" spans="1:12" s="136" customFormat="1" ht="12.75" customHeight="1">
      <c r="A26" s="610" t="s">
        <v>4</v>
      </c>
      <c r="B26" s="611"/>
      <c r="C26" s="612"/>
      <c r="D26" s="143" t="s">
        <v>28</v>
      </c>
      <c r="E26" s="144" t="s">
        <v>5</v>
      </c>
      <c r="F26" s="143" t="s">
        <v>29</v>
      </c>
      <c r="G26" s="144" t="s">
        <v>9</v>
      </c>
      <c r="H26" s="444"/>
      <c r="I26" s="446"/>
      <c r="J26" s="431"/>
      <c r="K26" s="446"/>
      <c r="L26" s="445"/>
    </row>
    <row r="27" spans="1:12" s="136" customFormat="1" ht="12.75" customHeight="1">
      <c r="A27" s="613"/>
      <c r="B27" s="614"/>
      <c r="C27" s="615"/>
      <c r="D27" s="48"/>
      <c r="E27" s="39" t="s">
        <v>15</v>
      </c>
      <c r="F27" s="39" t="s">
        <v>16</v>
      </c>
      <c r="G27" s="40" t="s">
        <v>17</v>
      </c>
      <c r="H27" s="428"/>
      <c r="I27" s="446"/>
      <c r="J27" s="430"/>
      <c r="K27" s="431"/>
      <c r="L27" s="432"/>
    </row>
    <row r="28" spans="1:12" s="136" customFormat="1" ht="15.6">
      <c r="A28" s="616" t="s">
        <v>240</v>
      </c>
      <c r="B28" s="617"/>
      <c r="C28" s="618"/>
      <c r="D28" s="49" t="s">
        <v>39</v>
      </c>
      <c r="E28" s="50">
        <v>1</v>
      </c>
      <c r="F28" s="50">
        <v>990</v>
      </c>
      <c r="G28" s="42">
        <f>E28*F28</f>
        <v>990</v>
      </c>
      <c r="H28" s="433">
        <f>+G28/G$46</f>
        <v>0.2855988922224787</v>
      </c>
      <c r="I28" s="434">
        <v>462130000</v>
      </c>
      <c r="J28" s="435" t="s">
        <v>324</v>
      </c>
      <c r="K28" s="431">
        <v>40</v>
      </c>
      <c r="L28" s="436">
        <f>+H28*K28</f>
        <v>11.423955688899149</v>
      </c>
    </row>
    <row r="29" spans="1:12" s="136" customFormat="1" ht="15.6">
      <c r="A29" s="616" t="s">
        <v>359</v>
      </c>
      <c r="B29" s="617"/>
      <c r="C29" s="618"/>
      <c r="D29" s="49" t="s">
        <v>39</v>
      </c>
      <c r="E29" s="50">
        <v>1</v>
      </c>
      <c r="F29" s="50">
        <v>710</v>
      </c>
      <c r="G29" s="42">
        <f>E29*F29</f>
        <v>710</v>
      </c>
      <c r="H29" s="433">
        <f t="shared" ref="H29:H36" si="0">+G29/G$46</f>
        <v>0.20482344795753521</v>
      </c>
      <c r="I29" s="434">
        <v>462110311</v>
      </c>
      <c r="J29" s="435" t="s">
        <v>30</v>
      </c>
      <c r="K29" s="431">
        <v>0</v>
      </c>
      <c r="L29" s="436">
        <f t="shared" ref="L29:L36" si="1">+H29*K29</f>
        <v>0</v>
      </c>
    </row>
    <row r="30" spans="1:12" s="136" customFormat="1" ht="15.6">
      <c r="A30" s="616" t="s">
        <v>227</v>
      </c>
      <c r="B30" s="617"/>
      <c r="C30" s="618"/>
      <c r="D30" s="49" t="s">
        <v>39</v>
      </c>
      <c r="E30" s="50">
        <v>2</v>
      </c>
      <c r="F30" s="50">
        <v>135</v>
      </c>
      <c r="G30" s="42">
        <f t="shared" ref="G30:G36" si="2">E30*F30</f>
        <v>270</v>
      </c>
      <c r="H30" s="433">
        <f t="shared" si="0"/>
        <v>7.7890606969766907E-2</v>
      </c>
      <c r="I30" s="434">
        <v>462110311</v>
      </c>
      <c r="J30" s="435" t="s">
        <v>30</v>
      </c>
      <c r="K30" s="431">
        <v>0</v>
      </c>
      <c r="L30" s="436">
        <f t="shared" si="1"/>
        <v>0</v>
      </c>
    </row>
    <row r="31" spans="1:12" s="136" customFormat="1" ht="15.6">
      <c r="A31" s="616" t="s">
        <v>228</v>
      </c>
      <c r="B31" s="617"/>
      <c r="C31" s="618"/>
      <c r="D31" s="49" t="s">
        <v>39</v>
      </c>
      <c r="E31" s="50">
        <v>2</v>
      </c>
      <c r="F31" s="50">
        <v>89</v>
      </c>
      <c r="G31" s="42">
        <f t="shared" si="2"/>
        <v>178</v>
      </c>
      <c r="H31" s="433">
        <f t="shared" si="0"/>
        <v>5.1350103854142633E-2</v>
      </c>
      <c r="I31" s="434">
        <v>462110311</v>
      </c>
      <c r="J31" s="435" t="s">
        <v>30</v>
      </c>
      <c r="K31" s="431">
        <v>0</v>
      </c>
      <c r="L31" s="436">
        <f t="shared" si="1"/>
        <v>0</v>
      </c>
    </row>
    <row r="32" spans="1:12" s="136" customFormat="1" ht="15.6">
      <c r="A32" s="389" t="s">
        <v>239</v>
      </c>
      <c r="B32" s="390"/>
      <c r="C32" s="393"/>
      <c r="D32" s="49" t="s">
        <v>39</v>
      </c>
      <c r="E32" s="50">
        <v>5</v>
      </c>
      <c r="F32" s="50">
        <v>34</v>
      </c>
      <c r="G32" s="42">
        <f t="shared" si="2"/>
        <v>170</v>
      </c>
      <c r="H32" s="433">
        <f t="shared" si="0"/>
        <v>4.9042234018001389E-2</v>
      </c>
      <c r="I32" s="434">
        <v>415120010</v>
      </c>
      <c r="J32" s="435" t="s">
        <v>324</v>
      </c>
      <c r="K32" s="431">
        <v>40</v>
      </c>
      <c r="L32" s="436">
        <f t="shared" si="1"/>
        <v>1.9616893607200556</v>
      </c>
    </row>
    <row r="33" spans="1:12" s="136" customFormat="1" ht="15.6">
      <c r="A33" s="389" t="s">
        <v>232</v>
      </c>
      <c r="B33" s="390"/>
      <c r="C33" s="393"/>
      <c r="D33" s="49" t="s">
        <v>39</v>
      </c>
      <c r="E33" s="50">
        <v>20</v>
      </c>
      <c r="F33" s="50">
        <v>5</v>
      </c>
      <c r="G33" s="42">
        <f t="shared" si="2"/>
        <v>100</v>
      </c>
      <c r="H33" s="433">
        <f t="shared" si="0"/>
        <v>2.8848372951765525E-2</v>
      </c>
      <c r="I33" s="434">
        <v>389993322</v>
      </c>
      <c r="J33" s="435" t="s">
        <v>324</v>
      </c>
      <c r="K33" s="431">
        <v>40</v>
      </c>
      <c r="L33" s="436">
        <f t="shared" si="1"/>
        <v>1.1539349180706209</v>
      </c>
    </row>
    <row r="34" spans="1:12" s="136" customFormat="1" ht="15.6" customHeight="1">
      <c r="A34" s="657" t="s">
        <v>238</v>
      </c>
      <c r="B34" s="658"/>
      <c r="C34" s="659"/>
      <c r="D34" s="49" t="s">
        <v>39</v>
      </c>
      <c r="E34" s="50">
        <v>40</v>
      </c>
      <c r="F34" s="50">
        <v>5.5</v>
      </c>
      <c r="G34" s="42">
        <f t="shared" si="2"/>
        <v>220</v>
      </c>
      <c r="H34" s="433">
        <f t="shared" si="0"/>
        <v>6.3466420493884151E-2</v>
      </c>
      <c r="I34" s="434">
        <v>452300034</v>
      </c>
      <c r="J34" s="435" t="s">
        <v>324</v>
      </c>
      <c r="K34" s="431">
        <v>40</v>
      </c>
      <c r="L34" s="436">
        <f t="shared" si="1"/>
        <v>2.5386568197553663</v>
      </c>
    </row>
    <row r="35" spans="1:12" s="136" customFormat="1" ht="15.6">
      <c r="A35" s="616" t="s">
        <v>234</v>
      </c>
      <c r="B35" s="617"/>
      <c r="C35" s="618"/>
      <c r="D35" s="49" t="s">
        <v>39</v>
      </c>
      <c r="E35" s="50">
        <v>2</v>
      </c>
      <c r="F35" s="50">
        <v>4.5</v>
      </c>
      <c r="G35" s="42">
        <f t="shared" si="2"/>
        <v>9</v>
      </c>
      <c r="H35" s="433">
        <f t="shared" si="0"/>
        <v>2.5963535656588969E-3</v>
      </c>
      <c r="I35" s="434">
        <v>369200013</v>
      </c>
      <c r="J35" s="435" t="s">
        <v>324</v>
      </c>
      <c r="K35" s="431">
        <v>40</v>
      </c>
      <c r="L35" s="436">
        <f t="shared" si="1"/>
        <v>0.10385414262635588</v>
      </c>
    </row>
    <row r="36" spans="1:12" s="136" customFormat="1" ht="28.2" customHeight="1">
      <c r="A36" s="616" t="s">
        <v>113</v>
      </c>
      <c r="B36" s="617"/>
      <c r="C36" s="618"/>
      <c r="D36" s="49" t="s">
        <v>235</v>
      </c>
      <c r="E36" s="50">
        <v>1</v>
      </c>
      <c r="F36" s="50">
        <v>112.54</v>
      </c>
      <c r="G36" s="42">
        <f t="shared" si="2"/>
        <v>112.54</v>
      </c>
      <c r="H36" s="433">
        <f t="shared" si="0"/>
        <v>3.2465958919916924E-2</v>
      </c>
      <c r="I36" s="434">
        <v>462110311</v>
      </c>
      <c r="J36" s="435" t="s">
        <v>324</v>
      </c>
      <c r="K36" s="431">
        <v>40</v>
      </c>
      <c r="L36" s="436">
        <f t="shared" si="1"/>
        <v>1.2986383567966771</v>
      </c>
    </row>
    <row r="37" spans="1:12" s="136" customFormat="1" ht="15.6">
      <c r="A37" s="616"/>
      <c r="B37" s="617"/>
      <c r="C37" s="618"/>
      <c r="D37" s="49"/>
      <c r="E37" s="50"/>
      <c r="F37" s="50"/>
      <c r="G37" s="42"/>
      <c r="H37" s="433"/>
      <c r="I37" s="434"/>
      <c r="J37" s="435"/>
      <c r="K37" s="431"/>
      <c r="L37" s="436"/>
    </row>
    <row r="38" spans="1:12" s="136" customFormat="1" ht="15.6">
      <c r="A38" s="616"/>
      <c r="B38" s="617"/>
      <c r="C38" s="618"/>
      <c r="D38" s="49"/>
      <c r="E38" s="50"/>
      <c r="F38" s="50"/>
      <c r="G38" s="42"/>
      <c r="H38" s="433"/>
      <c r="I38" s="434"/>
      <c r="J38" s="435"/>
      <c r="K38" s="431"/>
      <c r="L38" s="436"/>
    </row>
    <row r="39" spans="1:12" s="136" customFormat="1" ht="15.6">
      <c r="A39" s="616"/>
      <c r="B39" s="617"/>
      <c r="C39" s="618"/>
      <c r="D39" s="49"/>
      <c r="E39" s="50"/>
      <c r="F39" s="50"/>
      <c r="G39" s="42"/>
      <c r="H39" s="433"/>
      <c r="I39" s="434"/>
      <c r="J39" s="435"/>
      <c r="K39" s="431"/>
      <c r="L39" s="436"/>
    </row>
    <row r="40" spans="1:12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SUM(G28:G39)</f>
        <v>2759.54</v>
      </c>
      <c r="H40" s="437">
        <f>SUM(H28:H39)</f>
        <v>0.79608239095315025</v>
      </c>
      <c r="I40" s="429"/>
      <c r="J40" s="430"/>
      <c r="K40" s="431"/>
      <c r="L40" s="437">
        <f>SUM(L28:L39)</f>
        <v>18.480729286868225</v>
      </c>
    </row>
    <row r="41" spans="1:12" s="137" customFormat="1" ht="15.6">
      <c r="A41" s="47" t="s">
        <v>32</v>
      </c>
      <c r="B41" s="44"/>
      <c r="C41" s="45"/>
      <c r="D41" s="45"/>
      <c r="E41" s="45"/>
      <c r="F41" s="45"/>
      <c r="G41" s="46"/>
      <c r="H41" s="444"/>
      <c r="I41" s="429"/>
      <c r="J41" s="430"/>
      <c r="K41" s="431"/>
      <c r="L41" s="445"/>
    </row>
    <row r="42" spans="1:12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44"/>
      <c r="I42" s="429"/>
      <c r="J42" s="430"/>
      <c r="K42" s="431"/>
      <c r="L42" s="445"/>
    </row>
    <row r="43" spans="1:12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44"/>
      <c r="I43" s="446"/>
      <c r="J43" s="430"/>
      <c r="K43" s="446"/>
      <c r="L43" s="445"/>
    </row>
    <row r="44" spans="1:12" s="136" customFormat="1" ht="15.6">
      <c r="A44" s="616"/>
      <c r="B44" s="617"/>
      <c r="C44" s="618"/>
      <c r="D44" s="51"/>
      <c r="E44" s="142"/>
      <c r="F44" s="57"/>
      <c r="G44" s="42"/>
      <c r="H44" s="428"/>
      <c r="I44" s="429"/>
      <c r="J44" s="430"/>
      <c r="K44" s="431"/>
      <c r="L44" s="432"/>
    </row>
    <row r="45" spans="1:12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8"/>
      <c r="J45" s="439"/>
      <c r="K45" s="448"/>
      <c r="L45" s="447">
        <f>+L44</f>
        <v>0</v>
      </c>
    </row>
    <row r="46" spans="1:12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+G45+G40+G24+G17</f>
        <v>3466.3999999999996</v>
      </c>
      <c r="H46" s="449">
        <f>+H45+H40+H24+H17</f>
        <v>1</v>
      </c>
      <c r="I46" s="450"/>
      <c r="J46" s="451"/>
      <c r="K46" s="450"/>
      <c r="L46" s="563">
        <f>+L45+L40+L24+L17</f>
        <v>38.872490191553204</v>
      </c>
    </row>
    <row r="47" spans="1:12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797.27199999999993</v>
      </c>
      <c r="H47" s="69"/>
      <c r="I47" s="69"/>
      <c r="J47" s="69"/>
      <c r="K47" s="69"/>
      <c r="L47" s="452"/>
    </row>
    <row r="48" spans="1:12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4263.6719999999996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4263.67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462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69"/>
      <c r="I52" s="69"/>
      <c r="J52" s="453"/>
      <c r="K52" s="69"/>
      <c r="L52" s="452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69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4263.67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3">
    <mergeCell ref="D57:F57"/>
    <mergeCell ref="D58:F58"/>
    <mergeCell ref="D59:F59"/>
    <mergeCell ref="D48:F48"/>
    <mergeCell ref="D49:F49"/>
    <mergeCell ref="A50:B50"/>
    <mergeCell ref="D50:F50"/>
    <mergeCell ref="A51:B51"/>
    <mergeCell ref="A52:B52"/>
    <mergeCell ref="A42:C42"/>
    <mergeCell ref="A43:C43"/>
    <mergeCell ref="A44:C44"/>
    <mergeCell ref="A45:B45"/>
    <mergeCell ref="D46:F46"/>
    <mergeCell ref="D47:E47"/>
    <mergeCell ref="A40:B40"/>
    <mergeCell ref="A29:C29"/>
    <mergeCell ref="A30:C30"/>
    <mergeCell ref="A31:C31"/>
    <mergeCell ref="A34:C34"/>
    <mergeCell ref="A35:C35"/>
    <mergeCell ref="A36:C36"/>
    <mergeCell ref="A37:C37"/>
    <mergeCell ref="A38:C38"/>
    <mergeCell ref="A39:C39"/>
    <mergeCell ref="A28:C28"/>
    <mergeCell ref="A15:B15"/>
    <mergeCell ref="A16:B16"/>
    <mergeCell ref="A17:B17"/>
    <mergeCell ref="A19:B19"/>
    <mergeCell ref="A20:B20"/>
    <mergeCell ref="A21:B21"/>
    <mergeCell ref="A22:B22"/>
    <mergeCell ref="A23:B23"/>
    <mergeCell ref="A24:B24"/>
    <mergeCell ref="A26:C26"/>
    <mergeCell ref="A27:C27"/>
    <mergeCell ref="A14:B14"/>
    <mergeCell ref="A1:G1"/>
    <mergeCell ref="A2:G2"/>
    <mergeCell ref="H2:L12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62"/>
  <sheetViews>
    <sheetView view="pageBreakPreview" topLeftCell="A22" zoomScale="90" zoomScaleNormal="100" zoomScaleSheetLayoutView="90" workbookViewId="0">
      <selection activeCell="L46" sqref="L46"/>
    </sheetView>
  </sheetViews>
  <sheetFormatPr baseColWidth="10" defaultRowHeight="13.2"/>
  <cols>
    <col min="1" max="1" width="21.5546875" style="245" customWidth="1"/>
    <col min="2" max="2" width="19.5546875" style="245" customWidth="1"/>
    <col min="3" max="4" width="11.5546875" style="245"/>
    <col min="5" max="5" width="13.33203125" style="245" bestFit="1" customWidth="1"/>
    <col min="6" max="6" width="14.33203125" style="247" customWidth="1"/>
    <col min="7" max="7" width="13.5546875" style="457" customWidth="1"/>
    <col min="8" max="12" width="11.5546875" style="420"/>
    <col min="13" max="256" width="11.5546875" style="245"/>
    <col min="257" max="257" width="16.6640625" style="245" customWidth="1"/>
    <col min="258" max="258" width="19.5546875" style="245" customWidth="1"/>
    <col min="259" max="260" width="11.5546875" style="245"/>
    <col min="261" max="261" width="13.33203125" style="245" bestFit="1" customWidth="1"/>
    <col min="262" max="262" width="14.33203125" style="245" customWidth="1"/>
    <col min="263" max="263" width="13.5546875" style="245" customWidth="1"/>
    <col min="264" max="512" width="11.5546875" style="245"/>
    <col min="513" max="513" width="16.6640625" style="245" customWidth="1"/>
    <col min="514" max="514" width="19.5546875" style="245" customWidth="1"/>
    <col min="515" max="516" width="11.5546875" style="245"/>
    <col min="517" max="517" width="13.33203125" style="245" bestFit="1" customWidth="1"/>
    <col min="518" max="518" width="14.33203125" style="245" customWidth="1"/>
    <col min="519" max="519" width="13.5546875" style="245" customWidth="1"/>
    <col min="520" max="768" width="11.5546875" style="245"/>
    <col min="769" max="769" width="16.6640625" style="245" customWidth="1"/>
    <col min="770" max="770" width="19.5546875" style="245" customWidth="1"/>
    <col min="771" max="772" width="11.5546875" style="245"/>
    <col min="773" max="773" width="13.33203125" style="245" bestFit="1" customWidth="1"/>
    <col min="774" max="774" width="14.33203125" style="245" customWidth="1"/>
    <col min="775" max="775" width="13.5546875" style="245" customWidth="1"/>
    <col min="776" max="1024" width="11.5546875" style="245"/>
    <col min="1025" max="1025" width="16.6640625" style="245" customWidth="1"/>
    <col min="1026" max="1026" width="19.5546875" style="245" customWidth="1"/>
    <col min="1027" max="1028" width="11.5546875" style="245"/>
    <col min="1029" max="1029" width="13.33203125" style="245" bestFit="1" customWidth="1"/>
    <col min="1030" max="1030" width="14.33203125" style="245" customWidth="1"/>
    <col min="1031" max="1031" width="13.5546875" style="245" customWidth="1"/>
    <col min="1032" max="1280" width="11.5546875" style="245"/>
    <col min="1281" max="1281" width="16.6640625" style="245" customWidth="1"/>
    <col min="1282" max="1282" width="19.5546875" style="245" customWidth="1"/>
    <col min="1283" max="1284" width="11.5546875" style="245"/>
    <col min="1285" max="1285" width="13.33203125" style="245" bestFit="1" customWidth="1"/>
    <col min="1286" max="1286" width="14.33203125" style="245" customWidth="1"/>
    <col min="1287" max="1287" width="13.5546875" style="245" customWidth="1"/>
    <col min="1288" max="1536" width="11.5546875" style="245"/>
    <col min="1537" max="1537" width="16.6640625" style="245" customWidth="1"/>
    <col min="1538" max="1538" width="19.5546875" style="245" customWidth="1"/>
    <col min="1539" max="1540" width="11.5546875" style="245"/>
    <col min="1541" max="1541" width="13.33203125" style="245" bestFit="1" customWidth="1"/>
    <col min="1542" max="1542" width="14.33203125" style="245" customWidth="1"/>
    <col min="1543" max="1543" width="13.5546875" style="245" customWidth="1"/>
    <col min="1544" max="1792" width="11.5546875" style="245"/>
    <col min="1793" max="1793" width="16.6640625" style="245" customWidth="1"/>
    <col min="1794" max="1794" width="19.5546875" style="245" customWidth="1"/>
    <col min="1795" max="1796" width="11.5546875" style="245"/>
    <col min="1797" max="1797" width="13.33203125" style="245" bestFit="1" customWidth="1"/>
    <col min="1798" max="1798" width="14.33203125" style="245" customWidth="1"/>
    <col min="1799" max="1799" width="13.5546875" style="245" customWidth="1"/>
    <col min="1800" max="2048" width="11.5546875" style="245"/>
    <col min="2049" max="2049" width="16.6640625" style="245" customWidth="1"/>
    <col min="2050" max="2050" width="19.5546875" style="245" customWidth="1"/>
    <col min="2051" max="2052" width="11.5546875" style="245"/>
    <col min="2053" max="2053" width="13.33203125" style="245" bestFit="1" customWidth="1"/>
    <col min="2054" max="2054" width="14.33203125" style="245" customWidth="1"/>
    <col min="2055" max="2055" width="13.5546875" style="245" customWidth="1"/>
    <col min="2056" max="2304" width="11.5546875" style="245"/>
    <col min="2305" max="2305" width="16.6640625" style="245" customWidth="1"/>
    <col min="2306" max="2306" width="19.5546875" style="245" customWidth="1"/>
    <col min="2307" max="2308" width="11.5546875" style="245"/>
    <col min="2309" max="2309" width="13.33203125" style="245" bestFit="1" customWidth="1"/>
    <col min="2310" max="2310" width="14.33203125" style="245" customWidth="1"/>
    <col min="2311" max="2311" width="13.5546875" style="245" customWidth="1"/>
    <col min="2312" max="2560" width="11.5546875" style="245"/>
    <col min="2561" max="2561" width="16.6640625" style="245" customWidth="1"/>
    <col min="2562" max="2562" width="19.5546875" style="245" customWidth="1"/>
    <col min="2563" max="2564" width="11.5546875" style="245"/>
    <col min="2565" max="2565" width="13.33203125" style="245" bestFit="1" customWidth="1"/>
    <col min="2566" max="2566" width="14.33203125" style="245" customWidth="1"/>
    <col min="2567" max="2567" width="13.5546875" style="245" customWidth="1"/>
    <col min="2568" max="2816" width="11.5546875" style="245"/>
    <col min="2817" max="2817" width="16.6640625" style="245" customWidth="1"/>
    <col min="2818" max="2818" width="19.5546875" style="245" customWidth="1"/>
    <col min="2819" max="2820" width="11.5546875" style="245"/>
    <col min="2821" max="2821" width="13.33203125" style="245" bestFit="1" customWidth="1"/>
    <col min="2822" max="2822" width="14.33203125" style="245" customWidth="1"/>
    <col min="2823" max="2823" width="13.5546875" style="245" customWidth="1"/>
    <col min="2824" max="3072" width="11.5546875" style="245"/>
    <col min="3073" max="3073" width="16.6640625" style="245" customWidth="1"/>
    <col min="3074" max="3074" width="19.5546875" style="245" customWidth="1"/>
    <col min="3075" max="3076" width="11.5546875" style="245"/>
    <col min="3077" max="3077" width="13.33203125" style="245" bestFit="1" customWidth="1"/>
    <col min="3078" max="3078" width="14.33203125" style="245" customWidth="1"/>
    <col min="3079" max="3079" width="13.5546875" style="245" customWidth="1"/>
    <col min="3080" max="3328" width="11.5546875" style="245"/>
    <col min="3329" max="3329" width="16.6640625" style="245" customWidth="1"/>
    <col min="3330" max="3330" width="19.5546875" style="245" customWidth="1"/>
    <col min="3331" max="3332" width="11.5546875" style="245"/>
    <col min="3333" max="3333" width="13.33203125" style="245" bestFit="1" customWidth="1"/>
    <col min="3334" max="3334" width="14.33203125" style="245" customWidth="1"/>
    <col min="3335" max="3335" width="13.5546875" style="245" customWidth="1"/>
    <col min="3336" max="3584" width="11.5546875" style="245"/>
    <col min="3585" max="3585" width="16.6640625" style="245" customWidth="1"/>
    <col min="3586" max="3586" width="19.5546875" style="245" customWidth="1"/>
    <col min="3587" max="3588" width="11.5546875" style="245"/>
    <col min="3589" max="3589" width="13.33203125" style="245" bestFit="1" customWidth="1"/>
    <col min="3590" max="3590" width="14.33203125" style="245" customWidth="1"/>
    <col min="3591" max="3591" width="13.5546875" style="245" customWidth="1"/>
    <col min="3592" max="3840" width="11.5546875" style="245"/>
    <col min="3841" max="3841" width="16.6640625" style="245" customWidth="1"/>
    <col min="3842" max="3842" width="19.5546875" style="245" customWidth="1"/>
    <col min="3843" max="3844" width="11.5546875" style="245"/>
    <col min="3845" max="3845" width="13.33203125" style="245" bestFit="1" customWidth="1"/>
    <col min="3846" max="3846" width="14.33203125" style="245" customWidth="1"/>
    <col min="3847" max="3847" width="13.5546875" style="245" customWidth="1"/>
    <col min="3848" max="4096" width="11.5546875" style="245"/>
    <col min="4097" max="4097" width="16.6640625" style="245" customWidth="1"/>
    <col min="4098" max="4098" width="19.5546875" style="245" customWidth="1"/>
    <col min="4099" max="4100" width="11.5546875" style="245"/>
    <col min="4101" max="4101" width="13.33203125" style="245" bestFit="1" customWidth="1"/>
    <col min="4102" max="4102" width="14.33203125" style="245" customWidth="1"/>
    <col min="4103" max="4103" width="13.5546875" style="245" customWidth="1"/>
    <col min="4104" max="4352" width="11.5546875" style="245"/>
    <col min="4353" max="4353" width="16.6640625" style="245" customWidth="1"/>
    <col min="4354" max="4354" width="19.5546875" style="245" customWidth="1"/>
    <col min="4355" max="4356" width="11.5546875" style="245"/>
    <col min="4357" max="4357" width="13.33203125" style="245" bestFit="1" customWidth="1"/>
    <col min="4358" max="4358" width="14.33203125" style="245" customWidth="1"/>
    <col min="4359" max="4359" width="13.5546875" style="245" customWidth="1"/>
    <col min="4360" max="4608" width="11.5546875" style="245"/>
    <col min="4609" max="4609" width="16.6640625" style="245" customWidth="1"/>
    <col min="4610" max="4610" width="19.5546875" style="245" customWidth="1"/>
    <col min="4611" max="4612" width="11.5546875" style="245"/>
    <col min="4613" max="4613" width="13.33203125" style="245" bestFit="1" customWidth="1"/>
    <col min="4614" max="4614" width="14.33203125" style="245" customWidth="1"/>
    <col min="4615" max="4615" width="13.5546875" style="245" customWidth="1"/>
    <col min="4616" max="4864" width="11.5546875" style="245"/>
    <col min="4865" max="4865" width="16.6640625" style="245" customWidth="1"/>
    <col min="4866" max="4866" width="19.5546875" style="245" customWidth="1"/>
    <col min="4867" max="4868" width="11.5546875" style="245"/>
    <col min="4869" max="4869" width="13.33203125" style="245" bestFit="1" customWidth="1"/>
    <col min="4870" max="4870" width="14.33203125" style="245" customWidth="1"/>
    <col min="4871" max="4871" width="13.5546875" style="245" customWidth="1"/>
    <col min="4872" max="5120" width="11.5546875" style="245"/>
    <col min="5121" max="5121" width="16.6640625" style="245" customWidth="1"/>
    <col min="5122" max="5122" width="19.5546875" style="245" customWidth="1"/>
    <col min="5123" max="5124" width="11.5546875" style="245"/>
    <col min="5125" max="5125" width="13.33203125" style="245" bestFit="1" customWidth="1"/>
    <col min="5126" max="5126" width="14.33203125" style="245" customWidth="1"/>
    <col min="5127" max="5127" width="13.5546875" style="245" customWidth="1"/>
    <col min="5128" max="5376" width="11.5546875" style="245"/>
    <col min="5377" max="5377" width="16.6640625" style="245" customWidth="1"/>
    <col min="5378" max="5378" width="19.5546875" style="245" customWidth="1"/>
    <col min="5379" max="5380" width="11.5546875" style="245"/>
    <col min="5381" max="5381" width="13.33203125" style="245" bestFit="1" customWidth="1"/>
    <col min="5382" max="5382" width="14.33203125" style="245" customWidth="1"/>
    <col min="5383" max="5383" width="13.5546875" style="245" customWidth="1"/>
    <col min="5384" max="5632" width="11.5546875" style="245"/>
    <col min="5633" max="5633" width="16.6640625" style="245" customWidth="1"/>
    <col min="5634" max="5634" width="19.5546875" style="245" customWidth="1"/>
    <col min="5635" max="5636" width="11.5546875" style="245"/>
    <col min="5637" max="5637" width="13.33203125" style="245" bestFit="1" customWidth="1"/>
    <col min="5638" max="5638" width="14.33203125" style="245" customWidth="1"/>
    <col min="5639" max="5639" width="13.5546875" style="245" customWidth="1"/>
    <col min="5640" max="5888" width="11.5546875" style="245"/>
    <col min="5889" max="5889" width="16.6640625" style="245" customWidth="1"/>
    <col min="5890" max="5890" width="19.5546875" style="245" customWidth="1"/>
    <col min="5891" max="5892" width="11.5546875" style="245"/>
    <col min="5893" max="5893" width="13.33203125" style="245" bestFit="1" customWidth="1"/>
    <col min="5894" max="5894" width="14.33203125" style="245" customWidth="1"/>
    <col min="5895" max="5895" width="13.5546875" style="245" customWidth="1"/>
    <col min="5896" max="6144" width="11.5546875" style="245"/>
    <col min="6145" max="6145" width="16.6640625" style="245" customWidth="1"/>
    <col min="6146" max="6146" width="19.5546875" style="245" customWidth="1"/>
    <col min="6147" max="6148" width="11.5546875" style="245"/>
    <col min="6149" max="6149" width="13.33203125" style="245" bestFit="1" customWidth="1"/>
    <col min="6150" max="6150" width="14.33203125" style="245" customWidth="1"/>
    <col min="6151" max="6151" width="13.5546875" style="245" customWidth="1"/>
    <col min="6152" max="6400" width="11.5546875" style="245"/>
    <col min="6401" max="6401" width="16.6640625" style="245" customWidth="1"/>
    <col min="6402" max="6402" width="19.5546875" style="245" customWidth="1"/>
    <col min="6403" max="6404" width="11.5546875" style="245"/>
    <col min="6405" max="6405" width="13.33203125" style="245" bestFit="1" customWidth="1"/>
    <col min="6406" max="6406" width="14.33203125" style="245" customWidth="1"/>
    <col min="6407" max="6407" width="13.5546875" style="245" customWidth="1"/>
    <col min="6408" max="6656" width="11.5546875" style="245"/>
    <col min="6657" max="6657" width="16.6640625" style="245" customWidth="1"/>
    <col min="6658" max="6658" width="19.5546875" style="245" customWidth="1"/>
    <col min="6659" max="6660" width="11.5546875" style="245"/>
    <col min="6661" max="6661" width="13.33203125" style="245" bestFit="1" customWidth="1"/>
    <col min="6662" max="6662" width="14.33203125" style="245" customWidth="1"/>
    <col min="6663" max="6663" width="13.5546875" style="245" customWidth="1"/>
    <col min="6664" max="6912" width="11.5546875" style="245"/>
    <col min="6913" max="6913" width="16.6640625" style="245" customWidth="1"/>
    <col min="6914" max="6914" width="19.5546875" style="245" customWidth="1"/>
    <col min="6915" max="6916" width="11.5546875" style="245"/>
    <col min="6917" max="6917" width="13.33203125" style="245" bestFit="1" customWidth="1"/>
    <col min="6918" max="6918" width="14.33203125" style="245" customWidth="1"/>
    <col min="6919" max="6919" width="13.5546875" style="245" customWidth="1"/>
    <col min="6920" max="7168" width="11.5546875" style="245"/>
    <col min="7169" max="7169" width="16.6640625" style="245" customWidth="1"/>
    <col min="7170" max="7170" width="19.5546875" style="245" customWidth="1"/>
    <col min="7171" max="7172" width="11.5546875" style="245"/>
    <col min="7173" max="7173" width="13.33203125" style="245" bestFit="1" customWidth="1"/>
    <col min="7174" max="7174" width="14.33203125" style="245" customWidth="1"/>
    <col min="7175" max="7175" width="13.5546875" style="245" customWidth="1"/>
    <col min="7176" max="7424" width="11.5546875" style="245"/>
    <col min="7425" max="7425" width="16.6640625" style="245" customWidth="1"/>
    <col min="7426" max="7426" width="19.5546875" style="245" customWidth="1"/>
    <col min="7427" max="7428" width="11.5546875" style="245"/>
    <col min="7429" max="7429" width="13.33203125" style="245" bestFit="1" customWidth="1"/>
    <col min="7430" max="7430" width="14.33203125" style="245" customWidth="1"/>
    <col min="7431" max="7431" width="13.5546875" style="245" customWidth="1"/>
    <col min="7432" max="7680" width="11.5546875" style="245"/>
    <col min="7681" max="7681" width="16.6640625" style="245" customWidth="1"/>
    <col min="7682" max="7682" width="19.5546875" style="245" customWidth="1"/>
    <col min="7683" max="7684" width="11.5546875" style="245"/>
    <col min="7685" max="7685" width="13.33203125" style="245" bestFit="1" customWidth="1"/>
    <col min="7686" max="7686" width="14.33203125" style="245" customWidth="1"/>
    <col min="7687" max="7687" width="13.5546875" style="245" customWidth="1"/>
    <col min="7688" max="7936" width="11.5546875" style="245"/>
    <col min="7937" max="7937" width="16.6640625" style="245" customWidth="1"/>
    <col min="7938" max="7938" width="19.5546875" style="245" customWidth="1"/>
    <col min="7939" max="7940" width="11.5546875" style="245"/>
    <col min="7941" max="7941" width="13.33203125" style="245" bestFit="1" customWidth="1"/>
    <col min="7942" max="7942" width="14.33203125" style="245" customWidth="1"/>
    <col min="7943" max="7943" width="13.5546875" style="245" customWidth="1"/>
    <col min="7944" max="8192" width="11.5546875" style="245"/>
    <col min="8193" max="8193" width="16.6640625" style="245" customWidth="1"/>
    <col min="8194" max="8194" width="19.5546875" style="245" customWidth="1"/>
    <col min="8195" max="8196" width="11.5546875" style="245"/>
    <col min="8197" max="8197" width="13.33203125" style="245" bestFit="1" customWidth="1"/>
    <col min="8198" max="8198" width="14.33203125" style="245" customWidth="1"/>
    <col min="8199" max="8199" width="13.5546875" style="245" customWidth="1"/>
    <col min="8200" max="8448" width="11.5546875" style="245"/>
    <col min="8449" max="8449" width="16.6640625" style="245" customWidth="1"/>
    <col min="8450" max="8450" width="19.5546875" style="245" customWidth="1"/>
    <col min="8451" max="8452" width="11.5546875" style="245"/>
    <col min="8453" max="8453" width="13.33203125" style="245" bestFit="1" customWidth="1"/>
    <col min="8454" max="8454" width="14.33203125" style="245" customWidth="1"/>
    <col min="8455" max="8455" width="13.5546875" style="245" customWidth="1"/>
    <col min="8456" max="8704" width="11.5546875" style="245"/>
    <col min="8705" max="8705" width="16.6640625" style="245" customWidth="1"/>
    <col min="8706" max="8706" width="19.5546875" style="245" customWidth="1"/>
    <col min="8707" max="8708" width="11.5546875" style="245"/>
    <col min="8709" max="8709" width="13.33203125" style="245" bestFit="1" customWidth="1"/>
    <col min="8710" max="8710" width="14.33203125" style="245" customWidth="1"/>
    <col min="8711" max="8711" width="13.5546875" style="245" customWidth="1"/>
    <col min="8712" max="8960" width="11.5546875" style="245"/>
    <col min="8961" max="8961" width="16.6640625" style="245" customWidth="1"/>
    <col min="8962" max="8962" width="19.5546875" style="245" customWidth="1"/>
    <col min="8963" max="8964" width="11.5546875" style="245"/>
    <col min="8965" max="8965" width="13.33203125" style="245" bestFit="1" customWidth="1"/>
    <col min="8966" max="8966" width="14.33203125" style="245" customWidth="1"/>
    <col min="8967" max="8967" width="13.5546875" style="245" customWidth="1"/>
    <col min="8968" max="9216" width="11.5546875" style="245"/>
    <col min="9217" max="9217" width="16.6640625" style="245" customWidth="1"/>
    <col min="9218" max="9218" width="19.5546875" style="245" customWidth="1"/>
    <col min="9219" max="9220" width="11.5546875" style="245"/>
    <col min="9221" max="9221" width="13.33203125" style="245" bestFit="1" customWidth="1"/>
    <col min="9222" max="9222" width="14.33203125" style="245" customWidth="1"/>
    <col min="9223" max="9223" width="13.5546875" style="245" customWidth="1"/>
    <col min="9224" max="9472" width="11.5546875" style="245"/>
    <col min="9473" max="9473" width="16.6640625" style="245" customWidth="1"/>
    <col min="9474" max="9474" width="19.5546875" style="245" customWidth="1"/>
    <col min="9475" max="9476" width="11.5546875" style="245"/>
    <col min="9477" max="9477" width="13.33203125" style="245" bestFit="1" customWidth="1"/>
    <col min="9478" max="9478" width="14.33203125" style="245" customWidth="1"/>
    <col min="9479" max="9479" width="13.5546875" style="245" customWidth="1"/>
    <col min="9480" max="9728" width="11.5546875" style="245"/>
    <col min="9729" max="9729" width="16.6640625" style="245" customWidth="1"/>
    <col min="9730" max="9730" width="19.5546875" style="245" customWidth="1"/>
    <col min="9731" max="9732" width="11.5546875" style="245"/>
    <col min="9733" max="9733" width="13.33203125" style="245" bestFit="1" customWidth="1"/>
    <col min="9734" max="9734" width="14.33203125" style="245" customWidth="1"/>
    <col min="9735" max="9735" width="13.5546875" style="245" customWidth="1"/>
    <col min="9736" max="9984" width="11.5546875" style="245"/>
    <col min="9985" max="9985" width="16.6640625" style="245" customWidth="1"/>
    <col min="9986" max="9986" width="19.5546875" style="245" customWidth="1"/>
    <col min="9987" max="9988" width="11.5546875" style="245"/>
    <col min="9989" max="9989" width="13.33203125" style="245" bestFit="1" customWidth="1"/>
    <col min="9990" max="9990" width="14.33203125" style="245" customWidth="1"/>
    <col min="9991" max="9991" width="13.5546875" style="245" customWidth="1"/>
    <col min="9992" max="10240" width="11.5546875" style="245"/>
    <col min="10241" max="10241" width="16.6640625" style="245" customWidth="1"/>
    <col min="10242" max="10242" width="19.5546875" style="245" customWidth="1"/>
    <col min="10243" max="10244" width="11.5546875" style="245"/>
    <col min="10245" max="10245" width="13.33203125" style="245" bestFit="1" customWidth="1"/>
    <col min="10246" max="10246" width="14.33203125" style="245" customWidth="1"/>
    <col min="10247" max="10247" width="13.5546875" style="245" customWidth="1"/>
    <col min="10248" max="10496" width="11.5546875" style="245"/>
    <col min="10497" max="10497" width="16.6640625" style="245" customWidth="1"/>
    <col min="10498" max="10498" width="19.5546875" style="245" customWidth="1"/>
    <col min="10499" max="10500" width="11.5546875" style="245"/>
    <col min="10501" max="10501" width="13.33203125" style="245" bestFit="1" customWidth="1"/>
    <col min="10502" max="10502" width="14.33203125" style="245" customWidth="1"/>
    <col min="10503" max="10503" width="13.5546875" style="245" customWidth="1"/>
    <col min="10504" max="10752" width="11.5546875" style="245"/>
    <col min="10753" max="10753" width="16.6640625" style="245" customWidth="1"/>
    <col min="10754" max="10754" width="19.5546875" style="245" customWidth="1"/>
    <col min="10755" max="10756" width="11.5546875" style="245"/>
    <col min="10757" max="10757" width="13.33203125" style="245" bestFit="1" customWidth="1"/>
    <col min="10758" max="10758" width="14.33203125" style="245" customWidth="1"/>
    <col min="10759" max="10759" width="13.5546875" style="245" customWidth="1"/>
    <col min="10760" max="11008" width="11.5546875" style="245"/>
    <col min="11009" max="11009" width="16.6640625" style="245" customWidth="1"/>
    <col min="11010" max="11010" width="19.5546875" style="245" customWidth="1"/>
    <col min="11011" max="11012" width="11.5546875" style="245"/>
    <col min="11013" max="11013" width="13.33203125" style="245" bestFit="1" customWidth="1"/>
    <col min="11014" max="11014" width="14.33203125" style="245" customWidth="1"/>
    <col min="11015" max="11015" width="13.5546875" style="245" customWidth="1"/>
    <col min="11016" max="11264" width="11.5546875" style="245"/>
    <col min="11265" max="11265" width="16.6640625" style="245" customWidth="1"/>
    <col min="11266" max="11266" width="19.5546875" style="245" customWidth="1"/>
    <col min="11267" max="11268" width="11.5546875" style="245"/>
    <col min="11269" max="11269" width="13.33203125" style="245" bestFit="1" customWidth="1"/>
    <col min="11270" max="11270" width="14.33203125" style="245" customWidth="1"/>
    <col min="11271" max="11271" width="13.5546875" style="245" customWidth="1"/>
    <col min="11272" max="11520" width="11.5546875" style="245"/>
    <col min="11521" max="11521" width="16.6640625" style="245" customWidth="1"/>
    <col min="11522" max="11522" width="19.5546875" style="245" customWidth="1"/>
    <col min="11523" max="11524" width="11.5546875" style="245"/>
    <col min="11525" max="11525" width="13.33203125" style="245" bestFit="1" customWidth="1"/>
    <col min="11526" max="11526" width="14.33203125" style="245" customWidth="1"/>
    <col min="11527" max="11527" width="13.5546875" style="245" customWidth="1"/>
    <col min="11528" max="11776" width="11.5546875" style="245"/>
    <col min="11777" max="11777" width="16.6640625" style="245" customWidth="1"/>
    <col min="11778" max="11778" width="19.5546875" style="245" customWidth="1"/>
    <col min="11779" max="11780" width="11.5546875" style="245"/>
    <col min="11781" max="11781" width="13.33203125" style="245" bestFit="1" customWidth="1"/>
    <col min="11782" max="11782" width="14.33203125" style="245" customWidth="1"/>
    <col min="11783" max="11783" width="13.5546875" style="245" customWidth="1"/>
    <col min="11784" max="12032" width="11.5546875" style="245"/>
    <col min="12033" max="12033" width="16.6640625" style="245" customWidth="1"/>
    <col min="12034" max="12034" width="19.5546875" style="245" customWidth="1"/>
    <col min="12035" max="12036" width="11.5546875" style="245"/>
    <col min="12037" max="12037" width="13.33203125" style="245" bestFit="1" customWidth="1"/>
    <col min="12038" max="12038" width="14.33203125" style="245" customWidth="1"/>
    <col min="12039" max="12039" width="13.5546875" style="245" customWidth="1"/>
    <col min="12040" max="12288" width="11.5546875" style="245"/>
    <col min="12289" max="12289" width="16.6640625" style="245" customWidth="1"/>
    <col min="12290" max="12290" width="19.5546875" style="245" customWidth="1"/>
    <col min="12291" max="12292" width="11.5546875" style="245"/>
    <col min="12293" max="12293" width="13.33203125" style="245" bestFit="1" customWidth="1"/>
    <col min="12294" max="12294" width="14.33203125" style="245" customWidth="1"/>
    <col min="12295" max="12295" width="13.5546875" style="245" customWidth="1"/>
    <col min="12296" max="12544" width="11.5546875" style="245"/>
    <col min="12545" max="12545" width="16.6640625" style="245" customWidth="1"/>
    <col min="12546" max="12546" width="19.5546875" style="245" customWidth="1"/>
    <col min="12547" max="12548" width="11.5546875" style="245"/>
    <col min="12549" max="12549" width="13.33203125" style="245" bestFit="1" customWidth="1"/>
    <col min="12550" max="12550" width="14.33203125" style="245" customWidth="1"/>
    <col min="12551" max="12551" width="13.5546875" style="245" customWidth="1"/>
    <col min="12552" max="12800" width="11.5546875" style="245"/>
    <col min="12801" max="12801" width="16.6640625" style="245" customWidth="1"/>
    <col min="12802" max="12802" width="19.5546875" style="245" customWidth="1"/>
    <col min="12803" max="12804" width="11.5546875" style="245"/>
    <col min="12805" max="12805" width="13.33203125" style="245" bestFit="1" customWidth="1"/>
    <col min="12806" max="12806" width="14.33203125" style="245" customWidth="1"/>
    <col min="12807" max="12807" width="13.5546875" style="245" customWidth="1"/>
    <col min="12808" max="13056" width="11.5546875" style="245"/>
    <col min="13057" max="13057" width="16.6640625" style="245" customWidth="1"/>
    <col min="13058" max="13058" width="19.5546875" style="245" customWidth="1"/>
    <col min="13059" max="13060" width="11.5546875" style="245"/>
    <col min="13061" max="13061" width="13.33203125" style="245" bestFit="1" customWidth="1"/>
    <col min="13062" max="13062" width="14.33203125" style="245" customWidth="1"/>
    <col min="13063" max="13063" width="13.5546875" style="245" customWidth="1"/>
    <col min="13064" max="13312" width="11.5546875" style="245"/>
    <col min="13313" max="13313" width="16.6640625" style="245" customWidth="1"/>
    <col min="13314" max="13314" width="19.5546875" style="245" customWidth="1"/>
    <col min="13315" max="13316" width="11.5546875" style="245"/>
    <col min="13317" max="13317" width="13.33203125" style="245" bestFit="1" customWidth="1"/>
    <col min="13318" max="13318" width="14.33203125" style="245" customWidth="1"/>
    <col min="13319" max="13319" width="13.5546875" style="245" customWidth="1"/>
    <col min="13320" max="13568" width="11.5546875" style="245"/>
    <col min="13569" max="13569" width="16.6640625" style="245" customWidth="1"/>
    <col min="13570" max="13570" width="19.5546875" style="245" customWidth="1"/>
    <col min="13571" max="13572" width="11.5546875" style="245"/>
    <col min="13573" max="13573" width="13.33203125" style="245" bestFit="1" customWidth="1"/>
    <col min="13574" max="13574" width="14.33203125" style="245" customWidth="1"/>
    <col min="13575" max="13575" width="13.5546875" style="245" customWidth="1"/>
    <col min="13576" max="13824" width="11.5546875" style="245"/>
    <col min="13825" max="13825" width="16.6640625" style="245" customWidth="1"/>
    <col min="13826" max="13826" width="19.5546875" style="245" customWidth="1"/>
    <col min="13827" max="13828" width="11.5546875" style="245"/>
    <col min="13829" max="13829" width="13.33203125" style="245" bestFit="1" customWidth="1"/>
    <col min="13830" max="13830" width="14.33203125" style="245" customWidth="1"/>
    <col min="13831" max="13831" width="13.5546875" style="245" customWidth="1"/>
    <col min="13832" max="14080" width="11.5546875" style="245"/>
    <col min="14081" max="14081" width="16.6640625" style="245" customWidth="1"/>
    <col min="14082" max="14082" width="19.5546875" style="245" customWidth="1"/>
    <col min="14083" max="14084" width="11.5546875" style="245"/>
    <col min="14085" max="14085" width="13.33203125" style="245" bestFit="1" customWidth="1"/>
    <col min="14086" max="14086" width="14.33203125" style="245" customWidth="1"/>
    <col min="14087" max="14087" width="13.5546875" style="245" customWidth="1"/>
    <col min="14088" max="14336" width="11.5546875" style="245"/>
    <col min="14337" max="14337" width="16.6640625" style="245" customWidth="1"/>
    <col min="14338" max="14338" width="19.5546875" style="245" customWidth="1"/>
    <col min="14339" max="14340" width="11.5546875" style="245"/>
    <col min="14341" max="14341" width="13.33203125" style="245" bestFit="1" customWidth="1"/>
    <col min="14342" max="14342" width="14.33203125" style="245" customWidth="1"/>
    <col min="14343" max="14343" width="13.5546875" style="245" customWidth="1"/>
    <col min="14344" max="14592" width="11.5546875" style="245"/>
    <col min="14593" max="14593" width="16.6640625" style="245" customWidth="1"/>
    <col min="14594" max="14594" width="19.5546875" style="245" customWidth="1"/>
    <col min="14595" max="14596" width="11.5546875" style="245"/>
    <col min="14597" max="14597" width="13.33203125" style="245" bestFit="1" customWidth="1"/>
    <col min="14598" max="14598" width="14.33203125" style="245" customWidth="1"/>
    <col min="14599" max="14599" width="13.5546875" style="245" customWidth="1"/>
    <col min="14600" max="14848" width="11.5546875" style="245"/>
    <col min="14849" max="14849" width="16.6640625" style="245" customWidth="1"/>
    <col min="14850" max="14850" width="19.5546875" style="245" customWidth="1"/>
    <col min="14851" max="14852" width="11.5546875" style="245"/>
    <col min="14853" max="14853" width="13.33203125" style="245" bestFit="1" customWidth="1"/>
    <col min="14854" max="14854" width="14.33203125" style="245" customWidth="1"/>
    <col min="14855" max="14855" width="13.5546875" style="245" customWidth="1"/>
    <col min="14856" max="15104" width="11.5546875" style="245"/>
    <col min="15105" max="15105" width="16.6640625" style="245" customWidth="1"/>
    <col min="15106" max="15106" width="19.5546875" style="245" customWidth="1"/>
    <col min="15107" max="15108" width="11.5546875" style="245"/>
    <col min="15109" max="15109" width="13.33203125" style="245" bestFit="1" customWidth="1"/>
    <col min="15110" max="15110" width="14.33203125" style="245" customWidth="1"/>
    <col min="15111" max="15111" width="13.5546875" style="245" customWidth="1"/>
    <col min="15112" max="15360" width="11.5546875" style="245"/>
    <col min="15361" max="15361" width="16.6640625" style="245" customWidth="1"/>
    <col min="15362" max="15362" width="19.5546875" style="245" customWidth="1"/>
    <col min="15363" max="15364" width="11.5546875" style="245"/>
    <col min="15365" max="15365" width="13.33203125" style="245" bestFit="1" customWidth="1"/>
    <col min="15366" max="15366" width="14.33203125" style="245" customWidth="1"/>
    <col min="15367" max="15367" width="13.5546875" style="245" customWidth="1"/>
    <col min="15368" max="15616" width="11.5546875" style="245"/>
    <col min="15617" max="15617" width="16.6640625" style="245" customWidth="1"/>
    <col min="15618" max="15618" width="19.5546875" style="245" customWidth="1"/>
    <col min="15619" max="15620" width="11.5546875" style="245"/>
    <col min="15621" max="15621" width="13.33203125" style="245" bestFit="1" customWidth="1"/>
    <col min="15622" max="15622" width="14.33203125" style="245" customWidth="1"/>
    <col min="15623" max="15623" width="13.5546875" style="245" customWidth="1"/>
    <col min="15624" max="15872" width="11.5546875" style="245"/>
    <col min="15873" max="15873" width="16.6640625" style="245" customWidth="1"/>
    <col min="15874" max="15874" width="19.5546875" style="245" customWidth="1"/>
    <col min="15875" max="15876" width="11.5546875" style="245"/>
    <col min="15877" max="15877" width="13.33203125" style="245" bestFit="1" customWidth="1"/>
    <col min="15878" max="15878" width="14.33203125" style="245" customWidth="1"/>
    <col min="15879" max="15879" width="13.5546875" style="245" customWidth="1"/>
    <col min="15880" max="16128" width="11.5546875" style="245"/>
    <col min="16129" max="16129" width="16.6640625" style="245" customWidth="1"/>
    <col min="16130" max="16130" width="19.5546875" style="245" customWidth="1"/>
    <col min="16131" max="16132" width="11.5546875" style="245"/>
    <col min="16133" max="16133" width="13.33203125" style="245" bestFit="1" customWidth="1"/>
    <col min="16134" max="16134" width="14.33203125" style="245" customWidth="1"/>
    <col min="16135" max="16135" width="13.5546875" style="245" customWidth="1"/>
    <col min="16136" max="16384" width="11.5546875" style="245"/>
  </cols>
  <sheetData>
    <row r="1" spans="1:13" ht="14.4" thickBot="1">
      <c r="A1" s="625"/>
      <c r="B1" s="625"/>
      <c r="C1" s="625"/>
      <c r="D1" s="625"/>
      <c r="E1" s="625"/>
      <c r="F1" s="625"/>
      <c r="G1" s="625"/>
    </row>
    <row r="2" spans="1:13" s="246" customFormat="1" ht="13.8">
      <c r="A2" s="635" t="str">
        <f>'BASE DE DATOS'!D2</f>
        <v>GOBIERNO AUTONOMO DESCENTRALIZADO DEL CANTÓN ESMERALDAS</v>
      </c>
      <c r="B2" s="636"/>
      <c r="C2" s="636"/>
      <c r="D2" s="636"/>
      <c r="E2" s="636"/>
      <c r="F2" s="636"/>
      <c r="G2" s="637"/>
      <c r="H2" s="626" t="s">
        <v>0</v>
      </c>
      <c r="I2" s="627"/>
      <c r="J2" s="627"/>
      <c r="K2" s="627"/>
      <c r="L2" s="628"/>
    </row>
    <row r="3" spans="1:13" s="246" customFormat="1" ht="13.8">
      <c r="A3" s="312"/>
      <c r="B3" s="313"/>
      <c r="C3" s="313"/>
      <c r="D3" s="313"/>
      <c r="E3" s="313"/>
      <c r="F3" s="313"/>
      <c r="G3" s="313"/>
      <c r="H3" s="629"/>
      <c r="I3" s="630"/>
      <c r="J3" s="630"/>
      <c r="K3" s="630"/>
      <c r="L3" s="631"/>
    </row>
    <row r="4" spans="1:13" s="246" customFormat="1" ht="15.75" customHeight="1">
      <c r="A4" s="642" t="s">
        <v>1</v>
      </c>
      <c r="B4" s="643"/>
      <c r="C4" s="643"/>
      <c r="D4" s="643"/>
      <c r="E4" s="643"/>
      <c r="F4" s="643"/>
      <c r="G4" s="643"/>
      <c r="H4" s="629"/>
      <c r="I4" s="630"/>
      <c r="J4" s="630"/>
      <c r="K4" s="630"/>
      <c r="L4" s="631"/>
      <c r="M4" s="140"/>
    </row>
    <row r="5" spans="1:13" s="246" customFormat="1" ht="14.25" customHeight="1">
      <c r="A5" s="391"/>
      <c r="B5" s="392"/>
      <c r="C5" s="392"/>
      <c r="D5" s="392"/>
      <c r="E5" s="392"/>
      <c r="F5" s="392"/>
      <c r="G5" s="419"/>
      <c r="H5" s="629"/>
      <c r="I5" s="630"/>
      <c r="J5" s="630"/>
      <c r="K5" s="630"/>
      <c r="L5" s="631"/>
    </row>
    <row r="6" spans="1:13" s="246" customFormat="1" ht="13.8">
      <c r="A6" s="296" t="s">
        <v>319</v>
      </c>
      <c r="B6" s="297" t="str">
        <f>'BASE DE DATOS'!D3</f>
        <v>REMODELACIÓN DEL EDIFICIO CENTRAL DEL GADMCE Y PARQUE CENTRAL 20 DE MARZO</v>
      </c>
      <c r="C6" s="297"/>
      <c r="D6" s="298"/>
      <c r="E6" s="396"/>
      <c r="F6" s="392"/>
      <c r="G6" s="419"/>
      <c r="H6" s="629"/>
      <c r="I6" s="630"/>
      <c r="J6" s="630"/>
      <c r="K6" s="630"/>
      <c r="L6" s="631"/>
    </row>
    <row r="7" spans="1:13" s="246" customFormat="1" ht="13.8">
      <c r="A7" s="300" t="s">
        <v>121</v>
      </c>
      <c r="B7" s="297" t="str">
        <f>'BASE DE DATOS'!D4</f>
        <v>EJECUCIÓN DE OBRA</v>
      </c>
      <c r="C7" s="297"/>
      <c r="D7" s="298"/>
      <c r="E7" s="396"/>
      <c r="F7" s="392"/>
      <c r="G7" s="419"/>
      <c r="H7" s="629"/>
      <c r="I7" s="630"/>
      <c r="J7" s="630"/>
      <c r="K7" s="630"/>
      <c r="L7" s="631"/>
    </row>
    <row r="8" spans="1:13" s="246" customFormat="1" ht="29.25" customHeight="1">
      <c r="A8" s="300" t="s">
        <v>122</v>
      </c>
      <c r="B8" s="301" t="str">
        <f>'BASE DE DATOS'!D5</f>
        <v>AV. BOLIVAR Y 9 OCTUBRE</v>
      </c>
      <c r="C8" s="301"/>
      <c r="D8" s="298"/>
      <c r="E8" s="396"/>
      <c r="F8" s="392"/>
      <c r="G8" s="419"/>
      <c r="H8" s="629"/>
      <c r="I8" s="630"/>
      <c r="J8" s="630"/>
      <c r="K8" s="630"/>
      <c r="L8" s="631"/>
    </row>
    <row r="9" spans="1:13" s="246" customFormat="1" ht="13.8">
      <c r="A9" s="302"/>
      <c r="B9" s="302"/>
      <c r="C9" s="302"/>
      <c r="D9" s="302"/>
      <c r="E9" s="303"/>
      <c r="F9" s="304" t="s">
        <v>90</v>
      </c>
      <c r="G9" s="304">
        <f>'Presupuesto '!A92</f>
        <v>89</v>
      </c>
      <c r="H9" s="629"/>
      <c r="I9" s="630"/>
      <c r="J9" s="630"/>
      <c r="K9" s="630"/>
      <c r="L9" s="631"/>
    </row>
    <row r="10" spans="1:13" s="246" customFormat="1" ht="13.8">
      <c r="A10" s="302"/>
      <c r="B10" s="302"/>
      <c r="C10" s="302"/>
      <c r="D10" s="302"/>
      <c r="E10" s="303"/>
      <c r="F10" s="304" t="s">
        <v>28</v>
      </c>
      <c r="G10" s="304" t="str">
        <f>'Presupuesto '!C92</f>
        <v>metro</v>
      </c>
      <c r="H10" s="629"/>
      <c r="I10" s="630"/>
      <c r="J10" s="630"/>
      <c r="K10" s="630"/>
      <c r="L10" s="631"/>
    </row>
    <row r="11" spans="1:13" s="246" customFormat="1" ht="13.8">
      <c r="A11" s="305" t="s">
        <v>2</v>
      </c>
      <c r="B11" s="301"/>
      <c r="C11" s="301"/>
      <c r="D11" s="298"/>
      <c r="E11" s="396"/>
      <c r="F11" s="306"/>
      <c r="G11" s="307"/>
      <c r="H11" s="629"/>
      <c r="I11" s="630"/>
      <c r="J11" s="630"/>
      <c r="K11" s="630"/>
      <c r="L11" s="631"/>
    </row>
    <row r="12" spans="1:13" s="246" customFormat="1" ht="13.8">
      <c r="A12" s="644" t="str">
        <f>'Presupuesto '!B92</f>
        <v>Alimentador THHN 2C(12)+1C(14)</v>
      </c>
      <c r="B12" s="644"/>
      <c r="C12" s="644"/>
      <c r="D12" s="644"/>
      <c r="E12" s="308"/>
      <c r="F12" s="309"/>
      <c r="G12" s="310"/>
      <c r="H12" s="629"/>
      <c r="I12" s="630"/>
      <c r="J12" s="630"/>
      <c r="K12" s="630"/>
      <c r="L12" s="631"/>
    </row>
    <row r="13" spans="1:13" s="136" customFormat="1" ht="12" thickBot="1">
      <c r="A13" s="32"/>
      <c r="B13" s="31"/>
      <c r="C13" s="33"/>
      <c r="D13" s="33"/>
      <c r="E13" s="33"/>
      <c r="F13" s="33"/>
      <c r="G13" s="142"/>
      <c r="H13" s="632"/>
      <c r="I13" s="633"/>
      <c r="J13" s="633"/>
      <c r="K13" s="633"/>
      <c r="L13" s="634"/>
    </row>
    <row r="14" spans="1:13" s="136" customFormat="1" ht="15.6">
      <c r="A14" s="34" t="s">
        <v>3</v>
      </c>
      <c r="B14" s="35"/>
      <c r="C14" s="36"/>
      <c r="D14" s="36"/>
      <c r="E14" s="36"/>
      <c r="F14" s="36"/>
      <c r="G14" s="37"/>
      <c r="H14" s="421"/>
      <c r="I14" s="422"/>
      <c r="J14" s="422"/>
      <c r="K14" s="422"/>
      <c r="L14" s="423"/>
    </row>
    <row r="15" spans="1:13" s="136" customFormat="1" ht="62.4">
      <c r="A15" s="610" t="s">
        <v>4</v>
      </c>
      <c r="B15" s="611"/>
      <c r="C15" s="38" t="s">
        <v>5</v>
      </c>
      <c r="D15" s="143" t="s">
        <v>6</v>
      </c>
      <c r="E15" s="144" t="s">
        <v>7</v>
      </c>
      <c r="F15" s="143" t="s">
        <v>8</v>
      </c>
      <c r="G15" s="144" t="s">
        <v>9</v>
      </c>
      <c r="H15" s="424" t="s">
        <v>10</v>
      </c>
      <c r="I15" s="425" t="s">
        <v>11</v>
      </c>
      <c r="J15" s="426" t="s">
        <v>12</v>
      </c>
      <c r="K15" s="425" t="s">
        <v>13</v>
      </c>
      <c r="L15" s="427" t="s">
        <v>14</v>
      </c>
    </row>
    <row r="16" spans="1:13" s="136" customFormat="1" ht="15.6">
      <c r="A16" s="638"/>
      <c r="B16" s="639"/>
      <c r="C16" s="39" t="s">
        <v>15</v>
      </c>
      <c r="D16" s="39" t="s">
        <v>16</v>
      </c>
      <c r="E16" s="40" t="s">
        <v>17</v>
      </c>
      <c r="F16" s="41" t="s">
        <v>18</v>
      </c>
      <c r="G16" s="40" t="s">
        <v>19</v>
      </c>
      <c r="H16" s="428"/>
      <c r="I16" s="429"/>
      <c r="J16" s="430"/>
      <c r="K16" s="431"/>
      <c r="L16" s="432"/>
    </row>
    <row r="17" spans="1:12" s="137" customFormat="1" ht="15.6">
      <c r="A17" s="616" t="s">
        <v>20</v>
      </c>
      <c r="B17" s="617"/>
      <c r="C17" s="145" t="s">
        <v>21</v>
      </c>
      <c r="D17" s="145"/>
      <c r="E17" s="146" t="str">
        <f>IF(D17&gt;0,ROUND(D17*C17,2),"")</f>
        <v/>
      </c>
      <c r="F17" s="147"/>
      <c r="G17" s="42">
        <f>G27*0.05</f>
        <v>4.6347000000000006E-2</v>
      </c>
      <c r="H17" s="433">
        <f>+G17/G$46</f>
        <v>2.1325761392765891E-2</v>
      </c>
      <c r="I17" s="434">
        <f>'BASE DE DATOS'!D16</f>
        <v>429211210</v>
      </c>
      <c r="J17" s="435" t="s">
        <v>22</v>
      </c>
      <c r="K17" s="431">
        <v>100</v>
      </c>
      <c r="L17" s="436">
        <f>+H17*K17</f>
        <v>2.1325761392765892</v>
      </c>
    </row>
    <row r="18" spans="1:12" s="137" customFormat="1" ht="15.6">
      <c r="A18" s="389"/>
      <c r="B18" s="390"/>
      <c r="C18" s="145"/>
      <c r="D18" s="145"/>
      <c r="E18" s="146"/>
      <c r="F18" s="147"/>
      <c r="G18" s="42"/>
      <c r="H18" s="433"/>
      <c r="I18" s="434"/>
      <c r="J18" s="435"/>
      <c r="K18" s="431"/>
      <c r="L18" s="436"/>
    </row>
    <row r="19" spans="1:12" s="136" customFormat="1" ht="15.6">
      <c r="A19" s="616" t="s">
        <v>23</v>
      </c>
      <c r="B19" s="617"/>
      <c r="C19" s="145"/>
      <c r="D19" s="148"/>
      <c r="E19" s="148"/>
      <c r="F19" s="149"/>
      <c r="G19" s="129">
        <f>SUM(G17:G17)</f>
        <v>4.6347000000000006E-2</v>
      </c>
      <c r="H19" s="437">
        <f>SUM(H17:H17)</f>
        <v>2.1325761392765891E-2</v>
      </c>
      <c r="I19" s="438"/>
      <c r="J19" s="439"/>
      <c r="K19" s="440"/>
      <c r="L19" s="447">
        <f>SUM(L17:L17)</f>
        <v>2.1325761392765892</v>
      </c>
    </row>
    <row r="20" spans="1:12" s="136" customFormat="1" ht="15.6">
      <c r="A20" s="43" t="s">
        <v>24</v>
      </c>
      <c r="B20" s="44"/>
      <c r="C20" s="45"/>
      <c r="D20" s="45"/>
      <c r="E20" s="45"/>
      <c r="F20" s="45"/>
      <c r="G20" s="46"/>
      <c r="H20" s="441"/>
      <c r="I20" s="442"/>
      <c r="J20" s="442"/>
      <c r="K20" s="442"/>
      <c r="L20" s="443"/>
    </row>
    <row r="21" spans="1:12" s="136" customFormat="1" ht="15.6">
      <c r="A21" s="610" t="s">
        <v>4</v>
      </c>
      <c r="B21" s="611"/>
      <c r="C21" s="143" t="s">
        <v>5</v>
      </c>
      <c r="D21" s="143" t="s">
        <v>25</v>
      </c>
      <c r="E21" s="144" t="s">
        <v>7</v>
      </c>
      <c r="F21" s="143" t="s">
        <v>8</v>
      </c>
      <c r="G21" s="144" t="s">
        <v>9</v>
      </c>
      <c r="H21" s="441"/>
      <c r="I21" s="442"/>
      <c r="J21" s="442"/>
      <c r="K21" s="442"/>
      <c r="L21" s="443"/>
    </row>
    <row r="22" spans="1:12" s="136" customFormat="1" ht="15.6">
      <c r="A22" s="640"/>
      <c r="B22" s="641"/>
      <c r="C22" s="39" t="s">
        <v>15</v>
      </c>
      <c r="D22" s="39" t="s">
        <v>16</v>
      </c>
      <c r="E22" s="40" t="s">
        <v>17</v>
      </c>
      <c r="F22" s="41" t="s">
        <v>18</v>
      </c>
      <c r="G22" s="40" t="s">
        <v>19</v>
      </c>
      <c r="H22" s="428"/>
      <c r="I22" s="429"/>
      <c r="J22" s="430"/>
      <c r="K22" s="431"/>
      <c r="L22" s="432"/>
    </row>
    <row r="23" spans="1:12" s="136" customFormat="1" ht="15.6">
      <c r="A23" s="597" t="str">
        <f>'BASE DE DATOS'!F14</f>
        <v>Ayudante de electricista (Est. Ocp.E2)</v>
      </c>
      <c r="B23" s="598"/>
      <c r="C23" s="145">
        <v>1</v>
      </c>
      <c r="D23" s="145">
        <f>'BASE DE DATOS'!G14</f>
        <v>3.62</v>
      </c>
      <c r="E23" s="146">
        <f>IF(D23&gt;0,ROUND(D23*C23,2),"")</f>
        <v>3.62</v>
      </c>
      <c r="F23" s="147">
        <v>0.1</v>
      </c>
      <c r="G23" s="42">
        <f>E23*F23</f>
        <v>0.36200000000000004</v>
      </c>
      <c r="H23" s="433">
        <f>+G23/G$46</f>
        <v>0.16656796824349476</v>
      </c>
      <c r="I23" s="434">
        <f>'BASE DE DATOS'!I19</f>
        <v>546110011</v>
      </c>
      <c r="J23" s="435" t="s">
        <v>22</v>
      </c>
      <c r="K23" s="431">
        <v>100</v>
      </c>
      <c r="L23" s="436">
        <f>+H23*K23</f>
        <v>16.656796824349478</v>
      </c>
    </row>
    <row r="24" spans="1:12" s="136" customFormat="1" ht="12.75" customHeight="1">
      <c r="A24" s="597" t="str">
        <f>'BASE DE DATOS'!F17</f>
        <v xml:space="preserve">Electricista (Est. Ocp.D2) </v>
      </c>
      <c r="B24" s="598"/>
      <c r="C24" s="145">
        <v>1</v>
      </c>
      <c r="D24" s="145">
        <f>'BASE DE DATOS'!G17</f>
        <v>3.66</v>
      </c>
      <c r="E24" s="146">
        <f>IF(D24&gt;0,ROUND(D24*C24,2),"")</f>
        <v>3.66</v>
      </c>
      <c r="F24" s="147">
        <f>F23</f>
        <v>0.1</v>
      </c>
      <c r="G24" s="42">
        <f>E24*F24</f>
        <v>0.36600000000000005</v>
      </c>
      <c r="H24" s="433">
        <f>+G24/G$46</f>
        <v>0.16840849827933449</v>
      </c>
      <c r="I24" s="434">
        <f>'BASE DE DATOS'!I19</f>
        <v>546110011</v>
      </c>
      <c r="J24" s="435" t="s">
        <v>22</v>
      </c>
      <c r="K24" s="431">
        <v>100</v>
      </c>
      <c r="L24" s="436">
        <f>+H24*K24</f>
        <v>16.84084982793345</v>
      </c>
    </row>
    <row r="25" spans="1:12" s="137" customFormat="1" ht="15.6">
      <c r="A25" s="597" t="str">
        <f>'BASE DE DATOS'!F21</f>
        <v>Maestro electricista (Est. Ocp.C1)</v>
      </c>
      <c r="B25" s="598"/>
      <c r="C25" s="145">
        <v>1</v>
      </c>
      <c r="D25" s="145">
        <f>'BASE DE DATOS'!G21</f>
        <v>4.0599999999999996</v>
      </c>
      <c r="E25" s="146">
        <f>IF(D25&gt;0,ROUND(D25*C25,2),"")</f>
        <v>4.0599999999999996</v>
      </c>
      <c r="F25" s="147">
        <v>4.9000000000000002E-2</v>
      </c>
      <c r="G25" s="42">
        <f>E25*F25</f>
        <v>0.19893999999999998</v>
      </c>
      <c r="H25" s="433">
        <f>+G25/G$46</f>
        <v>9.1538761332488505E-2</v>
      </c>
      <c r="I25" s="434">
        <f>'BASE DE DATOS'!I19</f>
        <v>546110011</v>
      </c>
      <c r="J25" s="435" t="s">
        <v>22</v>
      </c>
      <c r="K25" s="431">
        <v>100</v>
      </c>
      <c r="L25" s="436">
        <f>+H25*K25</f>
        <v>9.1538761332488505</v>
      </c>
    </row>
    <row r="26" spans="1:12" s="136" customFormat="1" ht="12.75" customHeight="1">
      <c r="A26" s="597"/>
      <c r="B26" s="598"/>
      <c r="C26" s="145"/>
      <c r="D26" s="145"/>
      <c r="E26" s="146"/>
      <c r="F26" s="147"/>
      <c r="G26" s="42"/>
      <c r="H26" s="433"/>
      <c r="I26" s="434"/>
      <c r="J26" s="435"/>
      <c r="K26" s="431"/>
      <c r="L26" s="436"/>
    </row>
    <row r="27" spans="1:12" s="136" customFormat="1" ht="12.75" customHeight="1">
      <c r="A27" s="597" t="s">
        <v>26</v>
      </c>
      <c r="B27" s="598"/>
      <c r="C27" s="145"/>
      <c r="D27" s="148"/>
      <c r="E27" s="148"/>
      <c r="F27" s="149"/>
      <c r="G27" s="129">
        <f>SUM(G23:G26)</f>
        <v>0.9269400000000001</v>
      </c>
      <c r="H27" s="437">
        <f>SUM(H23:H26)</f>
        <v>0.42651522785531776</v>
      </c>
      <c r="I27" s="429"/>
      <c r="J27" s="430"/>
      <c r="K27" s="431"/>
      <c r="L27" s="447">
        <f>SUM(L23:L26)</f>
        <v>42.651522785531775</v>
      </c>
    </row>
    <row r="28" spans="1:12" s="136" customFormat="1" ht="12.75" customHeight="1">
      <c r="A28" s="47" t="s">
        <v>27</v>
      </c>
      <c r="B28" s="44"/>
      <c r="C28" s="45"/>
      <c r="D28" s="45"/>
      <c r="E28" s="45"/>
      <c r="F28" s="45"/>
      <c r="G28" s="46"/>
      <c r="H28" s="444"/>
      <c r="I28" s="429"/>
      <c r="J28" s="430"/>
      <c r="K28" s="431"/>
      <c r="L28" s="445"/>
    </row>
    <row r="29" spans="1:12" s="136" customFormat="1" ht="12.75" customHeight="1">
      <c r="A29" s="610" t="s">
        <v>4</v>
      </c>
      <c r="B29" s="611"/>
      <c r="C29" s="612"/>
      <c r="D29" s="143" t="s">
        <v>28</v>
      </c>
      <c r="E29" s="144" t="s">
        <v>5</v>
      </c>
      <c r="F29" s="143" t="s">
        <v>29</v>
      </c>
      <c r="G29" s="144" t="s">
        <v>9</v>
      </c>
      <c r="H29" s="444"/>
      <c r="I29" s="446"/>
      <c r="J29" s="431"/>
      <c r="K29" s="446"/>
      <c r="L29" s="445"/>
    </row>
    <row r="30" spans="1:12" s="136" customFormat="1" ht="12.75" customHeight="1">
      <c r="A30" s="613"/>
      <c r="B30" s="614"/>
      <c r="C30" s="615"/>
      <c r="D30" s="48"/>
      <c r="E30" s="39" t="s">
        <v>15</v>
      </c>
      <c r="F30" s="39" t="s">
        <v>16</v>
      </c>
      <c r="G30" s="40" t="s">
        <v>17</v>
      </c>
      <c r="H30" s="428"/>
      <c r="I30" s="446"/>
      <c r="J30" s="430"/>
      <c r="K30" s="431"/>
      <c r="L30" s="432"/>
    </row>
    <row r="31" spans="1:12" s="136" customFormat="1" ht="15.6">
      <c r="A31" s="616" t="s">
        <v>266</v>
      </c>
      <c r="B31" s="617"/>
      <c r="C31" s="618"/>
      <c r="D31" s="49" t="s">
        <v>52</v>
      </c>
      <c r="E31" s="50">
        <v>2</v>
      </c>
      <c r="F31" s="50">
        <v>0.45</v>
      </c>
      <c r="G31" s="42">
        <f>E31*F31</f>
        <v>0.9</v>
      </c>
      <c r="H31" s="433">
        <f>+G31/G$46</f>
        <v>0.41411925806393723</v>
      </c>
      <c r="I31" s="434">
        <v>463400120</v>
      </c>
      <c r="J31" s="435" t="s">
        <v>324</v>
      </c>
      <c r="K31" s="431">
        <v>40</v>
      </c>
      <c r="L31" s="436">
        <f>+H31*K31</f>
        <v>16.564770322557489</v>
      </c>
    </row>
    <row r="32" spans="1:12" s="136" customFormat="1" ht="12.75" customHeight="1">
      <c r="A32" s="616" t="s">
        <v>383</v>
      </c>
      <c r="B32" s="617"/>
      <c r="C32" s="618"/>
      <c r="D32" s="51" t="s">
        <v>52</v>
      </c>
      <c r="E32" s="52">
        <v>1</v>
      </c>
      <c r="F32" s="53">
        <v>0.3</v>
      </c>
      <c r="G32" s="42">
        <f>E32*F32</f>
        <v>0.3</v>
      </c>
      <c r="H32" s="433">
        <f>+G32/G$46</f>
        <v>0.13803975268797908</v>
      </c>
      <c r="I32" s="434">
        <v>463400120</v>
      </c>
      <c r="J32" s="435" t="s">
        <v>324</v>
      </c>
      <c r="K32" s="431">
        <v>40</v>
      </c>
      <c r="L32" s="436">
        <f>+H32*K32</f>
        <v>5.5215901075191631</v>
      </c>
    </row>
    <row r="33" spans="1:13" s="137" customFormat="1" ht="15.6">
      <c r="A33" s="616"/>
      <c r="B33" s="617"/>
      <c r="C33" s="618"/>
      <c r="D33" s="51"/>
      <c r="E33" s="52"/>
      <c r="F33" s="53"/>
      <c r="G33" s="42"/>
      <c r="H33" s="433"/>
      <c r="I33" s="434"/>
      <c r="J33" s="435"/>
      <c r="K33" s="431"/>
      <c r="L33" s="436"/>
    </row>
    <row r="34" spans="1:13" s="136" customFormat="1" ht="12.75" customHeight="1">
      <c r="A34" s="616"/>
      <c r="B34" s="617"/>
      <c r="C34" s="618"/>
      <c r="D34" s="51"/>
      <c r="E34" s="52"/>
      <c r="F34" s="53"/>
      <c r="G34" s="42"/>
      <c r="H34" s="433"/>
      <c r="I34" s="434"/>
      <c r="J34" s="435"/>
      <c r="K34" s="431"/>
      <c r="L34" s="436"/>
    </row>
    <row r="35" spans="1:13" s="136" customFormat="1" ht="12.75" customHeight="1">
      <c r="A35" s="389"/>
      <c r="B35" s="390"/>
      <c r="C35" s="393"/>
      <c r="D35" s="51"/>
      <c r="E35" s="52"/>
      <c r="F35" s="53"/>
      <c r="G35" s="42"/>
      <c r="H35" s="433"/>
      <c r="I35" s="434"/>
      <c r="J35" s="435"/>
      <c r="K35" s="431"/>
      <c r="L35" s="436"/>
    </row>
    <row r="36" spans="1:13" s="136" customFormat="1" ht="12.75" customHeight="1">
      <c r="A36" s="389"/>
      <c r="B36" s="390"/>
      <c r="C36" s="393"/>
      <c r="D36" s="51"/>
      <c r="E36" s="52"/>
      <c r="F36" s="53"/>
      <c r="G36" s="42"/>
      <c r="H36" s="433"/>
      <c r="I36" s="434"/>
      <c r="J36" s="435"/>
      <c r="K36" s="431"/>
      <c r="L36" s="436"/>
    </row>
    <row r="37" spans="1:13" s="136" customFormat="1" ht="12.75" customHeight="1">
      <c r="A37" s="616"/>
      <c r="B37" s="617"/>
      <c r="C37" s="618"/>
      <c r="D37" s="51"/>
      <c r="E37" s="52"/>
      <c r="F37" s="53"/>
      <c r="G37" s="42"/>
      <c r="H37" s="433"/>
      <c r="I37" s="434"/>
      <c r="J37" s="435"/>
      <c r="K37" s="431"/>
      <c r="L37" s="436"/>
    </row>
    <row r="38" spans="1:13" s="136" customFormat="1" ht="12.75" customHeight="1">
      <c r="A38" s="616"/>
      <c r="B38" s="617"/>
      <c r="C38" s="618"/>
      <c r="D38" s="51"/>
      <c r="E38" s="52"/>
      <c r="F38" s="53"/>
      <c r="G38" s="42"/>
      <c r="H38" s="433"/>
      <c r="I38" s="434"/>
      <c r="J38" s="435"/>
      <c r="K38" s="431"/>
      <c r="L38" s="436"/>
    </row>
    <row r="39" spans="1:13" s="136" customFormat="1" ht="12.75" customHeight="1">
      <c r="A39" s="616"/>
      <c r="B39" s="617"/>
      <c r="C39" s="618"/>
      <c r="D39" s="51"/>
      <c r="E39" s="52"/>
      <c r="F39" s="53"/>
      <c r="G39" s="42"/>
      <c r="H39" s="433"/>
      <c r="I39" s="434"/>
      <c r="J39" s="435"/>
      <c r="K39" s="431"/>
      <c r="L39" s="436"/>
    </row>
    <row r="40" spans="1:13" s="136" customFormat="1" ht="12.75" customHeight="1">
      <c r="A40" s="619" t="s">
        <v>31</v>
      </c>
      <c r="B40" s="620"/>
      <c r="C40" s="54"/>
      <c r="D40" s="55"/>
      <c r="E40" s="55"/>
      <c r="F40" s="56"/>
      <c r="G40" s="129">
        <f>SUM(G31:G39)</f>
        <v>1.2</v>
      </c>
      <c r="H40" s="437">
        <f>SUM(H31:H39)</f>
        <v>0.55215901075191631</v>
      </c>
      <c r="I40" s="429"/>
      <c r="J40" s="430"/>
      <c r="K40" s="431"/>
      <c r="L40" s="447">
        <f>SUM(L31:L39)</f>
        <v>22.086360430076653</v>
      </c>
    </row>
    <row r="41" spans="1:13" s="136" customFormat="1" ht="12.75" customHeight="1">
      <c r="A41" s="47" t="s">
        <v>32</v>
      </c>
      <c r="B41" s="44"/>
      <c r="C41" s="45"/>
      <c r="D41" s="45"/>
      <c r="E41" s="45"/>
      <c r="F41" s="45"/>
      <c r="G41" s="46"/>
      <c r="H41" s="437"/>
      <c r="I41" s="429"/>
      <c r="J41" s="430"/>
      <c r="K41" s="431"/>
      <c r="L41" s="445"/>
      <c r="M41" s="137"/>
    </row>
    <row r="42" spans="1:13" s="136" customFormat="1" ht="12.75" customHeight="1">
      <c r="A42" s="610" t="s">
        <v>4</v>
      </c>
      <c r="B42" s="611"/>
      <c r="C42" s="612"/>
      <c r="D42" s="143" t="s">
        <v>28</v>
      </c>
      <c r="E42" s="144" t="s">
        <v>5</v>
      </c>
      <c r="F42" s="143" t="s">
        <v>6</v>
      </c>
      <c r="G42" s="144" t="s">
        <v>9</v>
      </c>
      <c r="H42" s="437"/>
      <c r="I42" s="429"/>
      <c r="J42" s="430"/>
      <c r="K42" s="431"/>
      <c r="L42" s="445"/>
    </row>
    <row r="43" spans="1:13" s="136" customFormat="1" ht="12.75" customHeight="1">
      <c r="A43" s="613"/>
      <c r="B43" s="614"/>
      <c r="C43" s="615"/>
      <c r="D43" s="48"/>
      <c r="E43" s="39" t="s">
        <v>15</v>
      </c>
      <c r="F43" s="39" t="s">
        <v>16</v>
      </c>
      <c r="G43" s="40" t="s">
        <v>17</v>
      </c>
      <c r="H43" s="437"/>
      <c r="I43" s="446"/>
      <c r="J43" s="430"/>
      <c r="K43" s="446"/>
      <c r="L43" s="445"/>
    </row>
    <row r="44" spans="1:13" s="136" customFormat="1" ht="15.6">
      <c r="A44" s="616"/>
      <c r="B44" s="617"/>
      <c r="C44" s="618"/>
      <c r="D44" s="49"/>
      <c r="E44" s="145"/>
      <c r="F44" s="145"/>
      <c r="G44" s="42"/>
      <c r="H44" s="433"/>
      <c r="I44" s="434"/>
      <c r="J44" s="435"/>
      <c r="K44" s="431"/>
      <c r="L44" s="470"/>
    </row>
    <row r="45" spans="1:13" s="136" customFormat="1" ht="12.75" customHeight="1" thickBot="1">
      <c r="A45" s="621" t="s">
        <v>33</v>
      </c>
      <c r="B45" s="622"/>
      <c r="C45" s="58"/>
      <c r="D45" s="148"/>
      <c r="E45" s="148"/>
      <c r="F45" s="145"/>
      <c r="G45" s="460">
        <f>+G44</f>
        <v>0</v>
      </c>
      <c r="H45" s="437">
        <f>+H44</f>
        <v>0</v>
      </c>
      <c r="I45" s="446"/>
      <c r="J45" s="430"/>
      <c r="K45" s="446"/>
      <c r="L45" s="445">
        <f>+L44</f>
        <v>0</v>
      </c>
    </row>
    <row r="46" spans="1:13" s="137" customFormat="1" ht="16.2" thickBot="1">
      <c r="A46" s="59"/>
      <c r="B46" s="60"/>
      <c r="C46" s="60"/>
      <c r="D46" s="623" t="s">
        <v>34</v>
      </c>
      <c r="E46" s="624"/>
      <c r="F46" s="624"/>
      <c r="G46" s="132">
        <f>+G45+G40+G27+G19</f>
        <v>2.1732870000000002</v>
      </c>
      <c r="H46" s="449">
        <f>+H45+H40+H27+H19</f>
        <v>0.99999999999999989</v>
      </c>
      <c r="I46" s="450"/>
      <c r="J46" s="451"/>
      <c r="K46" s="450"/>
      <c r="L46" s="563">
        <f>+L45+L40+L27+L19</f>
        <v>66.870459354885028</v>
      </c>
      <c r="M46" s="136"/>
    </row>
    <row r="47" spans="1:13" s="136" customFormat="1" ht="12.75" customHeight="1">
      <c r="A47" s="59"/>
      <c r="B47" s="60"/>
      <c r="C47" s="60"/>
      <c r="D47" s="601" t="s">
        <v>35</v>
      </c>
      <c r="E47" s="602"/>
      <c r="F47" s="62">
        <f>+Datos!C5</f>
        <v>0.23</v>
      </c>
      <c r="G47" s="63">
        <f>+F47*G46</f>
        <v>0.49985601000000007</v>
      </c>
      <c r="H47" s="69"/>
      <c r="I47" s="69"/>
      <c r="J47" s="69"/>
      <c r="K47" s="69"/>
      <c r="L47" s="452"/>
    </row>
    <row r="48" spans="1:13" s="136" customFormat="1" ht="13.5" customHeight="1">
      <c r="A48" s="64"/>
      <c r="B48" s="141"/>
      <c r="C48" s="65"/>
      <c r="D48" s="601" t="s">
        <v>36</v>
      </c>
      <c r="E48" s="602"/>
      <c r="F48" s="602"/>
      <c r="G48" s="63">
        <v>0</v>
      </c>
      <c r="H48" s="69"/>
      <c r="I48" s="69"/>
      <c r="J48" s="69"/>
      <c r="K48" s="69"/>
      <c r="L48" s="452"/>
    </row>
    <row r="49" spans="1:12" s="136" customFormat="1" ht="12.75" customHeight="1">
      <c r="A49" s="32"/>
      <c r="B49" s="60"/>
      <c r="C49" s="31"/>
      <c r="D49" s="601" t="s">
        <v>37</v>
      </c>
      <c r="E49" s="602"/>
      <c r="F49" s="602"/>
      <c r="G49" s="66">
        <f>+G46+G47</f>
        <v>2.6731430100000004</v>
      </c>
      <c r="H49" s="69"/>
      <c r="I49" s="69"/>
      <c r="J49" s="69"/>
      <c r="K49" s="69"/>
      <c r="L49" s="452"/>
    </row>
    <row r="50" spans="1:12" s="136" customFormat="1" ht="12.75" customHeight="1" thickBot="1">
      <c r="A50" s="606" t="str">
        <f>'BASE DE DATOS'!D6</f>
        <v>ING. LIZARDO SEGURA M.</v>
      </c>
      <c r="B50" s="607"/>
      <c r="C50" s="69"/>
      <c r="D50" s="603" t="s">
        <v>38</v>
      </c>
      <c r="E50" s="604"/>
      <c r="F50" s="604"/>
      <c r="G50" s="66">
        <f>ROUND((G49),2)</f>
        <v>2.67</v>
      </c>
      <c r="H50" s="69"/>
      <c r="I50" s="69"/>
      <c r="J50" s="69"/>
      <c r="K50" s="69"/>
      <c r="L50" s="452"/>
    </row>
    <row r="51" spans="1:12" s="136" customFormat="1">
      <c r="A51" s="608" t="str">
        <f>'BASE DE DATOS'!F6</f>
        <v>TEC. DE PLANIFICACIÓN</v>
      </c>
      <c r="B51" s="609"/>
      <c r="C51" s="69"/>
      <c r="D51" s="69"/>
      <c r="E51" s="69"/>
      <c r="F51" s="72"/>
      <c r="G51" s="72"/>
      <c r="H51" s="31"/>
      <c r="I51" s="31"/>
      <c r="J51" s="31"/>
      <c r="K51" s="31"/>
      <c r="L51" s="461"/>
    </row>
    <row r="52" spans="1:12" s="136" customFormat="1">
      <c r="A52" s="608" t="str">
        <f>'BASE DE DATOS'!D7</f>
        <v>ESMERALDAS  - MARZO/2021</v>
      </c>
      <c r="B52" s="609"/>
      <c r="C52" s="314"/>
      <c r="D52" s="314"/>
      <c r="E52" s="314"/>
      <c r="F52" s="314"/>
      <c r="G52" s="314"/>
      <c r="H52" s="31"/>
      <c r="I52" s="31"/>
      <c r="J52" s="462"/>
      <c r="K52" s="31"/>
      <c r="L52" s="461"/>
    </row>
    <row r="53" spans="1:12">
      <c r="A53" s="73"/>
      <c r="B53" s="74"/>
      <c r="C53" s="75"/>
      <c r="D53" s="75"/>
      <c r="E53" s="75"/>
      <c r="F53" s="76"/>
      <c r="G53" s="76"/>
      <c r="H53" s="69"/>
      <c r="I53" s="69"/>
      <c r="J53" s="453"/>
      <c r="K53" s="69"/>
      <c r="L53" s="452"/>
    </row>
    <row r="54" spans="1:12">
      <c r="A54" s="170"/>
      <c r="B54" s="120"/>
      <c r="C54" s="77"/>
      <c r="D54" s="78"/>
      <c r="E54" s="78"/>
      <c r="F54" s="78"/>
      <c r="G54" s="78"/>
      <c r="H54" s="69"/>
      <c r="I54" s="69"/>
      <c r="J54" s="453"/>
      <c r="K54" s="69"/>
      <c r="L54" s="452"/>
    </row>
    <row r="55" spans="1:12">
      <c r="A55" s="79"/>
      <c r="B55" s="74"/>
      <c r="C55" s="74"/>
      <c r="D55" s="74"/>
      <c r="E55" s="74"/>
      <c r="F55" s="80"/>
      <c r="G55" s="76"/>
      <c r="H55" s="69"/>
      <c r="I55" s="69"/>
      <c r="J55" s="453"/>
      <c r="K55" s="69"/>
      <c r="L55" s="452"/>
    </row>
    <row r="56" spans="1:12">
      <c r="A56" s="73"/>
      <c r="B56" s="75"/>
      <c r="C56" s="81"/>
      <c r="D56" s="81"/>
      <c r="E56" s="81"/>
      <c r="F56" s="81"/>
      <c r="G56" s="81"/>
      <c r="H56" s="69"/>
      <c r="I56" s="69"/>
      <c r="J56" s="453"/>
      <c r="K56" s="69"/>
      <c r="L56" s="452"/>
    </row>
    <row r="57" spans="1:12" ht="13.8" thickBot="1">
      <c r="A57" s="82"/>
      <c r="B57" s="83"/>
      <c r="C57" s="84"/>
      <c r="D57" s="645"/>
      <c r="E57" s="645"/>
      <c r="F57" s="645"/>
      <c r="G57" s="84"/>
      <c r="H57" s="454"/>
      <c r="I57" s="454"/>
      <c r="J57" s="454"/>
      <c r="K57" s="454"/>
      <c r="L57" s="455"/>
    </row>
    <row r="58" spans="1:12" ht="13.8">
      <c r="A58" s="138"/>
      <c r="B58" s="138"/>
      <c r="C58" s="139"/>
      <c r="D58" s="600"/>
      <c r="E58" s="600"/>
      <c r="F58" s="600"/>
      <c r="G58" s="456">
        <v>2.67</v>
      </c>
      <c r="H58" s="69"/>
      <c r="I58" s="69"/>
      <c r="J58" s="69"/>
      <c r="K58" s="69"/>
    </row>
    <row r="59" spans="1:12">
      <c r="D59" s="600"/>
      <c r="E59" s="600"/>
      <c r="F59" s="600"/>
      <c r="H59" s="69"/>
      <c r="I59" s="69"/>
      <c r="J59" s="69"/>
      <c r="K59" s="69"/>
    </row>
    <row r="60" spans="1:12">
      <c r="H60" s="69"/>
      <c r="I60" s="69"/>
      <c r="J60" s="69"/>
      <c r="K60" s="69"/>
    </row>
    <row r="61" spans="1:12">
      <c r="H61" s="69"/>
      <c r="I61" s="69"/>
      <c r="J61" s="69"/>
      <c r="K61" s="69"/>
    </row>
    <row r="62" spans="1:12">
      <c r="H62" s="69"/>
      <c r="I62" s="69"/>
      <c r="J62" s="69"/>
      <c r="K62" s="69"/>
    </row>
  </sheetData>
  <mergeCells count="41">
    <mergeCell ref="A51:B51"/>
    <mergeCell ref="A52:B52"/>
    <mergeCell ref="D57:F57"/>
    <mergeCell ref="D58:F58"/>
    <mergeCell ref="D59:F59"/>
    <mergeCell ref="D46:F46"/>
    <mergeCell ref="D47:E47"/>
    <mergeCell ref="D48:F48"/>
    <mergeCell ref="D49:F49"/>
    <mergeCell ref="A50:B50"/>
    <mergeCell ref="D50:F50"/>
    <mergeCell ref="A45:B45"/>
    <mergeCell ref="A31:C31"/>
    <mergeCell ref="A32:C32"/>
    <mergeCell ref="A33:C33"/>
    <mergeCell ref="A34:C34"/>
    <mergeCell ref="A37:C37"/>
    <mergeCell ref="A38:C38"/>
    <mergeCell ref="A39:C39"/>
    <mergeCell ref="A40:B40"/>
    <mergeCell ref="A42:C42"/>
    <mergeCell ref="A43:C43"/>
    <mergeCell ref="A44:C44"/>
    <mergeCell ref="A30:C30"/>
    <mergeCell ref="A16:B16"/>
    <mergeCell ref="A17:B17"/>
    <mergeCell ref="A19:B19"/>
    <mergeCell ref="A21:B21"/>
    <mergeCell ref="A22:B22"/>
    <mergeCell ref="A23:B23"/>
    <mergeCell ref="A24:B24"/>
    <mergeCell ref="A25:B25"/>
    <mergeCell ref="A26:B26"/>
    <mergeCell ref="A27:B27"/>
    <mergeCell ref="A29:C29"/>
    <mergeCell ref="A15:B15"/>
    <mergeCell ref="A1:G1"/>
    <mergeCell ref="A2:G2"/>
    <mergeCell ref="H2:L13"/>
    <mergeCell ref="A4:G4"/>
    <mergeCell ref="A12:D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&amp;C&amp;G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93</vt:i4>
      </vt:variant>
      <vt:variant>
        <vt:lpstr>Rangos con nombre</vt:lpstr>
      </vt:variant>
      <vt:variant>
        <vt:i4>94</vt:i4>
      </vt:variant>
    </vt:vector>
  </HeadingPairs>
  <TitlesOfParts>
    <vt:vector size="187" baseType="lpstr">
      <vt:lpstr>Datos</vt:lpstr>
      <vt:lpstr>BASE DE DATOS</vt:lpstr>
      <vt:lpstr>DESEGREGACION TECNOLOGICA</vt:lpstr>
      <vt:lpstr>Presupuesto 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79</vt:lpstr>
      <vt:lpstr>78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'24'!Área_de_impresión</vt:lpstr>
      <vt:lpstr>'25'!Área_de_impresión</vt:lpstr>
      <vt:lpstr>'26'!Área_de_impresión</vt:lpstr>
      <vt:lpstr>'27'!Área_de_impresión</vt:lpstr>
      <vt:lpstr>'28'!Área_de_impresión</vt:lpstr>
      <vt:lpstr>'29'!Área_de_impresión</vt:lpstr>
      <vt:lpstr>'3'!Área_de_impresión</vt:lpstr>
      <vt:lpstr>'30'!Área_de_impresión</vt:lpstr>
      <vt:lpstr>'31'!Área_de_impresión</vt:lpstr>
      <vt:lpstr>'32'!Área_de_impresión</vt:lpstr>
      <vt:lpstr>'33'!Área_de_impresión</vt:lpstr>
      <vt:lpstr>'34'!Área_de_impresión</vt:lpstr>
      <vt:lpstr>'35'!Área_de_impresión</vt:lpstr>
      <vt:lpstr>'36'!Área_de_impresión</vt:lpstr>
      <vt:lpstr>'37'!Área_de_impresión</vt:lpstr>
      <vt:lpstr>'38'!Área_de_impresión</vt:lpstr>
      <vt:lpstr>'39'!Área_de_impresión</vt:lpstr>
      <vt:lpstr>'4'!Área_de_impresión</vt:lpstr>
      <vt:lpstr>'40'!Área_de_impresión</vt:lpstr>
      <vt:lpstr>'41'!Área_de_impresión</vt:lpstr>
      <vt:lpstr>'42'!Área_de_impresión</vt:lpstr>
      <vt:lpstr>'43'!Área_de_impresión</vt:lpstr>
      <vt:lpstr>'44'!Área_de_impresión</vt:lpstr>
      <vt:lpstr>'45'!Área_de_impresión</vt:lpstr>
      <vt:lpstr>'46'!Área_de_impresión</vt:lpstr>
      <vt:lpstr>'47'!Área_de_impresión</vt:lpstr>
      <vt:lpstr>'48'!Área_de_impresión</vt:lpstr>
      <vt:lpstr>'49'!Área_de_impresión</vt:lpstr>
      <vt:lpstr>'5'!Área_de_impresión</vt:lpstr>
      <vt:lpstr>'50'!Área_de_impresión</vt:lpstr>
      <vt:lpstr>'51'!Área_de_impresión</vt:lpstr>
      <vt:lpstr>'52'!Área_de_impresión</vt:lpstr>
      <vt:lpstr>'53'!Área_de_impresión</vt:lpstr>
      <vt:lpstr>'54'!Área_de_impresión</vt:lpstr>
      <vt:lpstr>'55'!Área_de_impresión</vt:lpstr>
      <vt:lpstr>'56'!Área_de_impresión</vt:lpstr>
      <vt:lpstr>'57'!Área_de_impresión</vt:lpstr>
      <vt:lpstr>'58'!Área_de_impresión</vt:lpstr>
      <vt:lpstr>'59'!Área_de_impresión</vt:lpstr>
      <vt:lpstr>'6'!Área_de_impresión</vt:lpstr>
      <vt:lpstr>'60'!Área_de_impresión</vt:lpstr>
      <vt:lpstr>'61'!Área_de_impresión</vt:lpstr>
      <vt:lpstr>'62'!Área_de_impresión</vt:lpstr>
      <vt:lpstr>'63'!Área_de_impresión</vt:lpstr>
      <vt:lpstr>'64'!Área_de_impresión</vt:lpstr>
      <vt:lpstr>'65'!Área_de_impresión</vt:lpstr>
      <vt:lpstr>'66'!Área_de_impresión</vt:lpstr>
      <vt:lpstr>'67'!Área_de_impresión</vt:lpstr>
      <vt:lpstr>'68'!Área_de_impresión</vt:lpstr>
      <vt:lpstr>'69'!Área_de_impresión</vt:lpstr>
      <vt:lpstr>'7'!Área_de_impresión</vt:lpstr>
      <vt:lpstr>'70'!Área_de_impresión</vt:lpstr>
      <vt:lpstr>'71'!Área_de_impresión</vt:lpstr>
      <vt:lpstr>'72'!Área_de_impresión</vt:lpstr>
      <vt:lpstr>'73'!Área_de_impresión</vt:lpstr>
      <vt:lpstr>'74'!Área_de_impresión</vt:lpstr>
      <vt:lpstr>'75'!Área_de_impresión</vt:lpstr>
      <vt:lpstr>'76'!Área_de_impresión</vt:lpstr>
      <vt:lpstr>'77'!Área_de_impresión</vt:lpstr>
      <vt:lpstr>'78'!Área_de_impresión</vt:lpstr>
      <vt:lpstr>'79'!Área_de_impresión</vt:lpstr>
      <vt:lpstr>'8'!Área_de_impresión</vt:lpstr>
      <vt:lpstr>'80'!Área_de_impresión</vt:lpstr>
      <vt:lpstr>'81'!Área_de_impresión</vt:lpstr>
      <vt:lpstr>'82'!Área_de_impresión</vt:lpstr>
      <vt:lpstr>'83'!Área_de_impresión</vt:lpstr>
      <vt:lpstr>'84'!Área_de_impresión</vt:lpstr>
      <vt:lpstr>'85'!Área_de_impresión</vt:lpstr>
      <vt:lpstr>'86'!Área_de_impresión</vt:lpstr>
      <vt:lpstr>'87'!Área_de_impresión</vt:lpstr>
      <vt:lpstr>'88'!Área_de_impresión</vt:lpstr>
      <vt:lpstr>'89'!Área_de_impresión</vt:lpstr>
      <vt:lpstr>'9'!Área_de_impresión</vt:lpstr>
      <vt:lpstr>'BASE DE DATOS'!Área_de_impresión</vt:lpstr>
      <vt:lpstr>'DESEGREGACION TECNOLOGICA'!Área_de_impresión</vt:lpstr>
      <vt:lpstr>'Presupuesto '!Área_de_impresión</vt:lpstr>
      <vt:lpstr>'BASE DE DATOS'!EQUIPO</vt:lpstr>
      <vt:lpstr>'BASE DE DATOS'!MANO_OBRA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MALDONADO</dc:creator>
  <cp:lastModifiedBy>lizardo segura</cp:lastModifiedBy>
  <cp:lastPrinted>2021-03-11T20:52:16Z</cp:lastPrinted>
  <dcterms:created xsi:type="dcterms:W3CDTF">2019-05-17T20:31:02Z</dcterms:created>
  <dcterms:modified xsi:type="dcterms:W3CDTF">2021-03-11T21:05:32Z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810ef63b-eb0f-4932-895b-bd1947a43a0e</vt:lpwstr>
  </property>
</Properties>
</file>